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firstSheet="4" activeTab="31"/>
  </bookViews>
  <sheets>
    <sheet name="1" sheetId="124" r:id="rId1"/>
    <sheet name="2" sheetId="125" r:id="rId2"/>
    <sheet name="3" sheetId="43" r:id="rId3"/>
    <sheet name="4" sheetId="95" r:id="rId4"/>
    <sheet name="5" sheetId="97" r:id="rId5"/>
    <sheet name="6" sheetId="98" r:id="rId6"/>
    <sheet name="7" sheetId="123" r:id="rId7"/>
    <sheet name="8" sheetId="99" r:id="rId8"/>
    <sheet name="9" sheetId="100" r:id="rId9"/>
    <sheet name="10" sheetId="101" r:id="rId10"/>
    <sheet name="11" sheetId="102" r:id="rId11"/>
    <sheet name="12" sheetId="103" r:id="rId12"/>
    <sheet name="13" sheetId="104" r:id="rId13"/>
    <sheet name="14" sheetId="105" r:id="rId14"/>
    <sheet name="15" sheetId="106" r:id="rId15"/>
    <sheet name="16" sheetId="107" r:id="rId16"/>
    <sheet name="17" sheetId="108" r:id="rId17"/>
    <sheet name="18" sheetId="109" r:id="rId18"/>
    <sheet name="19" sheetId="110" r:id="rId19"/>
    <sheet name="20" sheetId="111" r:id="rId20"/>
    <sheet name="21" sheetId="96" r:id="rId21"/>
    <sheet name="22" sheetId="112" r:id="rId22"/>
    <sheet name="23" sheetId="113" r:id="rId23"/>
    <sheet name="24" sheetId="114" r:id="rId24"/>
    <sheet name="25" sheetId="115" r:id="rId25"/>
    <sheet name="26" sheetId="116" r:id="rId26"/>
    <sheet name="27" sheetId="117" r:id="rId27"/>
    <sheet name="28" sheetId="118" r:id="rId28"/>
    <sheet name="29" sheetId="119" r:id="rId29"/>
    <sheet name="30" sheetId="122" r:id="rId30"/>
    <sheet name="31" sheetId="92" r:id="rId31"/>
    <sheet name="32" sheetId="93" r:id="rId32"/>
  </sheets>
  <externalReferences>
    <externalReference r:id="rId33"/>
    <externalReference r:id="rId34"/>
    <externalReference r:id="rId35"/>
    <externalReference r:id="rId36"/>
    <externalReference r:id="rId37"/>
    <externalReference r:id="rId38"/>
    <externalReference r:id="rId39"/>
    <externalReference r:id="rId40"/>
    <externalReference r:id="rId41"/>
  </externalReferences>
  <definedNames>
    <definedName name="_xlnm._FilterDatabase" localSheetId="0" hidden="1">'1'!$A$8:$G$1844</definedName>
    <definedName name="_xlnm._FilterDatabase" localSheetId="1" hidden="1">'2'!$8:$3232</definedName>
    <definedName name="ad" localSheetId="2" hidden="1">[1]Table!#REF!</definedName>
    <definedName name="ad" localSheetId="30" hidden="1">[1]Table!#REF!</definedName>
    <definedName name="ad" localSheetId="31" hidden="1">[1]Table!#REF!</definedName>
    <definedName name="ad" localSheetId="3" hidden="1">[2]Table!#REF!</definedName>
    <definedName name="ad" hidden="1">[1]Table!#REF!</definedName>
    <definedName name="add" localSheetId="30" hidden="1">[1]Table!#REF!</definedName>
    <definedName name="add" localSheetId="31" hidden="1">[1]Table!#REF!</definedName>
    <definedName name="add" hidden="1">[2]Table!#REF!</definedName>
    <definedName name="BEx1IE0ZP7RIFM9FI24S9I6AAJ14" localSheetId="2" hidden="1">[1]Table!#REF!</definedName>
    <definedName name="BEx1IE0ZP7RIFM9FI24S9I6AAJ14" localSheetId="30" hidden="1">[1]Table!#REF!</definedName>
    <definedName name="BEx1IE0ZP7RIFM9FI24S9I6AAJ14" localSheetId="31" hidden="1">[1]Table!#REF!</definedName>
    <definedName name="BEx1IE0ZP7RIFM9FI24S9I6AAJ14" localSheetId="3" hidden="1">[2]Table!#REF!</definedName>
    <definedName name="BEx1IE0ZP7RIFM9FI24S9I6AAJ14" hidden="1">[1]Table!#REF!</definedName>
    <definedName name="BEx1IKRPW8MLB9Y485M1TL2IT9SH" localSheetId="2" hidden="1">[1]Table!#REF!</definedName>
    <definedName name="BEx1IKRPW8MLB9Y485M1TL2IT9SH" localSheetId="30" hidden="1">[1]Table!#REF!</definedName>
    <definedName name="BEx1IKRPW8MLB9Y485M1TL2IT9SH" localSheetId="31" hidden="1">[1]Table!#REF!</definedName>
    <definedName name="BEx1IKRPW8MLB9Y485M1TL2IT9SH" localSheetId="3" hidden="1">[2]Table!#REF!</definedName>
    <definedName name="BEx1IKRPW8MLB9Y485M1TL2IT9SH" hidden="1">[1]Table!#REF!</definedName>
    <definedName name="BEx1J7E8VCGLPYU82QXVUG5N3ZAI" localSheetId="2" hidden="1">[1]Table!#REF!</definedName>
    <definedName name="BEx1J7E8VCGLPYU82QXVUG5N3ZAI" localSheetId="30" hidden="1">[1]Table!#REF!</definedName>
    <definedName name="BEx1J7E8VCGLPYU82QXVUG5N3ZAI" localSheetId="31" hidden="1">[1]Table!#REF!</definedName>
    <definedName name="BEx1J7E8VCGLPYU82QXVUG5N3ZAI" localSheetId="3" hidden="1">[2]Table!#REF!</definedName>
    <definedName name="BEx1J7E8VCGLPYU82QXVUG5N3ZAI" hidden="1">[1]Table!#REF!</definedName>
    <definedName name="BEx1KUVWMB0QCWA3RBE4CADFVRIS" localSheetId="2" hidden="1">[1]Table!#REF!</definedName>
    <definedName name="BEx1KUVWMB0QCWA3RBE4CADFVRIS" localSheetId="30" hidden="1">[1]Table!#REF!</definedName>
    <definedName name="BEx1KUVWMB0QCWA3RBE4CADFVRIS" localSheetId="31" hidden="1">[1]Table!#REF!</definedName>
    <definedName name="BEx1KUVWMB0QCWA3RBE4CADFVRIS" localSheetId="3" hidden="1">[2]Table!#REF!</definedName>
    <definedName name="BEx1KUVWMB0QCWA3RBE4CADFVRIS" hidden="1">[1]Table!#REF!</definedName>
    <definedName name="BEx1MEHB0NCT3BFY32C93HRRNR61" localSheetId="2" hidden="1">[1]Table!#REF!</definedName>
    <definedName name="BEx1MEHB0NCT3BFY32C93HRRNR61" localSheetId="30" hidden="1">[1]Table!#REF!</definedName>
    <definedName name="BEx1MEHB0NCT3BFY32C93HRRNR61" localSheetId="31" hidden="1">[1]Table!#REF!</definedName>
    <definedName name="BEx1MEHB0NCT3BFY32C93HRRNR61" localSheetId="3" hidden="1">[2]Table!#REF!</definedName>
    <definedName name="BEx1MEHB0NCT3BFY32C93HRRNR61" hidden="1">[1]Table!#REF!</definedName>
    <definedName name="BEx1MTRKKVCHOZ0YGID6HZ49LJTO" localSheetId="2" hidden="1">[1]Table!#REF!</definedName>
    <definedName name="BEx1MTRKKVCHOZ0YGID6HZ49LJTO" localSheetId="30" hidden="1">[1]Table!#REF!</definedName>
    <definedName name="BEx1MTRKKVCHOZ0YGID6HZ49LJTO" localSheetId="31" hidden="1">[1]Table!#REF!</definedName>
    <definedName name="BEx1MTRKKVCHOZ0YGID6HZ49LJTO" localSheetId="3" hidden="1">[2]Table!#REF!</definedName>
    <definedName name="BEx1MTRKKVCHOZ0YGID6HZ49LJTO" hidden="1">[1]Table!#REF!</definedName>
    <definedName name="BEx1NM34KQTO1LDNSAFD1L82UZFG" localSheetId="2" hidden="1">[1]Table!#REF!</definedName>
    <definedName name="BEx1NM34KQTO1LDNSAFD1L82UZFG" localSheetId="30" hidden="1">[1]Table!#REF!</definedName>
    <definedName name="BEx1NM34KQTO1LDNSAFD1L82UZFG" localSheetId="31" hidden="1">[1]Table!#REF!</definedName>
    <definedName name="BEx1NM34KQTO1LDNSAFD1L82UZFG" localSheetId="3" hidden="1">[2]Table!#REF!</definedName>
    <definedName name="BEx1NM34KQTO1LDNSAFD1L82UZFG" hidden="1">[1]Table!#REF!</definedName>
    <definedName name="BEx1NRMTKOP28N5MIXZQLGARK6G3" localSheetId="2" hidden="1">[3]Table!#REF!</definedName>
    <definedName name="BEx1NRMTKOP28N5MIXZQLGARK6G3" localSheetId="30" hidden="1">[3]Table!#REF!</definedName>
    <definedName name="BEx1NRMTKOP28N5MIXZQLGARK6G3" localSheetId="31" hidden="1">[3]Table!#REF!</definedName>
    <definedName name="BEx1NRMTKOP28N5MIXZQLGARK6G3" localSheetId="3" hidden="1">[4]Table!#REF!</definedName>
    <definedName name="BEx1NRMTKOP28N5MIXZQLGARK6G3" hidden="1">[3]Table!#REF!</definedName>
    <definedName name="BEx1NZ4K1L8UON80Y2A4RASKWGNP" localSheetId="2" hidden="1">[1]Table!#REF!</definedName>
    <definedName name="BEx1NZ4K1L8UON80Y2A4RASKWGNP" localSheetId="30" hidden="1">[1]Table!#REF!</definedName>
    <definedName name="BEx1NZ4K1L8UON80Y2A4RASKWGNP" localSheetId="31" hidden="1">[1]Table!#REF!</definedName>
    <definedName name="BEx1NZ4K1L8UON80Y2A4RASKWGNP" localSheetId="3" hidden="1">[2]Table!#REF!</definedName>
    <definedName name="BEx1NZ4K1L8UON80Y2A4RASKWGNP" hidden="1">[1]Table!#REF!</definedName>
    <definedName name="BEx1QSFA79US1A0WBGK6SPCPMIKP" localSheetId="2" hidden="1">[1]Table!#REF!</definedName>
    <definedName name="BEx1QSFA79US1A0WBGK6SPCPMIKP" localSheetId="30" hidden="1">[1]Table!#REF!</definedName>
    <definedName name="BEx1QSFA79US1A0WBGK6SPCPMIKP" localSheetId="31" hidden="1">[1]Table!#REF!</definedName>
    <definedName name="BEx1QSFA79US1A0WBGK6SPCPMIKP" localSheetId="3" hidden="1">[2]Table!#REF!</definedName>
    <definedName name="BEx1QSFA79US1A0WBGK6SPCPMIKP" hidden="1">[1]Table!#REF!</definedName>
    <definedName name="BEx1TJ0WLS9O7KNSGIPWTYHDYI1D" localSheetId="2" hidden="1">[1]Table!#REF!</definedName>
    <definedName name="BEx1TJ0WLS9O7KNSGIPWTYHDYI1D" localSheetId="30" hidden="1">[1]Table!#REF!</definedName>
    <definedName name="BEx1TJ0WLS9O7KNSGIPWTYHDYI1D" localSheetId="31" hidden="1">[1]Table!#REF!</definedName>
    <definedName name="BEx1TJ0WLS9O7KNSGIPWTYHDYI1D" localSheetId="3" hidden="1">[2]Table!#REF!</definedName>
    <definedName name="BEx1TJ0WLS9O7KNSGIPWTYHDYI1D" hidden="1">[1]Table!#REF!</definedName>
    <definedName name="BEx1WGYTKZZIPM1577W5FEYKFH3V" localSheetId="2" hidden="1">[1]Table!#REF!</definedName>
    <definedName name="BEx1WGYTKZZIPM1577W5FEYKFH3V" localSheetId="30" hidden="1">[1]Table!#REF!</definedName>
    <definedName name="BEx1WGYTKZZIPM1577W5FEYKFH3V" localSheetId="31" hidden="1">[1]Table!#REF!</definedName>
    <definedName name="BEx1WGYTKZZIPM1577W5FEYKFH3V" localSheetId="3" hidden="1">[2]Table!#REF!</definedName>
    <definedName name="BEx1WGYTKZZIPM1577W5FEYKFH3V" hidden="1">[1]Table!#REF!</definedName>
    <definedName name="BEx1Y2IGS2K95E1M51PEF9KJZ0KB" localSheetId="2" hidden="1">[1]Table!#REF!</definedName>
    <definedName name="BEx1Y2IGS2K95E1M51PEF9KJZ0KB" localSheetId="30" hidden="1">[1]Table!#REF!</definedName>
    <definedName name="BEx1Y2IGS2K95E1M51PEF9KJZ0KB" localSheetId="31" hidden="1">[1]Table!#REF!</definedName>
    <definedName name="BEx1Y2IGS2K95E1M51PEF9KJZ0KB" localSheetId="3" hidden="1">[2]Table!#REF!</definedName>
    <definedName name="BEx1Y2IGS2K95E1M51PEF9KJZ0KB" hidden="1">[1]Table!#REF!</definedName>
    <definedName name="BEx1YL3DJ7Y4AZ01ERCOGW0FJ26T" localSheetId="2" hidden="1">[1]Table!#REF!</definedName>
    <definedName name="BEx1YL3DJ7Y4AZ01ERCOGW0FJ26T" localSheetId="30" hidden="1">[1]Table!#REF!</definedName>
    <definedName name="BEx1YL3DJ7Y4AZ01ERCOGW0FJ26T" localSheetId="31" hidden="1">[1]Table!#REF!</definedName>
    <definedName name="BEx1YL3DJ7Y4AZ01ERCOGW0FJ26T" localSheetId="3" hidden="1">[2]Table!#REF!</definedName>
    <definedName name="BEx1YL3DJ7Y4AZ01ERCOGW0FJ26T" hidden="1">[1]Table!#REF!</definedName>
    <definedName name="BEx3BQR5VZXNQ4H949ORM8ESU3B3" localSheetId="2" hidden="1">[1]Table!#REF!</definedName>
    <definedName name="BEx3BQR5VZXNQ4H949ORM8ESU3B3" localSheetId="30" hidden="1">[1]Table!#REF!</definedName>
    <definedName name="BEx3BQR5VZXNQ4H949ORM8ESU3B3" localSheetId="31" hidden="1">[1]Table!#REF!</definedName>
    <definedName name="BEx3BQR5VZXNQ4H949ORM8ESU3B3" localSheetId="3" hidden="1">[2]Table!#REF!</definedName>
    <definedName name="BEx3BQR5VZXNQ4H949ORM8ESU3B3" hidden="1">[1]Table!#REF!</definedName>
    <definedName name="BEx3CO0SVO4WLH0DO43DCHYDTH1P" localSheetId="2" hidden="1">[1]Table!#REF!</definedName>
    <definedName name="BEx3CO0SVO4WLH0DO43DCHYDTH1P" localSheetId="30" hidden="1">[1]Table!#REF!</definedName>
    <definedName name="BEx3CO0SVO4WLH0DO43DCHYDTH1P" localSheetId="31" hidden="1">[1]Table!#REF!</definedName>
    <definedName name="BEx3CO0SVO4WLH0DO43DCHYDTH1P" localSheetId="3" hidden="1">[2]Table!#REF!</definedName>
    <definedName name="BEx3CO0SVO4WLH0DO43DCHYDTH1P" hidden="1">[1]Table!#REF!</definedName>
    <definedName name="BEx3FX7EJL47JSLSWP3EOC265WAE" localSheetId="2" hidden="1">[1]Table!#REF!</definedName>
    <definedName name="BEx3FX7EJL47JSLSWP3EOC265WAE" localSheetId="30" hidden="1">[1]Table!#REF!</definedName>
    <definedName name="BEx3FX7EJL47JSLSWP3EOC265WAE" localSheetId="31" hidden="1">[1]Table!#REF!</definedName>
    <definedName name="BEx3FX7EJL47JSLSWP3EOC265WAE" localSheetId="3" hidden="1">[2]Table!#REF!</definedName>
    <definedName name="BEx3FX7EJL47JSLSWP3EOC265WAE" hidden="1">[1]Table!#REF!</definedName>
    <definedName name="BEx3GCXR6IAS0B6WJ03GJVH7CO52" localSheetId="2" hidden="1">[1]Table!#REF!</definedName>
    <definedName name="BEx3GCXR6IAS0B6WJ03GJVH7CO52" localSheetId="30" hidden="1">[1]Table!#REF!</definedName>
    <definedName name="BEx3GCXR6IAS0B6WJ03GJVH7CO52" localSheetId="31" hidden="1">[1]Table!#REF!</definedName>
    <definedName name="BEx3GCXR6IAS0B6WJ03GJVH7CO52" localSheetId="3" hidden="1">[2]Table!#REF!</definedName>
    <definedName name="BEx3GCXR6IAS0B6WJ03GJVH7CO52" hidden="1">[1]Table!#REF!</definedName>
    <definedName name="BEx3GMJ1Y6UU02DLRL0QXCEKDA6C" localSheetId="2" hidden="1">[1]Table!#REF!</definedName>
    <definedName name="BEx3GMJ1Y6UU02DLRL0QXCEKDA6C" localSheetId="30" hidden="1">[1]Table!#REF!</definedName>
    <definedName name="BEx3GMJ1Y6UU02DLRL0QXCEKDA6C" localSheetId="31" hidden="1">[1]Table!#REF!</definedName>
    <definedName name="BEx3GMJ1Y6UU02DLRL0QXCEKDA6C" localSheetId="3" hidden="1">[2]Table!#REF!</definedName>
    <definedName name="BEx3GMJ1Y6UU02DLRL0QXCEKDA6C" hidden="1">[1]Table!#REF!</definedName>
    <definedName name="BEx3H5UX2GZFZZT657YR76RHW5I6" localSheetId="2" hidden="1">[1]Table!#REF!</definedName>
    <definedName name="BEx3H5UX2GZFZZT657YR76RHW5I6" localSheetId="30" hidden="1">[1]Table!#REF!</definedName>
    <definedName name="BEx3H5UX2GZFZZT657YR76RHW5I6" localSheetId="31" hidden="1">[1]Table!#REF!</definedName>
    <definedName name="BEx3H5UX2GZFZZT657YR76RHW5I6" localSheetId="3" hidden="1">[2]Table!#REF!</definedName>
    <definedName name="BEx3H5UX2GZFZZT657YR76RHW5I6" hidden="1">[1]Table!#REF!</definedName>
    <definedName name="BEx3HWZB1R034H19UO7ML5GAQJSJ" localSheetId="2" hidden="1">[3]Table!#REF!</definedName>
    <definedName name="BEx3HWZB1R034H19UO7ML5GAQJSJ" localSheetId="30" hidden="1">[3]Table!#REF!</definedName>
    <definedName name="BEx3HWZB1R034H19UO7ML5GAQJSJ" localSheetId="31" hidden="1">[3]Table!#REF!</definedName>
    <definedName name="BEx3HWZB1R034H19UO7ML5GAQJSJ" localSheetId="3" hidden="1">[4]Table!#REF!</definedName>
    <definedName name="BEx3HWZB1R034H19UO7ML5GAQJSJ" hidden="1">[3]Table!#REF!</definedName>
    <definedName name="BEx3IYAH2DEBFWO8F94H4MXE3RLY" localSheetId="2" hidden="1">[1]Table!#REF!</definedName>
    <definedName name="BEx3IYAH2DEBFWO8F94H4MXE3RLY" localSheetId="30" hidden="1">[1]Table!#REF!</definedName>
    <definedName name="BEx3IYAH2DEBFWO8F94H4MXE3RLY" localSheetId="31" hidden="1">[1]Table!#REF!</definedName>
    <definedName name="BEx3IYAH2DEBFWO8F94H4MXE3RLY" localSheetId="3" hidden="1">[2]Table!#REF!</definedName>
    <definedName name="BEx3IYAH2DEBFWO8F94H4MXE3RLY" hidden="1">[1]Table!#REF!</definedName>
    <definedName name="BEx3L4IN3LI4C26SITKTGAH27CDU" localSheetId="2" hidden="1">[1]Table!#REF!</definedName>
    <definedName name="BEx3L4IN3LI4C26SITKTGAH27CDU" localSheetId="30" hidden="1">[1]Table!#REF!</definedName>
    <definedName name="BEx3L4IN3LI4C26SITKTGAH27CDU" localSheetId="31" hidden="1">[1]Table!#REF!</definedName>
    <definedName name="BEx3L4IN3LI4C26SITKTGAH27CDU" localSheetId="3" hidden="1">[2]Table!#REF!</definedName>
    <definedName name="BEx3L4IN3LI4C26SITKTGAH27CDU" hidden="1">[1]Table!#REF!</definedName>
    <definedName name="BEx3M1MR1K1NQD03H74BFWOK4MWQ" localSheetId="2" hidden="1">[1]Table!#REF!</definedName>
    <definedName name="BEx3M1MR1K1NQD03H74BFWOK4MWQ" localSheetId="30" hidden="1">[1]Table!#REF!</definedName>
    <definedName name="BEx3M1MR1K1NQD03H74BFWOK4MWQ" localSheetId="31" hidden="1">[1]Table!#REF!</definedName>
    <definedName name="BEx3M1MR1K1NQD03H74BFWOK4MWQ" localSheetId="3" hidden="1">[2]Table!#REF!</definedName>
    <definedName name="BEx3M1MR1K1NQD03H74BFWOK4MWQ" hidden="1">[1]Table!#REF!</definedName>
    <definedName name="BEx3NKXF7GYXHBK75UI6MDRUSU0J" localSheetId="2" hidden="1">[1]Table!#REF!</definedName>
    <definedName name="BEx3NKXF7GYXHBK75UI6MDRUSU0J" localSheetId="30" hidden="1">[1]Table!#REF!</definedName>
    <definedName name="BEx3NKXF7GYXHBK75UI6MDRUSU0J" localSheetId="31" hidden="1">[1]Table!#REF!</definedName>
    <definedName name="BEx3NKXF7GYXHBK75UI6MDRUSU0J" localSheetId="3" hidden="1">[2]Table!#REF!</definedName>
    <definedName name="BEx3NKXF7GYXHBK75UI6MDRUSU0J" hidden="1">[1]Table!#REF!</definedName>
    <definedName name="BEx3NMQ4BVC94728AUM7CCX7UHTU" localSheetId="2" hidden="1">[1]Table!#REF!</definedName>
    <definedName name="BEx3NMQ4BVC94728AUM7CCX7UHTU" localSheetId="30" hidden="1">[1]Table!#REF!</definedName>
    <definedName name="BEx3NMQ4BVC94728AUM7CCX7UHTU" localSheetId="31" hidden="1">[1]Table!#REF!</definedName>
    <definedName name="BEx3NMQ4BVC94728AUM7CCX7UHTU" localSheetId="3" hidden="1">[2]Table!#REF!</definedName>
    <definedName name="BEx3NMQ4BVC94728AUM7CCX7UHTU" hidden="1">[1]Table!#REF!</definedName>
    <definedName name="BEx3O19B8FTTAPVT5DZXQGQXWFR8" localSheetId="2" hidden="1">[1]Table!#REF!</definedName>
    <definedName name="BEx3O19B8FTTAPVT5DZXQGQXWFR8" localSheetId="30" hidden="1">[1]Table!#REF!</definedName>
    <definedName name="BEx3O19B8FTTAPVT5DZXQGQXWFR8" localSheetId="31" hidden="1">[1]Table!#REF!</definedName>
    <definedName name="BEx3O19B8FTTAPVT5DZXQGQXWFR8" localSheetId="3" hidden="1">[2]Table!#REF!</definedName>
    <definedName name="BEx3O19B8FTTAPVT5DZXQGQXWFR8" hidden="1">[1]Table!#REF!</definedName>
    <definedName name="BEx3O85IKWARA6NCJOLRBRJFMEWW" localSheetId="2" hidden="1">[5]Table!#REF!</definedName>
    <definedName name="BEx3O85IKWARA6NCJOLRBRJFMEWW" localSheetId="30" hidden="1">[5]Table!#REF!</definedName>
    <definedName name="BEx3O85IKWARA6NCJOLRBRJFMEWW" localSheetId="31" hidden="1">[5]Table!#REF!</definedName>
    <definedName name="BEx3O85IKWARA6NCJOLRBRJFMEWW" localSheetId="3" hidden="1">[6]Table!#REF!</definedName>
    <definedName name="BEx3O85IKWARA6NCJOLRBRJFMEWW" hidden="1">[5]Table!#REF!</definedName>
    <definedName name="BEx3OAULZWOG4KCP4357NRIF0UD8" localSheetId="2" hidden="1">[1]Table!#REF!</definedName>
    <definedName name="BEx3OAULZWOG4KCP4357NRIF0UD8" localSheetId="30" hidden="1">[1]Table!#REF!</definedName>
    <definedName name="BEx3OAULZWOG4KCP4357NRIF0UD8" localSheetId="31" hidden="1">[1]Table!#REF!</definedName>
    <definedName name="BEx3OAULZWOG4KCP4357NRIF0UD8" localSheetId="3" hidden="1">[2]Table!#REF!</definedName>
    <definedName name="BEx3OAULZWOG4KCP4357NRIF0UD8" hidden="1">[1]Table!#REF!</definedName>
    <definedName name="BEx3PKEMDW8KZEP11IL927C5O7I2" localSheetId="2" hidden="1">[1]Table!#REF!</definedName>
    <definedName name="BEx3PKEMDW8KZEP11IL927C5O7I2" localSheetId="30" hidden="1">[1]Table!#REF!</definedName>
    <definedName name="BEx3PKEMDW8KZEP11IL927C5O7I2" localSheetId="31" hidden="1">[1]Table!#REF!</definedName>
    <definedName name="BEx3PKEMDW8KZEP11IL927C5O7I2" localSheetId="3" hidden="1">[2]Table!#REF!</definedName>
    <definedName name="BEx3PKEMDW8KZEP11IL927C5O7I2" hidden="1">[1]Table!#REF!</definedName>
    <definedName name="BEx3Q0VWPU5EQECK7MQ47TYJ3SWW" localSheetId="2" hidden="1">[1]Table!#REF!</definedName>
    <definedName name="BEx3Q0VWPU5EQECK7MQ47TYJ3SWW" localSheetId="30" hidden="1">[1]Table!#REF!</definedName>
    <definedName name="BEx3Q0VWPU5EQECK7MQ47TYJ3SWW" localSheetId="31" hidden="1">[1]Table!#REF!</definedName>
    <definedName name="BEx3Q0VWPU5EQECK7MQ47TYJ3SWW" localSheetId="3" hidden="1">[2]Table!#REF!</definedName>
    <definedName name="BEx3Q0VWPU5EQECK7MQ47TYJ3SWW" hidden="1">[1]Table!#REF!</definedName>
    <definedName name="BEx3RHC2ZD5UFS6QD4OPFCNNMWH1" localSheetId="2" hidden="1">[1]Table!#REF!</definedName>
    <definedName name="BEx3RHC2ZD5UFS6QD4OPFCNNMWH1" localSheetId="30" hidden="1">[1]Table!#REF!</definedName>
    <definedName name="BEx3RHC2ZD5UFS6QD4OPFCNNMWH1" localSheetId="31" hidden="1">[1]Table!#REF!</definedName>
    <definedName name="BEx3RHC2ZD5UFS6QD4OPFCNNMWH1" localSheetId="3" hidden="1">[2]Table!#REF!</definedName>
    <definedName name="BEx3RHC2ZD5UFS6QD4OPFCNNMWH1" hidden="1">[1]Table!#REF!</definedName>
    <definedName name="BEx58XHO7ZULLF2EUD7YIS0MGQJ5" localSheetId="2" hidden="1">[1]Table!#REF!</definedName>
    <definedName name="BEx58XHO7ZULLF2EUD7YIS0MGQJ5" localSheetId="30" hidden="1">[1]Table!#REF!</definedName>
    <definedName name="BEx58XHO7ZULLF2EUD7YIS0MGQJ5" localSheetId="31" hidden="1">[1]Table!#REF!</definedName>
    <definedName name="BEx58XHO7ZULLF2EUD7YIS0MGQJ5" localSheetId="3" hidden="1">[2]Table!#REF!</definedName>
    <definedName name="BEx58XHO7ZULLF2EUD7YIS0MGQJ5" hidden="1">[1]Table!#REF!</definedName>
    <definedName name="BEx59P7MAPNU129ZTC5H3EH892G1" localSheetId="2" hidden="1">[1]Table!#REF!</definedName>
    <definedName name="BEx59P7MAPNU129ZTC5H3EH892G1" localSheetId="30" hidden="1">[1]Table!#REF!</definedName>
    <definedName name="BEx59P7MAPNU129ZTC5H3EH892G1" localSheetId="31" hidden="1">[1]Table!#REF!</definedName>
    <definedName name="BEx59P7MAPNU129ZTC5H3EH892G1" localSheetId="3" hidden="1">[2]Table!#REF!</definedName>
    <definedName name="BEx59P7MAPNU129ZTC5H3EH892G1" hidden="1">[1]Table!#REF!</definedName>
    <definedName name="BEx5B825RW35M5H0UB2IZGGRS4ER" localSheetId="2" hidden="1">[1]Table!#REF!</definedName>
    <definedName name="BEx5B825RW35M5H0UB2IZGGRS4ER" localSheetId="30" hidden="1">[1]Table!#REF!</definedName>
    <definedName name="BEx5B825RW35M5H0UB2IZGGRS4ER" localSheetId="31" hidden="1">[1]Table!#REF!</definedName>
    <definedName name="BEx5B825RW35M5H0UB2IZGGRS4ER" localSheetId="3" hidden="1">[2]Table!#REF!</definedName>
    <definedName name="BEx5B825RW35M5H0UB2IZGGRS4ER" hidden="1">[1]Table!#REF!</definedName>
    <definedName name="BEx5BHSQ42B50IU1TEQFUXFX9XQD" localSheetId="2" hidden="1">[1]Table!#REF!</definedName>
    <definedName name="BEx5BHSQ42B50IU1TEQFUXFX9XQD" localSheetId="30" hidden="1">[1]Table!#REF!</definedName>
    <definedName name="BEx5BHSQ42B50IU1TEQFUXFX9XQD" localSheetId="31" hidden="1">[1]Table!#REF!</definedName>
    <definedName name="BEx5BHSQ42B50IU1TEQFUXFX9XQD" localSheetId="3" hidden="1">[2]Table!#REF!</definedName>
    <definedName name="BEx5BHSQ42B50IU1TEQFUXFX9XQD" hidden="1">[1]Table!#REF!</definedName>
    <definedName name="BEx5BYFMZ80TDDN2EZO8CF39AIAC" localSheetId="2" hidden="1">[1]Table!#REF!</definedName>
    <definedName name="BEx5BYFMZ80TDDN2EZO8CF39AIAC" localSheetId="30" hidden="1">[1]Table!#REF!</definedName>
    <definedName name="BEx5BYFMZ80TDDN2EZO8CF39AIAC" localSheetId="31" hidden="1">[1]Table!#REF!</definedName>
    <definedName name="BEx5BYFMZ80TDDN2EZO8CF39AIAC" localSheetId="3" hidden="1">[2]Table!#REF!</definedName>
    <definedName name="BEx5BYFMZ80TDDN2EZO8CF39AIAC" hidden="1">[1]Table!#REF!</definedName>
    <definedName name="BEx5CFYQ0F1Z6P8SCVJ0I3UPVFE4" localSheetId="2" hidden="1">[1]Table!#REF!</definedName>
    <definedName name="BEx5CFYQ0F1Z6P8SCVJ0I3UPVFE4" localSheetId="30" hidden="1">[1]Table!#REF!</definedName>
    <definedName name="BEx5CFYQ0F1Z6P8SCVJ0I3UPVFE4" localSheetId="31" hidden="1">[1]Table!#REF!</definedName>
    <definedName name="BEx5CFYQ0F1Z6P8SCVJ0I3UPVFE4" localSheetId="3" hidden="1">[2]Table!#REF!</definedName>
    <definedName name="BEx5CFYQ0F1Z6P8SCVJ0I3UPVFE4" hidden="1">[1]Table!#REF!</definedName>
    <definedName name="BEx5E123OLO9WQUOIRIDJ967KAGK" localSheetId="2" hidden="1">[1]Table!#REF!</definedName>
    <definedName name="BEx5E123OLO9WQUOIRIDJ967KAGK" localSheetId="30" hidden="1">[1]Table!#REF!</definedName>
    <definedName name="BEx5E123OLO9WQUOIRIDJ967KAGK" localSheetId="31" hidden="1">[1]Table!#REF!</definedName>
    <definedName name="BEx5E123OLO9WQUOIRIDJ967KAGK" localSheetId="3" hidden="1">[2]Table!#REF!</definedName>
    <definedName name="BEx5E123OLO9WQUOIRIDJ967KAGK" hidden="1">[1]Table!#REF!</definedName>
    <definedName name="BEx5G1A8TFN4C4QII35U9DKYNIS8" localSheetId="2" hidden="1">[1]Table!#REF!</definedName>
    <definedName name="BEx5G1A8TFN4C4QII35U9DKYNIS8" localSheetId="30" hidden="1">[1]Table!#REF!</definedName>
    <definedName name="BEx5G1A8TFN4C4QII35U9DKYNIS8" localSheetId="31" hidden="1">[1]Table!#REF!</definedName>
    <definedName name="BEx5G1A8TFN4C4QII35U9DKYNIS8" localSheetId="3" hidden="1">[2]Table!#REF!</definedName>
    <definedName name="BEx5G1A8TFN4C4QII35U9DKYNIS8" hidden="1">[1]Table!#REF!</definedName>
    <definedName name="BEx5GID9MVBUPFFT9M8K8B5MO9NV" localSheetId="2" hidden="1">[1]Table!#REF!</definedName>
    <definedName name="BEx5GID9MVBUPFFT9M8K8B5MO9NV" localSheetId="30" hidden="1">[1]Table!#REF!</definedName>
    <definedName name="BEx5GID9MVBUPFFT9M8K8B5MO9NV" localSheetId="31" hidden="1">[1]Table!#REF!</definedName>
    <definedName name="BEx5GID9MVBUPFFT9M8K8B5MO9NV" localSheetId="3" hidden="1">[2]Table!#REF!</definedName>
    <definedName name="BEx5GID9MVBUPFFT9M8K8B5MO9NV" hidden="1">[1]Table!#REF!</definedName>
    <definedName name="BEx5HWKGSGUFMQTV743HSDTZEVXB" localSheetId="2" hidden="1">[3]Table!#REF!</definedName>
    <definedName name="BEx5HWKGSGUFMQTV743HSDTZEVXB" localSheetId="30" hidden="1">[3]Table!#REF!</definedName>
    <definedName name="BEx5HWKGSGUFMQTV743HSDTZEVXB" localSheetId="31" hidden="1">[3]Table!#REF!</definedName>
    <definedName name="BEx5HWKGSGUFMQTV743HSDTZEVXB" localSheetId="3" hidden="1">[4]Table!#REF!</definedName>
    <definedName name="BEx5HWKGSGUFMQTV743HSDTZEVXB" hidden="1">[3]Table!#REF!</definedName>
    <definedName name="BEx5I244LQHZTF3XI66J8705R9XX" localSheetId="2" hidden="1">[1]Table!#REF!</definedName>
    <definedName name="BEx5I244LQHZTF3XI66J8705R9XX" localSheetId="30" hidden="1">[1]Table!#REF!</definedName>
    <definedName name="BEx5I244LQHZTF3XI66J8705R9XX" localSheetId="31" hidden="1">[1]Table!#REF!</definedName>
    <definedName name="BEx5I244LQHZTF3XI66J8705R9XX" localSheetId="3" hidden="1">[2]Table!#REF!</definedName>
    <definedName name="BEx5I244LQHZTF3XI66J8705R9XX" hidden="1">[1]Table!#REF!</definedName>
    <definedName name="BEx5I8PBP4LIXDGID5BP0THLO0AQ" localSheetId="2" hidden="1">[1]Table!#REF!</definedName>
    <definedName name="BEx5I8PBP4LIXDGID5BP0THLO0AQ" localSheetId="30" hidden="1">[1]Table!#REF!</definedName>
    <definedName name="BEx5I8PBP4LIXDGID5BP0THLO0AQ" localSheetId="31" hidden="1">[1]Table!#REF!</definedName>
    <definedName name="BEx5I8PBP4LIXDGID5BP0THLO0AQ" localSheetId="3" hidden="1">[2]Table!#REF!</definedName>
    <definedName name="BEx5I8PBP4LIXDGID5BP0THLO0AQ" hidden="1">[1]Table!#REF!</definedName>
    <definedName name="BEx5JNCT8Z7XSSPD5EMNAJELCU2V" localSheetId="2" hidden="1">[1]Table!#REF!</definedName>
    <definedName name="BEx5JNCT8Z7XSSPD5EMNAJELCU2V" localSheetId="30" hidden="1">[1]Table!#REF!</definedName>
    <definedName name="BEx5JNCT8Z7XSSPD5EMNAJELCU2V" localSheetId="31" hidden="1">[1]Table!#REF!</definedName>
    <definedName name="BEx5JNCT8Z7XSSPD5EMNAJELCU2V" localSheetId="3" hidden="1">[2]Table!#REF!</definedName>
    <definedName name="BEx5JNCT8Z7XSSPD5EMNAJELCU2V" hidden="1">[1]Table!#REF!</definedName>
    <definedName name="BEx5JQCNT9Y4RM306CHC8IPY3HBZ" localSheetId="2" hidden="1">[1]Table!#REF!</definedName>
    <definedName name="BEx5JQCNT9Y4RM306CHC8IPY3HBZ" localSheetId="30" hidden="1">[1]Table!#REF!</definedName>
    <definedName name="BEx5JQCNT9Y4RM306CHC8IPY3HBZ" localSheetId="31" hidden="1">[1]Table!#REF!</definedName>
    <definedName name="BEx5JQCNT9Y4RM306CHC8IPY3HBZ" localSheetId="3" hidden="1">[2]Table!#REF!</definedName>
    <definedName name="BEx5JQCNT9Y4RM306CHC8IPY3HBZ" hidden="1">[1]Table!#REF!</definedName>
    <definedName name="BEx5LTKQ8RQWJE4BC88OP928893U" localSheetId="2" hidden="1">[1]Table!#REF!</definedName>
    <definedName name="BEx5LTKQ8RQWJE4BC88OP928893U" localSheetId="30" hidden="1">[1]Table!#REF!</definedName>
    <definedName name="BEx5LTKQ8RQWJE4BC88OP928893U" localSheetId="31" hidden="1">[1]Table!#REF!</definedName>
    <definedName name="BEx5LTKQ8RQWJE4BC88OP928893U" localSheetId="3" hidden="1">[2]Table!#REF!</definedName>
    <definedName name="BEx5LTKQ8RQWJE4BC88OP928893U" hidden="1">[1]Table!#REF!</definedName>
    <definedName name="BEx5MBUW955HYXNO9YP2QVK5C39P" localSheetId="2" hidden="1">[1]Table!#REF!</definedName>
    <definedName name="BEx5MBUW955HYXNO9YP2QVK5C39P" localSheetId="30" hidden="1">[1]Table!#REF!</definedName>
    <definedName name="BEx5MBUW955HYXNO9YP2QVK5C39P" localSheetId="31" hidden="1">[1]Table!#REF!</definedName>
    <definedName name="BEx5MBUW955HYXNO9YP2QVK5C39P" localSheetId="3" hidden="1">[2]Table!#REF!</definedName>
    <definedName name="BEx5MBUW955HYXNO9YP2QVK5C39P" hidden="1">[1]Table!#REF!</definedName>
    <definedName name="BEx5MLQZM68YQSKARVWTTPINFQ2C" localSheetId="2" hidden="1">[5]Table!#REF!</definedName>
    <definedName name="BEx5MLQZM68YQSKARVWTTPINFQ2C" localSheetId="30" hidden="1">[5]Table!#REF!</definedName>
    <definedName name="BEx5MLQZM68YQSKARVWTTPINFQ2C" localSheetId="31" hidden="1">[5]Table!#REF!</definedName>
    <definedName name="BEx5MLQZM68YQSKARVWTTPINFQ2C" localSheetId="3" hidden="1">[6]Table!#REF!</definedName>
    <definedName name="BEx5MLQZM68YQSKARVWTTPINFQ2C" hidden="1">[5]Table!#REF!</definedName>
    <definedName name="BEx5MVXTKNBXHNWTL43C670E4KXC" localSheetId="2" hidden="1">[1]Table!#REF!</definedName>
    <definedName name="BEx5MVXTKNBXHNWTL43C670E4KXC" localSheetId="30" hidden="1">[1]Table!#REF!</definedName>
    <definedName name="BEx5MVXTKNBXHNWTL43C670E4KXC" localSheetId="31" hidden="1">[1]Table!#REF!</definedName>
    <definedName name="BEx5MVXTKNBXHNWTL43C670E4KXC" localSheetId="3" hidden="1">[2]Table!#REF!</definedName>
    <definedName name="BEx5MVXTKNBXHNWTL43C670E4KXC" hidden="1">[1]Table!#REF!</definedName>
    <definedName name="BEx5NTCRKG3MCO16Q0MJSA6DPSDX" localSheetId="2" hidden="1">[1]Table!#REF!</definedName>
    <definedName name="BEx5NTCRKG3MCO16Q0MJSA6DPSDX" localSheetId="30" hidden="1">[1]Table!#REF!</definedName>
    <definedName name="BEx5NTCRKG3MCO16Q0MJSA6DPSDX" localSheetId="31" hidden="1">[1]Table!#REF!</definedName>
    <definedName name="BEx5NTCRKG3MCO16Q0MJSA6DPSDX" localSheetId="3" hidden="1">[2]Table!#REF!</definedName>
    <definedName name="BEx5NTCRKG3MCO16Q0MJSA6DPSDX" hidden="1">[1]Table!#REF!</definedName>
    <definedName name="BEx5ONH1F6GHNI7M2DIURXTY5XSI" localSheetId="2" hidden="1">[3]Table!#REF!</definedName>
    <definedName name="BEx5ONH1F6GHNI7M2DIURXTY5XSI" localSheetId="30" hidden="1">[3]Table!#REF!</definedName>
    <definedName name="BEx5ONH1F6GHNI7M2DIURXTY5XSI" localSheetId="31" hidden="1">[3]Table!#REF!</definedName>
    <definedName name="BEx5ONH1F6GHNI7M2DIURXTY5XSI" localSheetId="3" hidden="1">[4]Table!#REF!</definedName>
    <definedName name="BEx5ONH1F6GHNI7M2DIURXTY5XSI" hidden="1">[3]Table!#REF!</definedName>
    <definedName name="BEx774N83DXLJZ54Q42PWIJZ2DN1" localSheetId="2" hidden="1">[1]Table!#REF!</definedName>
    <definedName name="BEx774N83DXLJZ54Q42PWIJZ2DN1" localSheetId="30" hidden="1">[1]Table!#REF!</definedName>
    <definedName name="BEx774N83DXLJZ54Q42PWIJZ2DN1" localSheetId="31" hidden="1">[1]Table!#REF!</definedName>
    <definedName name="BEx774N83DXLJZ54Q42PWIJZ2DN1" localSheetId="3" hidden="1">[2]Table!#REF!</definedName>
    <definedName name="BEx774N83DXLJZ54Q42PWIJZ2DN1" hidden="1">[1]Table!#REF!</definedName>
    <definedName name="BEx78226TN58UE0CTY98YEDU0LSL" localSheetId="2" hidden="1">[1]Table!#REF!</definedName>
    <definedName name="BEx78226TN58UE0CTY98YEDU0LSL" localSheetId="30" hidden="1">[1]Table!#REF!</definedName>
    <definedName name="BEx78226TN58UE0CTY98YEDU0LSL" localSheetId="31" hidden="1">[1]Table!#REF!</definedName>
    <definedName name="BEx78226TN58UE0CTY98YEDU0LSL" localSheetId="3" hidden="1">[2]Table!#REF!</definedName>
    <definedName name="BEx78226TN58UE0CTY98YEDU0LSL" hidden="1">[1]Table!#REF!</definedName>
    <definedName name="BEx79OCP4HQ6XP8EWNGEUDLOZBBS" localSheetId="2" hidden="1">[1]Table!#REF!</definedName>
    <definedName name="BEx79OCP4HQ6XP8EWNGEUDLOZBBS" localSheetId="30" hidden="1">[1]Table!#REF!</definedName>
    <definedName name="BEx79OCP4HQ6XP8EWNGEUDLOZBBS" localSheetId="31" hidden="1">[1]Table!#REF!</definedName>
    <definedName name="BEx79OCP4HQ6XP8EWNGEUDLOZBBS" localSheetId="3" hidden="1">[2]Table!#REF!</definedName>
    <definedName name="BEx79OCP4HQ6XP8EWNGEUDLOZBBS" hidden="1">[1]Table!#REF!</definedName>
    <definedName name="BEx7ABA2C9IWH5VSLVLLLCY62161" localSheetId="2" hidden="1">[1]Table!#REF!</definedName>
    <definedName name="BEx7ABA2C9IWH5VSLVLLLCY62161" localSheetId="30" hidden="1">[1]Table!#REF!</definedName>
    <definedName name="BEx7ABA2C9IWH5VSLVLLLCY62161" localSheetId="31" hidden="1">[1]Table!#REF!</definedName>
    <definedName name="BEx7ABA2C9IWH5VSLVLLLCY62161" localSheetId="3" hidden="1">[2]Table!#REF!</definedName>
    <definedName name="BEx7ABA2C9IWH5VSLVLLLCY62161" hidden="1">[1]Table!#REF!</definedName>
    <definedName name="BEx7ASD1I654MEDCO6GGWA95PXSC" localSheetId="2" hidden="1">[1]Table!#REF!</definedName>
    <definedName name="BEx7ASD1I654MEDCO6GGWA95PXSC" localSheetId="30" hidden="1">[1]Table!#REF!</definedName>
    <definedName name="BEx7ASD1I654MEDCO6GGWA95PXSC" localSheetId="31" hidden="1">[1]Table!#REF!</definedName>
    <definedName name="BEx7ASD1I654MEDCO6GGWA95PXSC" localSheetId="3" hidden="1">[2]Table!#REF!</definedName>
    <definedName name="BEx7ASD1I654MEDCO6GGWA95PXSC" hidden="1">[1]Table!#REF!</definedName>
    <definedName name="BEx7AVCX9S5RJP3NSZ4QM4E6ERDT" localSheetId="2" hidden="1">[1]Table!#REF!</definedName>
    <definedName name="BEx7AVCX9S5RJP3NSZ4QM4E6ERDT" localSheetId="30" hidden="1">[1]Table!#REF!</definedName>
    <definedName name="BEx7AVCX9S5RJP3NSZ4QM4E6ERDT" localSheetId="31" hidden="1">[1]Table!#REF!</definedName>
    <definedName name="BEx7AVCX9S5RJP3NSZ4QM4E6ERDT" localSheetId="3" hidden="1">[2]Table!#REF!</definedName>
    <definedName name="BEx7AVCX9S5RJP3NSZ4QM4E6ERDT" hidden="1">[1]Table!#REF!</definedName>
    <definedName name="BEx7B6LH6917TXOSAAQ6U7HVF018" localSheetId="2" hidden="1">[1]Table!#REF!</definedName>
    <definedName name="BEx7B6LH6917TXOSAAQ6U7HVF018" localSheetId="30" hidden="1">[1]Table!#REF!</definedName>
    <definedName name="BEx7B6LH6917TXOSAAQ6U7HVF018" localSheetId="31" hidden="1">[1]Table!#REF!</definedName>
    <definedName name="BEx7B6LH6917TXOSAAQ6U7HVF018" localSheetId="3" hidden="1">[2]Table!#REF!</definedName>
    <definedName name="BEx7B6LH6917TXOSAAQ6U7HVF018" hidden="1">[1]Table!#REF!</definedName>
    <definedName name="BEx7D5RWKRS4W71J4NZ6ZSFHPKFT" localSheetId="2" hidden="1">[1]Table!#REF!</definedName>
    <definedName name="BEx7D5RWKRS4W71J4NZ6ZSFHPKFT" localSheetId="30" hidden="1">[1]Table!#REF!</definedName>
    <definedName name="BEx7D5RWKRS4W71J4NZ6ZSFHPKFT" localSheetId="31" hidden="1">[1]Table!#REF!</definedName>
    <definedName name="BEx7D5RWKRS4W71J4NZ6ZSFHPKFT" localSheetId="3" hidden="1">[2]Table!#REF!</definedName>
    <definedName name="BEx7D5RWKRS4W71J4NZ6ZSFHPKFT" hidden="1">[1]Table!#REF!</definedName>
    <definedName name="BEx7DVJTRV44IMJIBFXELE67SZ7S" localSheetId="2" hidden="1">[1]Table!#REF!</definedName>
    <definedName name="BEx7DVJTRV44IMJIBFXELE67SZ7S" localSheetId="30" hidden="1">[1]Table!#REF!</definedName>
    <definedName name="BEx7DVJTRV44IMJIBFXELE67SZ7S" localSheetId="31" hidden="1">[1]Table!#REF!</definedName>
    <definedName name="BEx7DVJTRV44IMJIBFXELE67SZ7S" localSheetId="3" hidden="1">[2]Table!#REF!</definedName>
    <definedName name="BEx7DVJTRV44IMJIBFXELE67SZ7S" hidden="1">[1]Table!#REF!</definedName>
    <definedName name="BEx7E2QT2U8THYOKBPXONB1B47WH" localSheetId="2" hidden="1">[1]Table!#REF!</definedName>
    <definedName name="BEx7E2QT2U8THYOKBPXONB1B47WH" localSheetId="30" hidden="1">[1]Table!#REF!</definedName>
    <definedName name="BEx7E2QT2U8THYOKBPXONB1B47WH" localSheetId="31" hidden="1">[1]Table!#REF!</definedName>
    <definedName name="BEx7E2QT2U8THYOKBPXONB1B47WH" localSheetId="3" hidden="1">[2]Table!#REF!</definedName>
    <definedName name="BEx7E2QT2U8THYOKBPXONB1B47WH" hidden="1">[1]Table!#REF!</definedName>
    <definedName name="BEx7EI6DL1Z6UWLFBXAKVGZTKHWJ" localSheetId="2" hidden="1">[1]Table!#REF!</definedName>
    <definedName name="BEx7EI6DL1Z6UWLFBXAKVGZTKHWJ" localSheetId="30" hidden="1">[1]Table!#REF!</definedName>
    <definedName name="BEx7EI6DL1Z6UWLFBXAKVGZTKHWJ" localSheetId="31" hidden="1">[1]Table!#REF!</definedName>
    <definedName name="BEx7EI6DL1Z6UWLFBXAKVGZTKHWJ" localSheetId="3" hidden="1">[2]Table!#REF!</definedName>
    <definedName name="BEx7EI6DL1Z6UWLFBXAKVGZTKHWJ" hidden="1">[1]Table!#REF!</definedName>
    <definedName name="BEx7EQF0QX3L29JFJ5XBW8UOSD0R" localSheetId="2" hidden="1">[1]Table!#REF!</definedName>
    <definedName name="BEx7EQF0QX3L29JFJ5XBW8UOSD0R" localSheetId="30" hidden="1">[1]Table!#REF!</definedName>
    <definedName name="BEx7EQF0QX3L29JFJ5XBW8UOSD0R" localSheetId="31" hidden="1">[1]Table!#REF!</definedName>
    <definedName name="BEx7EQF0QX3L29JFJ5XBW8UOSD0R" localSheetId="3" hidden="1">[2]Table!#REF!</definedName>
    <definedName name="BEx7EQF0QX3L29JFJ5XBW8UOSD0R" hidden="1">[1]Table!#REF!</definedName>
    <definedName name="BEx7GR3ENYWRXXS5IT0UMEGOLGUH" localSheetId="2" hidden="1">[1]Table!#REF!</definedName>
    <definedName name="BEx7GR3ENYWRXXS5IT0UMEGOLGUH" localSheetId="30" hidden="1">[1]Table!#REF!</definedName>
    <definedName name="BEx7GR3ENYWRXXS5IT0UMEGOLGUH" localSheetId="31" hidden="1">[1]Table!#REF!</definedName>
    <definedName name="BEx7GR3ENYWRXXS5IT0UMEGOLGUH" localSheetId="3" hidden="1">[2]Table!#REF!</definedName>
    <definedName name="BEx7GR3ENYWRXXS5IT0UMEGOLGUH" hidden="1">[1]Table!#REF!</definedName>
    <definedName name="BEx7H14XCXH7WEXEY1HVO53A6AGH" localSheetId="2" hidden="1">[1]Table!#REF!</definedName>
    <definedName name="BEx7H14XCXH7WEXEY1HVO53A6AGH" localSheetId="30" hidden="1">[1]Table!#REF!</definedName>
    <definedName name="BEx7H14XCXH7WEXEY1HVO53A6AGH" localSheetId="31" hidden="1">[1]Table!#REF!</definedName>
    <definedName name="BEx7H14XCXH7WEXEY1HVO53A6AGH" localSheetId="3" hidden="1">[2]Table!#REF!</definedName>
    <definedName name="BEx7H14XCXH7WEXEY1HVO53A6AGH" hidden="1">[1]Table!#REF!</definedName>
    <definedName name="BEx7HFTIA8AC8BR8HKIN81VE1SGW" localSheetId="2" hidden="1">[1]Table!#REF!</definedName>
    <definedName name="BEx7HFTIA8AC8BR8HKIN81VE1SGW" localSheetId="30" hidden="1">[1]Table!#REF!</definedName>
    <definedName name="BEx7HFTIA8AC8BR8HKIN81VE1SGW" localSheetId="31" hidden="1">[1]Table!#REF!</definedName>
    <definedName name="BEx7HFTIA8AC8BR8HKIN81VE1SGW" localSheetId="3" hidden="1">[2]Table!#REF!</definedName>
    <definedName name="BEx7HFTIA8AC8BR8HKIN81VE1SGW" hidden="1">[1]Table!#REF!</definedName>
    <definedName name="BEx7L8XOV64OMS15ZFURFEUXLMWF" localSheetId="2" hidden="1">[1]Table!#REF!</definedName>
    <definedName name="BEx7L8XOV64OMS15ZFURFEUXLMWF" localSheetId="30" hidden="1">[1]Table!#REF!</definedName>
    <definedName name="BEx7L8XOV64OMS15ZFURFEUXLMWF" localSheetId="31" hidden="1">[1]Table!#REF!</definedName>
    <definedName name="BEx7L8XOV64OMS15ZFURFEUXLMWF" localSheetId="3" hidden="1">[2]Table!#REF!</definedName>
    <definedName name="BEx7L8XOV64OMS15ZFURFEUXLMWF" hidden="1">[1]Table!#REF!</definedName>
    <definedName name="BEx7LCOFPPG5CAI9OO09DCBE07P4" localSheetId="2" hidden="1">[1]Table!#REF!</definedName>
    <definedName name="BEx7LCOFPPG5CAI9OO09DCBE07P4" localSheetId="30" hidden="1">[1]Table!#REF!</definedName>
    <definedName name="BEx7LCOFPPG5CAI9OO09DCBE07P4" localSheetId="31" hidden="1">[1]Table!#REF!</definedName>
    <definedName name="BEx7LCOFPPG5CAI9OO09DCBE07P4" localSheetId="3" hidden="1">[2]Table!#REF!</definedName>
    <definedName name="BEx7LCOFPPG5CAI9OO09DCBE07P4" hidden="1">[1]Table!#REF!</definedName>
    <definedName name="BEx91QH5JRZKQP1GPN2SQMR3CKAG" localSheetId="2" hidden="1">[1]Table!#REF!</definedName>
    <definedName name="BEx91QH5JRZKQP1GPN2SQMR3CKAG" localSheetId="30" hidden="1">[1]Table!#REF!</definedName>
    <definedName name="BEx91QH5JRZKQP1GPN2SQMR3CKAG" localSheetId="31" hidden="1">[1]Table!#REF!</definedName>
    <definedName name="BEx91QH5JRZKQP1GPN2SQMR3CKAG" localSheetId="3" hidden="1">[2]Table!#REF!</definedName>
    <definedName name="BEx91QH5JRZKQP1GPN2SQMR3CKAG" hidden="1">[1]Table!#REF!</definedName>
    <definedName name="BEx92S8MHFFIVRQ2YSHZNQGOFUHD" localSheetId="2" hidden="1">[1]Table!#REF!</definedName>
    <definedName name="BEx92S8MHFFIVRQ2YSHZNQGOFUHD" localSheetId="30" hidden="1">[1]Table!#REF!</definedName>
    <definedName name="BEx92S8MHFFIVRQ2YSHZNQGOFUHD" localSheetId="31" hidden="1">[1]Table!#REF!</definedName>
    <definedName name="BEx92S8MHFFIVRQ2YSHZNQGOFUHD" localSheetId="3" hidden="1">[2]Table!#REF!</definedName>
    <definedName name="BEx92S8MHFFIVRQ2YSHZNQGOFUHD" hidden="1">[1]Table!#REF!</definedName>
    <definedName name="BEx93SY9RWG3HUV4YXQKXJH9FH14" localSheetId="2" hidden="1">[1]Table!#REF!</definedName>
    <definedName name="BEx93SY9RWG3HUV4YXQKXJH9FH14" localSheetId="30" hidden="1">[1]Table!#REF!</definedName>
    <definedName name="BEx93SY9RWG3HUV4YXQKXJH9FH14" localSheetId="31" hidden="1">[1]Table!#REF!</definedName>
    <definedName name="BEx93SY9RWG3HUV4YXQKXJH9FH14" localSheetId="3" hidden="1">[2]Table!#REF!</definedName>
    <definedName name="BEx93SY9RWG3HUV4YXQKXJH9FH14" hidden="1">[1]Table!#REF!</definedName>
    <definedName name="BEx94GXG30CIVB6ZQN3X3IK6BZXQ" localSheetId="2" hidden="1">[1]Table!#REF!</definedName>
    <definedName name="BEx94GXG30CIVB6ZQN3X3IK6BZXQ" localSheetId="30" hidden="1">[1]Table!#REF!</definedName>
    <definedName name="BEx94GXG30CIVB6ZQN3X3IK6BZXQ" localSheetId="31" hidden="1">[1]Table!#REF!</definedName>
    <definedName name="BEx94GXG30CIVB6ZQN3X3IK6BZXQ" localSheetId="3" hidden="1">[2]Table!#REF!</definedName>
    <definedName name="BEx94GXG30CIVB6ZQN3X3IK6BZXQ" hidden="1">[1]Table!#REF!</definedName>
    <definedName name="BEx94HZ5LURYM9ST744ALV6ZCKYP" localSheetId="2" hidden="1">[1]Table!#REF!</definedName>
    <definedName name="BEx94HZ5LURYM9ST744ALV6ZCKYP" localSheetId="30" hidden="1">[1]Table!#REF!</definedName>
    <definedName name="BEx94HZ5LURYM9ST744ALV6ZCKYP" localSheetId="31" hidden="1">[1]Table!#REF!</definedName>
    <definedName name="BEx94HZ5LURYM9ST744ALV6ZCKYP" localSheetId="3" hidden="1">[2]Table!#REF!</definedName>
    <definedName name="BEx94HZ5LURYM9ST744ALV6ZCKYP" hidden="1">[1]Table!#REF!</definedName>
    <definedName name="BEx94IQ75E90YUMWJ9N591LR7DQQ" localSheetId="2" hidden="1">[1]Table!#REF!</definedName>
    <definedName name="BEx94IQ75E90YUMWJ9N591LR7DQQ" localSheetId="30" hidden="1">[1]Table!#REF!</definedName>
    <definedName name="BEx94IQ75E90YUMWJ9N591LR7DQQ" localSheetId="31" hidden="1">[1]Table!#REF!</definedName>
    <definedName name="BEx94IQ75E90YUMWJ9N591LR7DQQ" localSheetId="3" hidden="1">[2]Table!#REF!</definedName>
    <definedName name="BEx94IQ75E90YUMWJ9N591LR7DQQ" hidden="1">[1]Table!#REF!</definedName>
    <definedName name="BEx955NIAWX5OLAHMTV6QFUZPR30" localSheetId="2" hidden="1">[1]Table!#REF!</definedName>
    <definedName name="BEx955NIAWX5OLAHMTV6QFUZPR30" localSheetId="30" hidden="1">[1]Table!#REF!</definedName>
    <definedName name="BEx955NIAWX5OLAHMTV6QFUZPR30" localSheetId="31" hidden="1">[1]Table!#REF!</definedName>
    <definedName name="BEx955NIAWX5OLAHMTV6QFUZPR30" localSheetId="3" hidden="1">[2]Table!#REF!</definedName>
    <definedName name="BEx955NIAWX5OLAHMTV6QFUZPR30" hidden="1">[1]Table!#REF!</definedName>
    <definedName name="BEx97NPQBACJVD9K1YXI08RTW9E2" localSheetId="2" hidden="1">[1]Table!#REF!</definedName>
    <definedName name="BEx97NPQBACJVD9K1YXI08RTW9E2" localSheetId="30" hidden="1">[1]Table!#REF!</definedName>
    <definedName name="BEx97NPQBACJVD9K1YXI08RTW9E2" localSheetId="31" hidden="1">[1]Table!#REF!</definedName>
    <definedName name="BEx97NPQBACJVD9K1YXI08RTW9E2" localSheetId="3" hidden="1">[2]Table!#REF!</definedName>
    <definedName name="BEx97NPQBACJVD9K1YXI08RTW9E2" hidden="1">[1]Table!#REF!</definedName>
    <definedName name="BEx9871KU0N99P0900EAK69VFYT2" localSheetId="2" hidden="1">[1]Table!#REF!</definedName>
    <definedName name="BEx9871KU0N99P0900EAK69VFYT2" localSheetId="30" hidden="1">[1]Table!#REF!</definedName>
    <definedName name="BEx9871KU0N99P0900EAK69VFYT2" localSheetId="31" hidden="1">[1]Table!#REF!</definedName>
    <definedName name="BEx9871KU0N99P0900EAK69VFYT2" localSheetId="3" hidden="1">[2]Table!#REF!</definedName>
    <definedName name="BEx9871KU0N99P0900EAK69VFYT2" hidden="1">[1]Table!#REF!</definedName>
    <definedName name="BEx99YFI2XJ23DE94815HFUG4YNW" localSheetId="2" hidden="1">[3]Table!#REF!</definedName>
    <definedName name="BEx99YFI2XJ23DE94815HFUG4YNW" localSheetId="30" hidden="1">[3]Table!#REF!</definedName>
    <definedName name="BEx99YFI2XJ23DE94815HFUG4YNW" localSheetId="31" hidden="1">[3]Table!#REF!</definedName>
    <definedName name="BEx99YFI2XJ23DE94815HFUG4YNW" localSheetId="3" hidden="1">[4]Table!#REF!</definedName>
    <definedName name="BEx99YFI2XJ23DE94815HFUG4YNW" hidden="1">[3]Table!#REF!</definedName>
    <definedName name="BEx9AV8W1FAWF5BHATYEN47X12JN" localSheetId="2" hidden="1">[1]Table!#REF!</definedName>
    <definedName name="BEx9AV8W1FAWF5BHATYEN47X12JN" localSheetId="30" hidden="1">[1]Table!#REF!</definedName>
    <definedName name="BEx9AV8W1FAWF5BHATYEN47X12JN" localSheetId="31" hidden="1">[1]Table!#REF!</definedName>
    <definedName name="BEx9AV8W1FAWF5BHATYEN47X12JN" localSheetId="3" hidden="1">[2]Table!#REF!</definedName>
    <definedName name="BEx9AV8W1FAWF5BHATYEN47X12JN" hidden="1">[1]Table!#REF!</definedName>
    <definedName name="BEx9E2BZ2B1R41FMGJCJ7JLGLUAJ" localSheetId="2" hidden="1">[1]Table!#REF!</definedName>
    <definedName name="BEx9E2BZ2B1R41FMGJCJ7JLGLUAJ" localSheetId="30" hidden="1">[1]Table!#REF!</definedName>
    <definedName name="BEx9E2BZ2B1R41FMGJCJ7JLGLUAJ" localSheetId="31" hidden="1">[1]Table!#REF!</definedName>
    <definedName name="BEx9E2BZ2B1R41FMGJCJ7JLGLUAJ" localSheetId="3" hidden="1">[2]Table!#REF!</definedName>
    <definedName name="BEx9E2BZ2B1R41FMGJCJ7JLGLUAJ" hidden="1">[1]Table!#REF!</definedName>
    <definedName name="BEx9GY6BVFQGCLMOWVT6PIC9WP5X" localSheetId="2" hidden="1">[1]Table!#REF!</definedName>
    <definedName name="BEx9GY6BVFQGCLMOWVT6PIC9WP5X" localSheetId="30" hidden="1">[1]Table!#REF!</definedName>
    <definedName name="BEx9GY6BVFQGCLMOWVT6PIC9WP5X" localSheetId="31" hidden="1">[1]Table!#REF!</definedName>
    <definedName name="BEx9GY6BVFQGCLMOWVT6PIC9WP5X" localSheetId="3" hidden="1">[2]Table!#REF!</definedName>
    <definedName name="BEx9GY6BVFQGCLMOWVT6PIC9WP5X" hidden="1">[1]Table!#REF!</definedName>
    <definedName name="BEx9H04IB14E1437FF2OIRRWBSD7" localSheetId="2" hidden="1">[1]Table!#REF!</definedName>
    <definedName name="BEx9H04IB14E1437FF2OIRRWBSD7" localSheetId="30" hidden="1">[1]Table!#REF!</definedName>
    <definedName name="BEx9H04IB14E1437FF2OIRRWBSD7" localSheetId="31" hidden="1">[1]Table!#REF!</definedName>
    <definedName name="BEx9H04IB14E1437FF2OIRRWBSD7" localSheetId="3" hidden="1">[2]Table!#REF!</definedName>
    <definedName name="BEx9H04IB14E1437FF2OIRRWBSD7" hidden="1">[1]Table!#REF!</definedName>
    <definedName name="BEx9JLBYK239B3F841C7YG1GT7ST" localSheetId="2" hidden="1">[1]Table!#REF!</definedName>
    <definedName name="BEx9JLBYK239B3F841C7YG1GT7ST" localSheetId="30" hidden="1">[1]Table!#REF!</definedName>
    <definedName name="BEx9JLBYK239B3F841C7YG1GT7ST" localSheetId="31" hidden="1">[1]Table!#REF!</definedName>
    <definedName name="BEx9JLBYK239B3F841C7YG1GT7ST" localSheetId="3" hidden="1">[2]Table!#REF!</definedName>
    <definedName name="BEx9JLBYK239B3F841C7YG1GT7ST" hidden="1">[1]Table!#REF!</definedName>
    <definedName name="BExAW8PKKAU1ST51JMUXE6TDPT3Q" localSheetId="2" hidden="1">[1]Table!#REF!</definedName>
    <definedName name="BExAW8PKKAU1ST51JMUXE6TDPT3Q" localSheetId="30" hidden="1">[1]Table!#REF!</definedName>
    <definedName name="BExAW8PKKAU1ST51JMUXE6TDPT3Q" localSheetId="31" hidden="1">[1]Table!#REF!</definedName>
    <definedName name="BExAW8PKKAU1ST51JMUXE6TDPT3Q" localSheetId="3" hidden="1">[2]Table!#REF!</definedName>
    <definedName name="BExAW8PKKAU1ST51JMUXE6TDPT3Q" hidden="1">[1]Table!#REF!</definedName>
    <definedName name="BExAZGUGQNHWJLLGTRWMKC4HGUMD" localSheetId="2" hidden="1">[3]Table!#REF!</definedName>
    <definedName name="BExAZGUGQNHWJLLGTRWMKC4HGUMD" localSheetId="30" hidden="1">[3]Table!#REF!</definedName>
    <definedName name="BExAZGUGQNHWJLLGTRWMKC4HGUMD" localSheetId="31" hidden="1">[3]Table!#REF!</definedName>
    <definedName name="BExAZGUGQNHWJLLGTRWMKC4HGUMD" localSheetId="3" hidden="1">[4]Table!#REF!</definedName>
    <definedName name="BExAZGUGQNHWJLLGTRWMKC4HGUMD" hidden="1">[3]Table!#REF!</definedName>
    <definedName name="BExB072HHXVMUC0VYNGG48GRSH5Q" localSheetId="2" hidden="1">[1]Table!#REF!</definedName>
    <definedName name="BExB072HHXVMUC0VYNGG48GRSH5Q" localSheetId="30" hidden="1">[1]Table!#REF!</definedName>
    <definedName name="BExB072HHXVMUC0VYNGG48GRSH5Q" localSheetId="31" hidden="1">[1]Table!#REF!</definedName>
    <definedName name="BExB072HHXVMUC0VYNGG48GRSH5Q" localSheetId="3" hidden="1">[2]Table!#REF!</definedName>
    <definedName name="BExB072HHXVMUC0VYNGG48GRSH5Q" hidden="1">[1]Table!#REF!</definedName>
    <definedName name="BExB1GMD0PIDGTFBGQOPRWQSP9I4" localSheetId="2" hidden="1">[1]Table!#REF!</definedName>
    <definedName name="BExB1GMD0PIDGTFBGQOPRWQSP9I4" localSheetId="30" hidden="1">[1]Table!#REF!</definedName>
    <definedName name="BExB1GMD0PIDGTFBGQOPRWQSP9I4" localSheetId="31" hidden="1">[1]Table!#REF!</definedName>
    <definedName name="BExB1GMD0PIDGTFBGQOPRWQSP9I4" localSheetId="3" hidden="1">[2]Table!#REF!</definedName>
    <definedName name="BExB1GMD0PIDGTFBGQOPRWQSP9I4" hidden="1">[1]Table!#REF!</definedName>
    <definedName name="BExB1WI6M8I0EEP1ANUQZCFY24EV" localSheetId="2" hidden="1">[1]Table!#REF!</definedName>
    <definedName name="BExB1WI6M8I0EEP1ANUQZCFY24EV" localSheetId="30" hidden="1">[1]Table!#REF!</definedName>
    <definedName name="BExB1WI6M8I0EEP1ANUQZCFY24EV" localSheetId="31" hidden="1">[1]Table!#REF!</definedName>
    <definedName name="BExB1WI6M8I0EEP1ANUQZCFY24EV" localSheetId="3" hidden="1">[2]Table!#REF!</definedName>
    <definedName name="BExB1WI6M8I0EEP1ANUQZCFY24EV" hidden="1">[1]Table!#REF!</definedName>
    <definedName name="BExB442RX0T3L6HUL6X5T21CENW6" localSheetId="2" hidden="1">[1]Table!#REF!</definedName>
    <definedName name="BExB442RX0T3L6HUL6X5T21CENW6" localSheetId="30" hidden="1">[1]Table!#REF!</definedName>
    <definedName name="BExB442RX0T3L6HUL6X5T21CENW6" localSheetId="31" hidden="1">[1]Table!#REF!</definedName>
    <definedName name="BExB442RX0T3L6HUL6X5T21CENW6" localSheetId="3" hidden="1">[2]Table!#REF!</definedName>
    <definedName name="BExB442RX0T3L6HUL6X5T21CENW6" hidden="1">[1]Table!#REF!</definedName>
    <definedName name="BExB5833OAOJ22VK1YK47FHUSVK2" localSheetId="2" hidden="1">[1]Table!#REF!</definedName>
    <definedName name="BExB5833OAOJ22VK1YK47FHUSVK2" localSheetId="30" hidden="1">[1]Table!#REF!</definedName>
    <definedName name="BExB5833OAOJ22VK1YK47FHUSVK2" localSheetId="31" hidden="1">[1]Table!#REF!</definedName>
    <definedName name="BExB5833OAOJ22VK1YK47FHUSVK2" localSheetId="3" hidden="1">[2]Table!#REF!</definedName>
    <definedName name="BExB5833OAOJ22VK1YK47FHUSVK2" hidden="1">[1]Table!#REF!</definedName>
    <definedName name="BExB806PAXX70XUTA3ZI7OORD78R" localSheetId="2" hidden="1">[1]Table!#REF!</definedName>
    <definedName name="BExB806PAXX70XUTA3ZI7OORD78R" localSheetId="30" hidden="1">[1]Table!#REF!</definedName>
    <definedName name="BExB806PAXX70XUTA3ZI7OORD78R" localSheetId="31" hidden="1">[1]Table!#REF!</definedName>
    <definedName name="BExB806PAXX70XUTA3ZI7OORD78R" localSheetId="3" hidden="1">[2]Table!#REF!</definedName>
    <definedName name="BExB806PAXX70XUTA3ZI7OORD78R" hidden="1">[1]Table!#REF!</definedName>
    <definedName name="BExB8U5N0D85YR8APKN3PPKG0FWP" localSheetId="2" hidden="1">[1]Table!#REF!</definedName>
    <definedName name="BExB8U5N0D85YR8APKN3PPKG0FWP" localSheetId="30" hidden="1">[1]Table!#REF!</definedName>
    <definedName name="BExB8U5N0D85YR8APKN3PPKG0FWP" localSheetId="31" hidden="1">[1]Table!#REF!</definedName>
    <definedName name="BExB8U5N0D85YR8APKN3PPKG0FWP" localSheetId="3" hidden="1">[2]Table!#REF!</definedName>
    <definedName name="BExB8U5N0D85YR8APKN3PPKG0FWP" hidden="1">[1]Table!#REF!</definedName>
    <definedName name="BExBBV8XVMD9CKZY711T0BN7H3PM" localSheetId="2" hidden="1">[1]Table!#REF!</definedName>
    <definedName name="BExBBV8XVMD9CKZY711T0BN7H3PM" localSheetId="30" hidden="1">[1]Table!#REF!</definedName>
    <definedName name="BExBBV8XVMD9CKZY711T0BN7H3PM" localSheetId="31" hidden="1">[1]Table!#REF!</definedName>
    <definedName name="BExBBV8XVMD9CKZY711T0BN7H3PM" localSheetId="3" hidden="1">[2]Table!#REF!</definedName>
    <definedName name="BExBBV8XVMD9CKZY711T0BN7H3PM" hidden="1">[1]Table!#REF!</definedName>
    <definedName name="BExBCRBEYR2KZ8FAQFZ2NHY13WIY" localSheetId="2" hidden="1">[1]Table!#REF!</definedName>
    <definedName name="BExBCRBEYR2KZ8FAQFZ2NHY13WIY" localSheetId="30" hidden="1">[1]Table!#REF!</definedName>
    <definedName name="BExBCRBEYR2KZ8FAQFZ2NHY13WIY" localSheetId="31" hidden="1">[1]Table!#REF!</definedName>
    <definedName name="BExBCRBEYR2KZ8FAQFZ2NHY13WIY" localSheetId="3" hidden="1">[2]Table!#REF!</definedName>
    <definedName name="BExBCRBEYR2KZ8FAQFZ2NHY13WIY" hidden="1">[1]Table!#REF!</definedName>
    <definedName name="BExBDJS9TUEU8Z84IV59E5V4T8K6" localSheetId="2" hidden="1">[1]Table!#REF!</definedName>
    <definedName name="BExBDJS9TUEU8Z84IV59E5V4T8K6" localSheetId="30" hidden="1">[1]Table!#REF!</definedName>
    <definedName name="BExBDJS9TUEU8Z84IV59E5V4T8K6" localSheetId="31" hidden="1">[1]Table!#REF!</definedName>
    <definedName name="BExBDJS9TUEU8Z84IV59E5V4T8K6" localSheetId="3" hidden="1">[2]Table!#REF!</definedName>
    <definedName name="BExBDJS9TUEU8Z84IV59E5V4T8K6" hidden="1">[1]Table!#REF!</definedName>
    <definedName name="BExBDNDQQG5KYZDAQPCYL10479JI" localSheetId="2" hidden="1">[3]Table!#REF!</definedName>
    <definedName name="BExBDNDQQG5KYZDAQPCYL10479JI" localSheetId="30" hidden="1">[3]Table!#REF!</definedName>
    <definedName name="BExBDNDQQG5KYZDAQPCYL10479JI" localSheetId="31" hidden="1">[3]Table!#REF!</definedName>
    <definedName name="BExBDNDQQG5KYZDAQPCYL10479JI" localSheetId="3" hidden="1">[4]Table!#REF!</definedName>
    <definedName name="BExBDNDQQG5KYZDAQPCYL10479JI" hidden="1">[3]Table!#REF!</definedName>
    <definedName name="BExBE5YPUY1T7N7DHMMIGGXK8TMP" localSheetId="2" hidden="1">[1]Table!#REF!</definedName>
    <definedName name="BExBE5YPUY1T7N7DHMMIGGXK8TMP" localSheetId="30" hidden="1">[1]Table!#REF!</definedName>
    <definedName name="BExBE5YPUY1T7N7DHMMIGGXK8TMP" localSheetId="31" hidden="1">[1]Table!#REF!</definedName>
    <definedName name="BExBE5YPUY1T7N7DHMMIGGXK8TMP" localSheetId="3" hidden="1">[2]Table!#REF!</definedName>
    <definedName name="BExBE5YPUY1T7N7DHMMIGGXK8TMP" hidden="1">[1]Table!#REF!</definedName>
    <definedName name="BExCS7ZPMHFJ4UJDAL8CQOLSZ13B" localSheetId="2" hidden="1">[1]Table!#REF!</definedName>
    <definedName name="BExCS7ZPMHFJ4UJDAL8CQOLSZ13B" localSheetId="30" hidden="1">[1]Table!#REF!</definedName>
    <definedName name="BExCS7ZPMHFJ4UJDAL8CQOLSZ13B" localSheetId="31" hidden="1">[1]Table!#REF!</definedName>
    <definedName name="BExCS7ZPMHFJ4UJDAL8CQOLSZ13B" localSheetId="3" hidden="1">[2]Table!#REF!</definedName>
    <definedName name="BExCS7ZPMHFJ4UJDAL8CQOLSZ13B" hidden="1">[1]Table!#REF!</definedName>
    <definedName name="BExCT4NSDT61OCH04Y2QIFIOP75H" localSheetId="2" hidden="1">[1]Table!#REF!</definedName>
    <definedName name="BExCT4NSDT61OCH04Y2QIFIOP75H" localSheetId="30" hidden="1">[1]Table!#REF!</definedName>
    <definedName name="BExCT4NSDT61OCH04Y2QIFIOP75H" localSheetId="31" hidden="1">[1]Table!#REF!</definedName>
    <definedName name="BExCT4NSDT61OCH04Y2QIFIOP75H" localSheetId="3" hidden="1">[2]Table!#REF!</definedName>
    <definedName name="BExCT4NSDT61OCH04Y2QIFIOP75H" hidden="1">[1]Table!#REF!</definedName>
    <definedName name="BExCTYS2KX0QANOLT8LGZ9WV3S3T" localSheetId="2" hidden="1">[1]Table!#REF!</definedName>
    <definedName name="BExCTYS2KX0QANOLT8LGZ9WV3S3T" localSheetId="30" hidden="1">[1]Table!#REF!</definedName>
    <definedName name="BExCTYS2KX0QANOLT8LGZ9WV3S3T" localSheetId="31" hidden="1">[1]Table!#REF!</definedName>
    <definedName name="BExCTYS2KX0QANOLT8LGZ9WV3S3T" localSheetId="3" hidden="1">[2]Table!#REF!</definedName>
    <definedName name="BExCTYS2KX0QANOLT8LGZ9WV3S3T" hidden="1">[1]Table!#REF!</definedName>
    <definedName name="BExCVHBNLOHNFS0JAV3I1XGPNH9W" localSheetId="2" hidden="1">[1]Table!#REF!</definedName>
    <definedName name="BExCVHBNLOHNFS0JAV3I1XGPNH9W" localSheetId="30" hidden="1">[1]Table!#REF!</definedName>
    <definedName name="BExCVHBNLOHNFS0JAV3I1XGPNH9W" localSheetId="31" hidden="1">[1]Table!#REF!</definedName>
    <definedName name="BExCVHBNLOHNFS0JAV3I1XGPNH9W" localSheetId="3" hidden="1">[2]Table!#REF!</definedName>
    <definedName name="BExCVHBNLOHNFS0JAV3I1XGPNH9W" hidden="1">[1]Table!#REF!</definedName>
    <definedName name="BExCVZ5PN4V6MRBZ04PZJW3GEF8S" localSheetId="2" hidden="1">[1]Table!#REF!</definedName>
    <definedName name="BExCVZ5PN4V6MRBZ04PZJW3GEF8S" localSheetId="30" hidden="1">[1]Table!#REF!</definedName>
    <definedName name="BExCVZ5PN4V6MRBZ04PZJW3GEF8S" localSheetId="31" hidden="1">[1]Table!#REF!</definedName>
    <definedName name="BExCVZ5PN4V6MRBZ04PZJW3GEF8S" localSheetId="3" hidden="1">[2]Table!#REF!</definedName>
    <definedName name="BExCVZ5PN4V6MRBZ04PZJW3GEF8S" hidden="1">[1]Table!#REF!</definedName>
    <definedName name="BExCX2KGRZBRVLZNM8SUSIE6A0RL" localSheetId="2" hidden="1">[1]Table!#REF!</definedName>
    <definedName name="BExCX2KGRZBRVLZNM8SUSIE6A0RL" localSheetId="30" hidden="1">[1]Table!#REF!</definedName>
    <definedName name="BExCX2KGRZBRVLZNM8SUSIE6A0RL" localSheetId="31" hidden="1">[1]Table!#REF!</definedName>
    <definedName name="BExCX2KGRZBRVLZNM8SUSIE6A0RL" localSheetId="3" hidden="1">[2]Table!#REF!</definedName>
    <definedName name="BExCX2KGRZBRVLZNM8SUSIE6A0RL" hidden="1">[1]Table!#REF!</definedName>
    <definedName name="BExCXQUFBMXQ1650735H48B1AZT3" localSheetId="2" hidden="1">[1]Table!#REF!</definedName>
    <definedName name="BExCXQUFBMXQ1650735H48B1AZT3" localSheetId="30" hidden="1">[1]Table!#REF!</definedName>
    <definedName name="BExCXQUFBMXQ1650735H48B1AZT3" localSheetId="31" hidden="1">[1]Table!#REF!</definedName>
    <definedName name="BExCXQUFBMXQ1650735H48B1AZT3" localSheetId="3" hidden="1">[2]Table!#REF!</definedName>
    <definedName name="BExCXQUFBMXQ1650735H48B1AZT3" hidden="1">[1]Table!#REF!</definedName>
    <definedName name="BExCYUK0I3UEXZNFDW71G6Z6D8XR" localSheetId="2" hidden="1">[1]Table!#REF!</definedName>
    <definedName name="BExCYUK0I3UEXZNFDW71G6Z6D8XR" localSheetId="30" hidden="1">[1]Table!#REF!</definedName>
    <definedName name="BExCYUK0I3UEXZNFDW71G6Z6D8XR" localSheetId="31" hidden="1">[1]Table!#REF!</definedName>
    <definedName name="BExCYUK0I3UEXZNFDW71G6Z6D8XR" localSheetId="3" hidden="1">[2]Table!#REF!</definedName>
    <definedName name="BExCYUK0I3UEXZNFDW71G6Z6D8XR" hidden="1">[1]Table!#REF!</definedName>
    <definedName name="BExD4JJSS3QDBLABCJCHD45SRNPI" localSheetId="2" hidden="1">[1]Table!#REF!</definedName>
    <definedName name="BExD4JJSS3QDBLABCJCHD45SRNPI" localSheetId="30" hidden="1">[1]Table!#REF!</definedName>
    <definedName name="BExD4JJSS3QDBLABCJCHD45SRNPI" localSheetId="31" hidden="1">[1]Table!#REF!</definedName>
    <definedName name="BExD4JJSS3QDBLABCJCHD45SRNPI" localSheetId="3" hidden="1">[2]Table!#REF!</definedName>
    <definedName name="BExD4JJSS3QDBLABCJCHD45SRNPI" hidden="1">[1]Table!#REF!</definedName>
    <definedName name="BExD4R1I0MKF033I5LPUYIMTZ6E8" localSheetId="2" hidden="1">[1]Table!#REF!</definedName>
    <definedName name="BExD4R1I0MKF033I5LPUYIMTZ6E8" localSheetId="30" hidden="1">[1]Table!#REF!</definedName>
    <definedName name="BExD4R1I0MKF033I5LPUYIMTZ6E8" localSheetId="31" hidden="1">[1]Table!#REF!</definedName>
    <definedName name="BExD4R1I0MKF033I5LPUYIMTZ6E8" localSheetId="3" hidden="1">[2]Table!#REF!</definedName>
    <definedName name="BExD4R1I0MKF033I5LPUYIMTZ6E8" hidden="1">[1]Table!#REF!</definedName>
    <definedName name="BExD623C9LRX18BE0W2V6SZLQUXX" localSheetId="2" hidden="1">[1]Table!#REF!</definedName>
    <definedName name="BExD623C9LRX18BE0W2V6SZLQUXX" localSheetId="30" hidden="1">[1]Table!#REF!</definedName>
    <definedName name="BExD623C9LRX18BE0W2V6SZLQUXX" localSheetId="31" hidden="1">[1]Table!#REF!</definedName>
    <definedName name="BExD623C9LRX18BE0W2V6SZLQUXX" localSheetId="3" hidden="1">[2]Table!#REF!</definedName>
    <definedName name="BExD623C9LRX18BE0W2V6SZLQUXX" hidden="1">[1]Table!#REF!</definedName>
    <definedName name="BExD6GMP0LK8WKVWMIT1NNH8CHLF" localSheetId="2" hidden="1">[1]Table!#REF!</definedName>
    <definedName name="BExD6GMP0LK8WKVWMIT1NNH8CHLF" localSheetId="30" hidden="1">[1]Table!#REF!</definedName>
    <definedName name="BExD6GMP0LK8WKVWMIT1NNH8CHLF" localSheetId="31" hidden="1">[1]Table!#REF!</definedName>
    <definedName name="BExD6GMP0LK8WKVWMIT1NNH8CHLF" localSheetId="3" hidden="1">[2]Table!#REF!</definedName>
    <definedName name="BExD6GMP0LK8WKVWMIT1NNH8CHLF" hidden="1">[1]Table!#REF!</definedName>
    <definedName name="BExD8OCLZMFN5K3VZYI4Q4ITVKUA" localSheetId="2" hidden="1">[1]Table!#REF!</definedName>
    <definedName name="BExD8OCLZMFN5K3VZYI4Q4ITVKUA" localSheetId="30" hidden="1">[1]Table!#REF!</definedName>
    <definedName name="BExD8OCLZMFN5K3VZYI4Q4ITVKUA" localSheetId="31" hidden="1">[1]Table!#REF!</definedName>
    <definedName name="BExD8OCLZMFN5K3VZYI4Q4ITVKUA" localSheetId="3" hidden="1">[2]Table!#REF!</definedName>
    <definedName name="BExD8OCLZMFN5K3VZYI4Q4ITVKUA" hidden="1">[1]Table!#REF!</definedName>
    <definedName name="BExD9P7OURSYFOYT90T0CUK1YOC2" localSheetId="2" hidden="1">[3]Table!#REF!</definedName>
    <definedName name="BExD9P7OURSYFOYT90T0CUK1YOC2" localSheetId="30" hidden="1">[3]Table!#REF!</definedName>
    <definedName name="BExD9P7OURSYFOYT90T0CUK1YOC2" localSheetId="31" hidden="1">[3]Table!#REF!</definedName>
    <definedName name="BExD9P7OURSYFOYT90T0CUK1YOC2" localSheetId="3" hidden="1">[4]Table!#REF!</definedName>
    <definedName name="BExD9P7OURSYFOYT90T0CUK1YOC2" hidden="1">[3]Table!#REF!</definedName>
    <definedName name="BExEPCHG51CQZ5MGYA8E9KVMDRUJ" localSheetId="2" hidden="1">[3]Table!#REF!</definedName>
    <definedName name="BExEPCHG51CQZ5MGYA8E9KVMDRUJ" localSheetId="30" hidden="1">[3]Table!#REF!</definedName>
    <definedName name="BExEPCHG51CQZ5MGYA8E9KVMDRUJ" localSheetId="31" hidden="1">[3]Table!#REF!</definedName>
    <definedName name="BExEPCHG51CQZ5MGYA8E9KVMDRUJ" localSheetId="3" hidden="1">[4]Table!#REF!</definedName>
    <definedName name="BExEPCHG51CQZ5MGYA8E9KVMDRUJ" hidden="1">[3]Table!#REF!</definedName>
    <definedName name="BExEQB8ZWXO6IIGOEPWTLOJGE2NR" localSheetId="2" hidden="1">[1]Table!#REF!</definedName>
    <definedName name="BExEQB8ZWXO6IIGOEPWTLOJGE2NR" localSheetId="30" hidden="1">[1]Table!#REF!</definedName>
    <definedName name="BExEQB8ZWXO6IIGOEPWTLOJGE2NR" localSheetId="31" hidden="1">[1]Table!#REF!</definedName>
    <definedName name="BExEQB8ZWXO6IIGOEPWTLOJGE2NR" localSheetId="3" hidden="1">[2]Table!#REF!</definedName>
    <definedName name="BExEQB8ZWXO6IIGOEPWTLOJGE2NR" hidden="1">[1]Table!#REF!</definedName>
    <definedName name="BExERSANFNM1O7T65PC5MJ301YET" localSheetId="2" hidden="1">[1]Table!#REF!</definedName>
    <definedName name="BExERSANFNM1O7T65PC5MJ301YET" localSheetId="30" hidden="1">[1]Table!#REF!</definedName>
    <definedName name="BExERSANFNM1O7T65PC5MJ301YET" localSheetId="31" hidden="1">[1]Table!#REF!</definedName>
    <definedName name="BExERSANFNM1O7T65PC5MJ301YET" localSheetId="3" hidden="1">[2]Table!#REF!</definedName>
    <definedName name="BExERSANFNM1O7T65PC5MJ301YET" hidden="1">[1]Table!#REF!</definedName>
    <definedName name="BExERWCEBKQRYWRQLYJ4UCMMKTHG" localSheetId="2" hidden="1">[5]Table!#REF!</definedName>
    <definedName name="BExERWCEBKQRYWRQLYJ4UCMMKTHG" localSheetId="30" hidden="1">[5]Table!#REF!</definedName>
    <definedName name="BExERWCEBKQRYWRQLYJ4UCMMKTHG" localSheetId="31" hidden="1">[5]Table!#REF!</definedName>
    <definedName name="BExERWCEBKQRYWRQLYJ4UCMMKTHG" localSheetId="3" hidden="1">[6]Table!#REF!</definedName>
    <definedName name="BExERWCEBKQRYWRQLYJ4UCMMKTHG" hidden="1">[5]Table!#REF!</definedName>
    <definedName name="BExEWNBGQS1U2LW3W84T4LSJ9K00" localSheetId="2" hidden="1">[1]Table!#REF!</definedName>
    <definedName name="BExEWNBGQS1U2LW3W84T4LSJ9K00" localSheetId="30" hidden="1">[1]Table!#REF!</definedName>
    <definedName name="BExEWNBGQS1U2LW3W84T4LSJ9K00" localSheetId="31" hidden="1">[1]Table!#REF!</definedName>
    <definedName name="BExEWNBGQS1U2LW3W84T4LSJ9K00" localSheetId="3" hidden="1">[2]Table!#REF!</definedName>
    <definedName name="BExEWNBGQS1U2LW3W84T4LSJ9K00" hidden="1">[1]Table!#REF!</definedName>
    <definedName name="BExEX9HWY2G6928ZVVVQF77QCM2C" localSheetId="2" hidden="1">[1]Table!#REF!</definedName>
    <definedName name="BExEX9HWY2G6928ZVVVQF77QCM2C" localSheetId="30" hidden="1">[1]Table!#REF!</definedName>
    <definedName name="BExEX9HWY2G6928ZVVVQF77QCM2C" localSheetId="31" hidden="1">[1]Table!#REF!</definedName>
    <definedName name="BExEX9HWY2G6928ZVVVQF77QCM2C" localSheetId="3" hidden="1">[2]Table!#REF!</definedName>
    <definedName name="BExEX9HWY2G6928ZVVVQF77QCM2C" hidden="1">[1]Table!#REF!</definedName>
    <definedName name="BExF2UQWQFBLFXALZW0V5ZLXEJS8" localSheetId="2" hidden="1">[1]Table!#REF!</definedName>
    <definedName name="BExF2UQWQFBLFXALZW0V5ZLXEJS8" localSheetId="30" hidden="1">[1]Table!#REF!</definedName>
    <definedName name="BExF2UQWQFBLFXALZW0V5ZLXEJS8" localSheetId="31" hidden="1">[1]Table!#REF!</definedName>
    <definedName name="BExF2UQWQFBLFXALZW0V5ZLXEJS8" localSheetId="3" hidden="1">[2]Table!#REF!</definedName>
    <definedName name="BExF2UQWQFBLFXALZW0V5ZLXEJS8" hidden="1">[1]Table!#REF!</definedName>
    <definedName name="BExF37C1YKBT79Z9SOJAG5MXQGTU" localSheetId="2" hidden="1">[1]Table!#REF!</definedName>
    <definedName name="BExF37C1YKBT79Z9SOJAG5MXQGTU" localSheetId="30" hidden="1">[1]Table!#REF!</definedName>
    <definedName name="BExF37C1YKBT79Z9SOJAG5MXQGTU" localSheetId="31" hidden="1">[1]Table!#REF!</definedName>
    <definedName name="BExF37C1YKBT79Z9SOJAG5MXQGTU" localSheetId="3" hidden="1">[2]Table!#REF!</definedName>
    <definedName name="BExF37C1YKBT79Z9SOJAG5MXQGTU" hidden="1">[1]Table!#REF!</definedName>
    <definedName name="BExF4PVMZYV36E8HOYY06J81AMBI" localSheetId="2" hidden="1">[1]Table!#REF!</definedName>
    <definedName name="BExF4PVMZYV36E8HOYY06J81AMBI" localSheetId="30" hidden="1">[1]Table!#REF!</definedName>
    <definedName name="BExF4PVMZYV36E8HOYY06J81AMBI" localSheetId="31" hidden="1">[1]Table!#REF!</definedName>
    <definedName name="BExF4PVMZYV36E8HOYY06J81AMBI" localSheetId="3" hidden="1">[2]Table!#REF!</definedName>
    <definedName name="BExF4PVMZYV36E8HOYY06J81AMBI" hidden="1">[1]Table!#REF!</definedName>
    <definedName name="BExF5L72GS9PK2F11EIY8X7N9TH8" localSheetId="2" hidden="1">[3]Table!#REF!</definedName>
    <definedName name="BExF5L72GS9PK2F11EIY8X7N9TH8" localSheetId="30" hidden="1">[3]Table!#REF!</definedName>
    <definedName name="BExF5L72GS9PK2F11EIY8X7N9TH8" localSheetId="31" hidden="1">[3]Table!#REF!</definedName>
    <definedName name="BExF5L72GS9PK2F11EIY8X7N9TH8" localSheetId="3" hidden="1">[4]Table!#REF!</definedName>
    <definedName name="BExF5L72GS9PK2F11EIY8X7N9TH8" hidden="1">[3]Table!#REF!</definedName>
    <definedName name="BExF6RR76KNVIXGJOVFO8GDILKGZ" localSheetId="2" hidden="1">[1]Table!#REF!</definedName>
    <definedName name="BExF6RR76KNVIXGJOVFO8GDILKGZ" localSheetId="30" hidden="1">[1]Table!#REF!</definedName>
    <definedName name="BExF6RR76KNVIXGJOVFO8GDILKGZ" localSheetId="31" hidden="1">[1]Table!#REF!</definedName>
    <definedName name="BExF6RR76KNVIXGJOVFO8GDILKGZ" localSheetId="3" hidden="1">[2]Table!#REF!</definedName>
    <definedName name="BExF6RR76KNVIXGJOVFO8GDILKGZ" hidden="1">[1]Table!#REF!</definedName>
    <definedName name="BExGLVP1IU8K5A8J1340XFMYPR88" localSheetId="2" hidden="1">[1]Table!#REF!</definedName>
    <definedName name="BExGLVP1IU8K5A8J1340XFMYPR88" localSheetId="30" hidden="1">[1]Table!#REF!</definedName>
    <definedName name="BExGLVP1IU8K5A8J1340XFMYPR88" localSheetId="31" hidden="1">[1]Table!#REF!</definedName>
    <definedName name="BExGLVP1IU8K5A8J1340XFMYPR88" localSheetId="3" hidden="1">[2]Table!#REF!</definedName>
    <definedName name="BExGLVP1IU8K5A8J1340XFMYPR88" hidden="1">[1]Table!#REF!</definedName>
    <definedName name="BExGM06V531MEEBCEX0I8L6NEKUH" localSheetId="2" hidden="1">[3]Table!#REF!</definedName>
    <definedName name="BExGM06V531MEEBCEX0I8L6NEKUH" localSheetId="30" hidden="1">[3]Table!#REF!</definedName>
    <definedName name="BExGM06V531MEEBCEX0I8L6NEKUH" localSheetId="31" hidden="1">[3]Table!#REF!</definedName>
    <definedName name="BExGM06V531MEEBCEX0I8L6NEKUH" localSheetId="3" hidden="1">[4]Table!#REF!</definedName>
    <definedName name="BExGM06V531MEEBCEX0I8L6NEKUH" hidden="1">[3]Table!#REF!</definedName>
    <definedName name="BExGNN2YQ9BDAZXT2GLCSAPXKIM7" localSheetId="2" hidden="1">[1]Table!#REF!</definedName>
    <definedName name="BExGNN2YQ9BDAZXT2GLCSAPXKIM7" localSheetId="30" hidden="1">[1]Table!#REF!</definedName>
    <definedName name="BExGNN2YQ9BDAZXT2GLCSAPXKIM7" localSheetId="31" hidden="1">[1]Table!#REF!</definedName>
    <definedName name="BExGNN2YQ9BDAZXT2GLCSAPXKIM7" localSheetId="3" hidden="1">[2]Table!#REF!</definedName>
    <definedName name="BExGNN2YQ9BDAZXT2GLCSAPXKIM7" hidden="1">[1]Table!#REF!</definedName>
    <definedName name="BExGO2YUBOVLYHY1QSIHRE1KLAFV" localSheetId="2" hidden="1">[1]Table!#REF!</definedName>
    <definedName name="BExGO2YUBOVLYHY1QSIHRE1KLAFV" localSheetId="30" hidden="1">[1]Table!#REF!</definedName>
    <definedName name="BExGO2YUBOVLYHY1QSIHRE1KLAFV" localSheetId="31" hidden="1">[1]Table!#REF!</definedName>
    <definedName name="BExGO2YUBOVLYHY1QSIHRE1KLAFV" localSheetId="3" hidden="1">[2]Table!#REF!</definedName>
    <definedName name="BExGO2YUBOVLYHY1QSIHRE1KLAFV" hidden="1">[1]Table!#REF!</definedName>
    <definedName name="BExGOPQPCWJIYUZZVIJTYDFMMTGD" localSheetId="2" hidden="1">[1]Table!#REF!</definedName>
    <definedName name="BExGOPQPCWJIYUZZVIJTYDFMMTGD" localSheetId="30" hidden="1">[1]Table!#REF!</definedName>
    <definedName name="BExGOPQPCWJIYUZZVIJTYDFMMTGD" localSheetId="31" hidden="1">[1]Table!#REF!</definedName>
    <definedName name="BExGOPQPCWJIYUZZVIJTYDFMMTGD" localSheetId="3" hidden="1">[2]Table!#REF!</definedName>
    <definedName name="BExGOPQPCWJIYUZZVIJTYDFMMTGD" hidden="1">[1]Table!#REF!</definedName>
    <definedName name="BExGOT6UXUX5FVTAYL9SOBZ1D0II" localSheetId="2" hidden="1">[1]Table!#REF!</definedName>
    <definedName name="BExGOT6UXUX5FVTAYL9SOBZ1D0II" localSheetId="30" hidden="1">[1]Table!#REF!</definedName>
    <definedName name="BExGOT6UXUX5FVTAYL9SOBZ1D0II" localSheetId="31" hidden="1">[1]Table!#REF!</definedName>
    <definedName name="BExGOT6UXUX5FVTAYL9SOBZ1D0II" localSheetId="3" hidden="1">[2]Table!#REF!</definedName>
    <definedName name="BExGOT6UXUX5FVTAYL9SOBZ1D0II" hidden="1">[1]Table!#REF!</definedName>
    <definedName name="BExGPID72Y4Y619LWASUQZKZHJNC" localSheetId="2" hidden="1">[1]Table!#REF!</definedName>
    <definedName name="BExGPID72Y4Y619LWASUQZKZHJNC" localSheetId="30" hidden="1">[1]Table!#REF!</definedName>
    <definedName name="BExGPID72Y4Y619LWASUQZKZHJNC" localSheetId="31" hidden="1">[1]Table!#REF!</definedName>
    <definedName name="BExGPID72Y4Y619LWASUQZKZHJNC" localSheetId="3" hidden="1">[2]Table!#REF!</definedName>
    <definedName name="BExGPID72Y4Y619LWASUQZKZHJNC" hidden="1">[1]Table!#REF!</definedName>
    <definedName name="BExGQX0H4EZMXBJTKJJE4ICJWN5O" localSheetId="2" hidden="1">[1]Table!#REF!</definedName>
    <definedName name="BExGQX0H4EZMXBJTKJJE4ICJWN5O" localSheetId="30" hidden="1">[1]Table!#REF!</definedName>
    <definedName name="BExGQX0H4EZMXBJTKJJE4ICJWN5O" localSheetId="31" hidden="1">[1]Table!#REF!</definedName>
    <definedName name="BExGQX0H4EZMXBJTKJJE4ICJWN5O" localSheetId="3" hidden="1">[2]Table!#REF!</definedName>
    <definedName name="BExGQX0H4EZMXBJTKJJE4ICJWN5O" hidden="1">[1]Table!#REF!</definedName>
    <definedName name="BExGT0DZJB6LSF6L693UUB9EY1VQ" localSheetId="2" hidden="1">[1]Table!#REF!</definedName>
    <definedName name="BExGT0DZJB6LSF6L693UUB9EY1VQ" localSheetId="30" hidden="1">[1]Table!#REF!</definedName>
    <definedName name="BExGT0DZJB6LSF6L693UUB9EY1VQ" localSheetId="31" hidden="1">[1]Table!#REF!</definedName>
    <definedName name="BExGT0DZJB6LSF6L693UUB9EY1VQ" localSheetId="3" hidden="1">[2]Table!#REF!</definedName>
    <definedName name="BExGT0DZJB6LSF6L693UUB9EY1VQ" hidden="1">[1]Table!#REF!</definedName>
    <definedName name="BExGTIYX3OWPIINOGY1E4QQYSKHP" localSheetId="2" hidden="1">[1]Table!#REF!</definedName>
    <definedName name="BExGTIYX3OWPIINOGY1E4QQYSKHP" localSheetId="30" hidden="1">[1]Table!#REF!</definedName>
    <definedName name="BExGTIYX3OWPIINOGY1E4QQYSKHP" localSheetId="31" hidden="1">[1]Table!#REF!</definedName>
    <definedName name="BExGTIYX3OWPIINOGY1E4QQYSKHP" localSheetId="3" hidden="1">[2]Table!#REF!</definedName>
    <definedName name="BExGTIYX3OWPIINOGY1E4QQYSKHP" hidden="1">[1]Table!#REF!</definedName>
    <definedName name="BExGUM8D91UNPCOO4TKP9FGX85TF" localSheetId="2" hidden="1">[1]Table!#REF!</definedName>
    <definedName name="BExGUM8D91UNPCOO4TKP9FGX85TF" localSheetId="30" hidden="1">[1]Table!#REF!</definedName>
    <definedName name="BExGUM8D91UNPCOO4TKP9FGX85TF" localSheetId="31" hidden="1">[1]Table!#REF!</definedName>
    <definedName name="BExGUM8D91UNPCOO4TKP9FGX85TF" localSheetId="3" hidden="1">[2]Table!#REF!</definedName>
    <definedName name="BExGUM8D91UNPCOO4TKP9FGX85TF" hidden="1">[1]Table!#REF!</definedName>
    <definedName name="BExGW2Z7AMPG6H9EXA9ML6EZVGGA" localSheetId="2" hidden="1">[1]Table!#REF!</definedName>
    <definedName name="BExGW2Z7AMPG6H9EXA9ML6EZVGGA" localSheetId="30" hidden="1">[1]Table!#REF!</definedName>
    <definedName name="BExGW2Z7AMPG6H9EXA9ML6EZVGGA" localSheetId="31" hidden="1">[1]Table!#REF!</definedName>
    <definedName name="BExGW2Z7AMPG6H9EXA9ML6EZVGGA" localSheetId="3" hidden="1">[2]Table!#REF!</definedName>
    <definedName name="BExGW2Z7AMPG6H9EXA9ML6EZVGGA" hidden="1">[1]Table!#REF!</definedName>
    <definedName name="BExGWEO0JDG84NYLEAV5NSOAGMJZ" localSheetId="2" hidden="1">[1]Table!#REF!</definedName>
    <definedName name="BExGWEO0JDG84NYLEAV5NSOAGMJZ" localSheetId="30" hidden="1">[1]Table!#REF!</definedName>
    <definedName name="BExGWEO0JDG84NYLEAV5NSOAGMJZ" localSheetId="31" hidden="1">[1]Table!#REF!</definedName>
    <definedName name="BExGWEO0JDG84NYLEAV5NSOAGMJZ" localSheetId="3" hidden="1">[2]Table!#REF!</definedName>
    <definedName name="BExGWEO0JDG84NYLEAV5NSOAGMJZ" hidden="1">[1]Table!#REF!</definedName>
    <definedName name="BExGWNCXLCRTLBVMTXYJ5PHQI6SS" localSheetId="2" hidden="1">[1]Table!#REF!</definedName>
    <definedName name="BExGWNCXLCRTLBVMTXYJ5PHQI6SS" localSheetId="30" hidden="1">[1]Table!#REF!</definedName>
    <definedName name="BExGWNCXLCRTLBVMTXYJ5PHQI6SS" localSheetId="31" hidden="1">[1]Table!#REF!</definedName>
    <definedName name="BExGWNCXLCRTLBVMTXYJ5PHQI6SS" localSheetId="3" hidden="1">[2]Table!#REF!</definedName>
    <definedName name="BExGWNCXLCRTLBVMTXYJ5PHQI6SS" hidden="1">[1]Table!#REF!</definedName>
    <definedName name="BExGY6SU3SYVCJ3AG2ITY59SAZ5A" localSheetId="2" hidden="1">[1]Table!#REF!</definedName>
    <definedName name="BExGY6SU3SYVCJ3AG2ITY59SAZ5A" localSheetId="30" hidden="1">[1]Table!#REF!</definedName>
    <definedName name="BExGY6SU3SYVCJ3AG2ITY59SAZ5A" localSheetId="31" hidden="1">[1]Table!#REF!</definedName>
    <definedName name="BExGY6SU3SYVCJ3AG2ITY59SAZ5A" localSheetId="3" hidden="1">[2]Table!#REF!</definedName>
    <definedName name="BExGY6SU3SYVCJ3AG2ITY59SAZ5A" hidden="1">[1]Table!#REF!</definedName>
    <definedName name="BExGZ7NXZ0IBS44C2NZ9VMD6T6K2" localSheetId="2" hidden="1">[1]Table!#REF!</definedName>
    <definedName name="BExGZ7NXZ0IBS44C2NZ9VMD6T6K2" localSheetId="30" hidden="1">[1]Table!#REF!</definedName>
    <definedName name="BExGZ7NXZ0IBS44C2NZ9VMD6T6K2" localSheetId="31" hidden="1">[1]Table!#REF!</definedName>
    <definedName name="BExGZ7NXZ0IBS44C2NZ9VMD6T6K2" localSheetId="3" hidden="1">[2]Table!#REF!</definedName>
    <definedName name="BExGZ7NXZ0IBS44C2NZ9VMD6T6K2" hidden="1">[1]Table!#REF!</definedName>
    <definedName name="BExH02ZD6VAY1KQLAQYBBI6WWIZB" localSheetId="2" hidden="1">[1]Table!#REF!</definedName>
    <definedName name="BExH02ZD6VAY1KQLAQYBBI6WWIZB" localSheetId="30" hidden="1">[1]Table!#REF!</definedName>
    <definedName name="BExH02ZD6VAY1KQLAQYBBI6WWIZB" localSheetId="31" hidden="1">[1]Table!#REF!</definedName>
    <definedName name="BExH02ZD6VAY1KQLAQYBBI6WWIZB" localSheetId="3" hidden="1">[2]Table!#REF!</definedName>
    <definedName name="BExH02ZD6VAY1KQLAQYBBI6WWIZB" hidden="1">[1]Table!#REF!</definedName>
    <definedName name="BExH1FDTQXR9QQ31WDB7OPXU7MPT" localSheetId="2" hidden="1">[1]Table!#REF!</definedName>
    <definedName name="BExH1FDTQXR9QQ31WDB7OPXU7MPT" localSheetId="30" hidden="1">[1]Table!#REF!</definedName>
    <definedName name="BExH1FDTQXR9QQ31WDB7OPXU7MPT" localSheetId="31" hidden="1">[1]Table!#REF!</definedName>
    <definedName name="BExH1FDTQXR9QQ31WDB7OPXU7MPT" localSheetId="3" hidden="1">[2]Table!#REF!</definedName>
    <definedName name="BExH1FDTQXR9QQ31WDB7OPXU7MPT" hidden="1">[1]Table!#REF!</definedName>
    <definedName name="BExIJFGZJ5ED9D6KAY4PGQYLELAX" localSheetId="2" hidden="1">[1]Table!#REF!</definedName>
    <definedName name="BExIJFGZJ5ED9D6KAY4PGQYLELAX" localSheetId="30" hidden="1">[1]Table!#REF!</definedName>
    <definedName name="BExIJFGZJ5ED9D6KAY4PGQYLELAX" localSheetId="31" hidden="1">[1]Table!#REF!</definedName>
    <definedName name="BExIJFGZJ5ED9D6KAY4PGQYLELAX" localSheetId="3" hidden="1">[2]Table!#REF!</definedName>
    <definedName name="BExIJFGZJ5ED9D6KAY4PGQYLELAX" hidden="1">[1]Table!#REF!</definedName>
    <definedName name="BExIJM7PNEENRQMX909L1JOLB7MG" localSheetId="2" hidden="1">[1]Table!#REF!</definedName>
    <definedName name="BExIJM7PNEENRQMX909L1JOLB7MG" localSheetId="30" hidden="1">[1]Table!#REF!</definedName>
    <definedName name="BExIJM7PNEENRQMX909L1JOLB7MG" localSheetId="31" hidden="1">[1]Table!#REF!</definedName>
    <definedName name="BExIJM7PNEENRQMX909L1JOLB7MG" localSheetId="3" hidden="1">[2]Table!#REF!</definedName>
    <definedName name="BExIJM7PNEENRQMX909L1JOLB7MG" hidden="1">[1]Table!#REF!</definedName>
    <definedName name="BExILG5F338C0FFLMVOKMKF8X5ZP" localSheetId="2" hidden="1">[1]Table!#REF!</definedName>
    <definedName name="BExILG5F338C0FFLMVOKMKF8X5ZP" localSheetId="30" hidden="1">[1]Table!#REF!</definedName>
    <definedName name="BExILG5F338C0FFLMVOKMKF8X5ZP" localSheetId="31" hidden="1">[1]Table!#REF!</definedName>
    <definedName name="BExILG5F338C0FFLMVOKMKF8X5ZP" localSheetId="3" hidden="1">[2]Table!#REF!</definedName>
    <definedName name="BExILG5F338C0FFLMVOKMKF8X5ZP" hidden="1">[1]Table!#REF!</definedName>
    <definedName name="BExINLX401ZKEGWU168DS4JUM2J6" localSheetId="2" hidden="1">[1]Table!#REF!</definedName>
    <definedName name="BExINLX401ZKEGWU168DS4JUM2J6" localSheetId="30" hidden="1">[1]Table!#REF!</definedName>
    <definedName name="BExINLX401ZKEGWU168DS4JUM2J6" localSheetId="31" hidden="1">[1]Table!#REF!</definedName>
    <definedName name="BExINLX401ZKEGWU168DS4JUM2J6" localSheetId="3" hidden="1">[2]Table!#REF!</definedName>
    <definedName name="BExINLX401ZKEGWU168DS4JUM2J6" hidden="1">[1]Table!#REF!</definedName>
    <definedName name="BExIORA3GK78T7C7SNBJJUONJ0LS" localSheetId="2" hidden="1">[1]Table!#REF!</definedName>
    <definedName name="BExIORA3GK78T7C7SNBJJUONJ0LS" localSheetId="30" hidden="1">[1]Table!#REF!</definedName>
    <definedName name="BExIORA3GK78T7C7SNBJJUONJ0LS" localSheetId="31" hidden="1">[1]Table!#REF!</definedName>
    <definedName name="BExIORA3GK78T7C7SNBJJUONJ0LS" localSheetId="3" hidden="1">[2]Table!#REF!</definedName>
    <definedName name="BExIORA3GK78T7C7SNBJJUONJ0LS" hidden="1">[1]Table!#REF!</definedName>
    <definedName name="BExIOTZ5EFZ2NASVQ05RH15HRSW6" localSheetId="2" hidden="1">[1]Table!#REF!</definedName>
    <definedName name="BExIOTZ5EFZ2NASVQ05RH15HRSW6" localSheetId="30" hidden="1">[1]Table!#REF!</definedName>
    <definedName name="BExIOTZ5EFZ2NASVQ05RH15HRSW6" localSheetId="31" hidden="1">[1]Table!#REF!</definedName>
    <definedName name="BExIOTZ5EFZ2NASVQ05RH15HRSW6" localSheetId="3" hidden="1">[2]Table!#REF!</definedName>
    <definedName name="BExIOTZ5EFZ2NASVQ05RH15HRSW6" hidden="1">[1]Table!#REF!</definedName>
    <definedName name="BExIQ5S19ITB0NDRUN4XV7B905ED" localSheetId="2" hidden="1">[1]Table!#REF!</definedName>
    <definedName name="BExIQ5S19ITB0NDRUN4XV7B905ED" localSheetId="30" hidden="1">[1]Table!#REF!</definedName>
    <definedName name="BExIQ5S19ITB0NDRUN4XV7B905ED" localSheetId="31" hidden="1">[1]Table!#REF!</definedName>
    <definedName name="BExIQ5S19ITB0NDRUN4XV7B905ED" localSheetId="3" hidden="1">[2]Table!#REF!</definedName>
    <definedName name="BExIQ5S19ITB0NDRUN4XV7B905ED" hidden="1">[1]Table!#REF!</definedName>
    <definedName name="BExIS4T0DRF57HYO7OGG72KBOFOI" localSheetId="2" hidden="1">[1]Table!#REF!</definedName>
    <definedName name="BExIS4T0DRF57HYO7OGG72KBOFOI" localSheetId="30" hidden="1">[1]Table!#REF!</definedName>
    <definedName name="BExIS4T0DRF57HYO7OGG72KBOFOI" localSheetId="31" hidden="1">[1]Table!#REF!</definedName>
    <definedName name="BExIS4T0DRF57HYO7OGG72KBOFOI" localSheetId="3" hidden="1">[2]Table!#REF!</definedName>
    <definedName name="BExIS4T0DRF57HYO7OGG72KBOFOI" hidden="1">[1]Table!#REF!</definedName>
    <definedName name="BExIUUT2MHIOV6R3WHA0DPM1KBKY" localSheetId="2" hidden="1">[1]Table!#REF!</definedName>
    <definedName name="BExIUUT2MHIOV6R3WHA0DPM1KBKY" localSheetId="30" hidden="1">[1]Table!#REF!</definedName>
    <definedName name="BExIUUT2MHIOV6R3WHA0DPM1KBKY" localSheetId="31" hidden="1">[1]Table!#REF!</definedName>
    <definedName name="BExIUUT2MHIOV6R3WHA0DPM1KBKY" localSheetId="3" hidden="1">[2]Table!#REF!</definedName>
    <definedName name="BExIUUT2MHIOV6R3WHA0DPM1KBKY" hidden="1">[1]Table!#REF!</definedName>
    <definedName name="BExIV2LM38XPLRTWT0R44TMQ59E5" localSheetId="2" hidden="1">[1]Table!#REF!</definedName>
    <definedName name="BExIV2LM38XPLRTWT0R44TMQ59E5" localSheetId="30" hidden="1">[1]Table!#REF!</definedName>
    <definedName name="BExIV2LM38XPLRTWT0R44TMQ59E5" localSheetId="31" hidden="1">[1]Table!#REF!</definedName>
    <definedName name="BExIV2LM38XPLRTWT0R44TMQ59E5" localSheetId="3" hidden="1">[2]Table!#REF!</definedName>
    <definedName name="BExIV2LM38XPLRTWT0R44TMQ59E5" hidden="1">[1]Table!#REF!</definedName>
    <definedName name="BExIVCXWL6H5LD9DHDIA4F5U9TQL" localSheetId="2" hidden="1">[1]Table!#REF!</definedName>
    <definedName name="BExIVCXWL6H5LD9DHDIA4F5U9TQL" localSheetId="30" hidden="1">[1]Table!#REF!</definedName>
    <definedName name="BExIVCXWL6H5LD9DHDIA4F5U9TQL" localSheetId="31" hidden="1">[1]Table!#REF!</definedName>
    <definedName name="BExIVCXWL6H5LD9DHDIA4F5U9TQL" localSheetId="3" hidden="1">[2]Table!#REF!</definedName>
    <definedName name="BExIVCXWL6H5LD9DHDIA4F5U9TQL" hidden="1">[1]Table!#REF!</definedName>
    <definedName name="BExIXBTH4DFW38SCDT9T30V4XJC9" localSheetId="2" hidden="1">[1]Table!#REF!</definedName>
    <definedName name="BExIXBTH4DFW38SCDT9T30V4XJC9" localSheetId="30" hidden="1">[1]Table!#REF!</definedName>
    <definedName name="BExIXBTH4DFW38SCDT9T30V4XJC9" localSheetId="31" hidden="1">[1]Table!#REF!</definedName>
    <definedName name="BExIXBTH4DFW38SCDT9T30V4XJC9" localSheetId="3" hidden="1">[2]Table!#REF!</definedName>
    <definedName name="BExIXBTH4DFW38SCDT9T30V4XJC9" hidden="1">[1]Table!#REF!</definedName>
    <definedName name="BExIYI2RH0K4225XO970K2IQ1E79" localSheetId="2" hidden="1">[1]Table!#REF!</definedName>
    <definedName name="BExIYI2RH0K4225XO970K2IQ1E79" localSheetId="30" hidden="1">[1]Table!#REF!</definedName>
    <definedName name="BExIYI2RH0K4225XO970K2IQ1E79" localSheetId="31" hidden="1">[1]Table!#REF!</definedName>
    <definedName name="BExIYI2RH0K4225XO970K2IQ1E79" localSheetId="3" hidden="1">[2]Table!#REF!</definedName>
    <definedName name="BExIYI2RH0K4225XO970K2IQ1E79" hidden="1">[1]Table!#REF!</definedName>
    <definedName name="BExIZ4K0EZJK6PW3L8SVKTJFSWW9" localSheetId="2" hidden="1">[1]Table!#REF!</definedName>
    <definedName name="BExIZ4K0EZJK6PW3L8SVKTJFSWW9" localSheetId="30" hidden="1">[1]Table!#REF!</definedName>
    <definedName name="BExIZ4K0EZJK6PW3L8SVKTJFSWW9" localSheetId="31" hidden="1">[1]Table!#REF!</definedName>
    <definedName name="BExIZ4K0EZJK6PW3L8SVKTJFSWW9" localSheetId="3" hidden="1">[2]Table!#REF!</definedName>
    <definedName name="BExIZ4K0EZJK6PW3L8SVKTJFSWW9" hidden="1">[1]Table!#REF!</definedName>
    <definedName name="BExIZY2PUZ0OF9YKK1B13IW0VS6G" localSheetId="2" hidden="1">[1]Table!#REF!</definedName>
    <definedName name="BExIZY2PUZ0OF9YKK1B13IW0VS6G" localSheetId="30" hidden="1">[1]Table!#REF!</definedName>
    <definedName name="BExIZY2PUZ0OF9YKK1B13IW0VS6G" localSheetId="31" hidden="1">[1]Table!#REF!</definedName>
    <definedName name="BExIZY2PUZ0OF9YKK1B13IW0VS6G" localSheetId="3" hidden="1">[2]Table!#REF!</definedName>
    <definedName name="BExIZY2PUZ0OF9YKK1B13IW0VS6G" hidden="1">[1]Table!#REF!</definedName>
    <definedName name="BExJ0DYJWXGE7DA39PYL3WM05U9O" localSheetId="2" hidden="1">[1]Table!#REF!</definedName>
    <definedName name="BExJ0DYJWXGE7DA39PYL3WM05U9O" localSheetId="30" hidden="1">[1]Table!#REF!</definedName>
    <definedName name="BExJ0DYJWXGE7DA39PYL3WM05U9O" localSheetId="31" hidden="1">[1]Table!#REF!</definedName>
    <definedName name="BExJ0DYJWXGE7DA39PYL3WM05U9O" localSheetId="3" hidden="1">[2]Table!#REF!</definedName>
    <definedName name="BExJ0DYJWXGE7DA39PYL3WM05U9O" hidden="1">[1]Table!#REF!</definedName>
    <definedName name="BExKFZQGXWMAIDUD3M5XSFYZY3BD" localSheetId="2" hidden="1">[1]Table!#REF!</definedName>
    <definedName name="BExKFZQGXWMAIDUD3M5XSFYZY3BD" localSheetId="30" hidden="1">[1]Table!#REF!</definedName>
    <definedName name="BExKFZQGXWMAIDUD3M5XSFYZY3BD" localSheetId="31" hidden="1">[1]Table!#REF!</definedName>
    <definedName name="BExKFZQGXWMAIDUD3M5XSFYZY3BD" localSheetId="3" hidden="1">[2]Table!#REF!</definedName>
    <definedName name="BExKFZQGXWMAIDUD3M5XSFYZY3BD" hidden="1">[1]Table!#REF!</definedName>
    <definedName name="BExKI4076KXCDE5KXL79KT36OKLO" localSheetId="2" hidden="1">[1]Table!#REF!</definedName>
    <definedName name="BExKI4076KXCDE5KXL79KT36OKLO" localSheetId="30" hidden="1">[1]Table!#REF!</definedName>
    <definedName name="BExKI4076KXCDE5KXL79KT36OKLO" localSheetId="31" hidden="1">[1]Table!#REF!</definedName>
    <definedName name="BExKI4076KXCDE5KXL79KT36OKLO" localSheetId="3" hidden="1">[2]Table!#REF!</definedName>
    <definedName name="BExKI4076KXCDE5KXL79KT36OKLO" hidden="1">[1]Table!#REF!</definedName>
    <definedName name="BExKINSBB6RS7I489QHMCOMU4Z2X" localSheetId="2" hidden="1">[1]Table!#REF!</definedName>
    <definedName name="BExKINSBB6RS7I489QHMCOMU4Z2X" localSheetId="30" hidden="1">[1]Table!#REF!</definedName>
    <definedName name="BExKINSBB6RS7I489QHMCOMU4Z2X" localSheetId="31" hidden="1">[1]Table!#REF!</definedName>
    <definedName name="BExKINSBB6RS7I489QHMCOMU4Z2X" localSheetId="3" hidden="1">[2]Table!#REF!</definedName>
    <definedName name="BExKINSBB6RS7I489QHMCOMU4Z2X" hidden="1">[1]Table!#REF!</definedName>
    <definedName name="BExKN6IQWOSE5S6O9N4ZB7X0AS3M" localSheetId="2" hidden="1">[3]Table!#REF!</definedName>
    <definedName name="BExKN6IQWOSE5S6O9N4ZB7X0AS3M" localSheetId="30" hidden="1">[3]Table!#REF!</definedName>
    <definedName name="BExKN6IQWOSE5S6O9N4ZB7X0AS3M" localSheetId="31" hidden="1">[3]Table!#REF!</definedName>
    <definedName name="BExKN6IQWOSE5S6O9N4ZB7X0AS3M" localSheetId="3" hidden="1">[4]Table!#REF!</definedName>
    <definedName name="BExKN6IQWOSE5S6O9N4ZB7X0AS3M" hidden="1">[3]Table!#REF!</definedName>
    <definedName name="BExKNSP6Z2JTTT1ZT5CNHIO79MAJ" localSheetId="2" hidden="1">[3]Table!#REF!</definedName>
    <definedName name="BExKNSP6Z2JTTT1ZT5CNHIO79MAJ" localSheetId="30" hidden="1">[3]Table!#REF!</definedName>
    <definedName name="BExKNSP6Z2JTTT1ZT5CNHIO79MAJ" localSheetId="31" hidden="1">[3]Table!#REF!</definedName>
    <definedName name="BExKNSP6Z2JTTT1ZT5CNHIO79MAJ" localSheetId="3" hidden="1">[4]Table!#REF!</definedName>
    <definedName name="BExKNSP6Z2JTTT1ZT5CNHIO79MAJ" hidden="1">[3]Table!#REF!</definedName>
    <definedName name="BExKNZLD7UATC1MYRNJD8H2NH4KU" localSheetId="2" hidden="1">[1]Table!#REF!</definedName>
    <definedName name="BExKNZLD7UATC1MYRNJD8H2NH4KU" localSheetId="30" hidden="1">[1]Table!#REF!</definedName>
    <definedName name="BExKNZLD7UATC1MYRNJD8H2NH4KU" localSheetId="31" hidden="1">[1]Table!#REF!</definedName>
    <definedName name="BExKNZLD7UATC1MYRNJD8H2NH4KU" localSheetId="3" hidden="1">[2]Table!#REF!</definedName>
    <definedName name="BExKNZLD7UATC1MYRNJD8H2NH4KU" hidden="1">[1]Table!#REF!</definedName>
    <definedName name="BExKPLQJX0HJ8OTXBXH9IC9J2V0W" localSheetId="2" hidden="1">[1]Table!#REF!</definedName>
    <definedName name="BExKPLQJX0HJ8OTXBXH9IC9J2V0W" localSheetId="30" hidden="1">[1]Table!#REF!</definedName>
    <definedName name="BExKPLQJX0HJ8OTXBXH9IC9J2V0W" localSheetId="31" hidden="1">[1]Table!#REF!</definedName>
    <definedName name="BExKPLQJX0HJ8OTXBXH9IC9J2V0W" localSheetId="3" hidden="1">[2]Table!#REF!</definedName>
    <definedName name="BExKPLQJX0HJ8OTXBXH9IC9J2V0W" hidden="1">[1]Table!#REF!</definedName>
    <definedName name="BExKQJGAAWNM3NT19E9I0CQDBTU0" localSheetId="2" hidden="1">[1]Table!#REF!</definedName>
    <definedName name="BExKQJGAAWNM3NT19E9I0CQDBTU0" localSheetId="30" hidden="1">[1]Table!#REF!</definedName>
    <definedName name="BExKQJGAAWNM3NT19E9I0CQDBTU0" localSheetId="31" hidden="1">[1]Table!#REF!</definedName>
    <definedName name="BExKQJGAAWNM3NT19E9I0CQDBTU0" localSheetId="3" hidden="1">[2]Table!#REF!</definedName>
    <definedName name="BExKQJGAAWNM3NT19E9I0CQDBTU0" hidden="1">[1]Table!#REF!</definedName>
    <definedName name="BExKR8RZSEHW184G0Z56B4EGNU72" localSheetId="2" hidden="1">[1]Table!#REF!</definedName>
    <definedName name="BExKR8RZSEHW184G0Z56B4EGNU72" localSheetId="30" hidden="1">[1]Table!#REF!</definedName>
    <definedName name="BExKR8RZSEHW184G0Z56B4EGNU72" localSheetId="31" hidden="1">[1]Table!#REF!</definedName>
    <definedName name="BExKR8RZSEHW184G0Z56B4EGNU72" localSheetId="3" hidden="1">[2]Table!#REF!</definedName>
    <definedName name="BExKR8RZSEHW184G0Z56B4EGNU72" hidden="1">[1]Table!#REF!</definedName>
    <definedName name="BExKSU0MKNAVZYYPKCYTZDWQX4R8" localSheetId="2" hidden="1">[1]Table!#REF!</definedName>
    <definedName name="BExKSU0MKNAVZYYPKCYTZDWQX4R8" localSheetId="30" hidden="1">[1]Table!#REF!</definedName>
    <definedName name="BExKSU0MKNAVZYYPKCYTZDWQX4R8" localSheetId="31" hidden="1">[1]Table!#REF!</definedName>
    <definedName name="BExKSU0MKNAVZYYPKCYTZDWQX4R8" localSheetId="3" hidden="1">[2]Table!#REF!</definedName>
    <definedName name="BExKSU0MKNAVZYYPKCYTZDWQX4R8" hidden="1">[1]Table!#REF!</definedName>
    <definedName name="BExM9OG182RP30MY23PG49LVPZ1C" localSheetId="2" hidden="1">[1]Table!#REF!</definedName>
    <definedName name="BExM9OG182RP30MY23PG49LVPZ1C" localSheetId="30" hidden="1">[1]Table!#REF!</definedName>
    <definedName name="BExM9OG182RP30MY23PG49LVPZ1C" localSheetId="31" hidden="1">[1]Table!#REF!</definedName>
    <definedName name="BExM9OG182RP30MY23PG49LVPZ1C" localSheetId="3" hidden="1">[2]Table!#REF!</definedName>
    <definedName name="BExM9OG182RP30MY23PG49LVPZ1C" hidden="1">[1]Table!#REF!</definedName>
    <definedName name="BExMA8TQU9G70S2XW5RT7C6TAF7O" localSheetId="2" hidden="1">[3]Table!#REF!</definedName>
    <definedName name="BExMA8TQU9G70S2XW5RT7C6TAF7O" localSheetId="30" hidden="1">[3]Table!#REF!</definedName>
    <definedName name="BExMA8TQU9G70S2XW5RT7C6TAF7O" localSheetId="31" hidden="1">[3]Table!#REF!</definedName>
    <definedName name="BExMA8TQU9G70S2XW5RT7C6TAF7O" localSheetId="3" hidden="1">[4]Table!#REF!</definedName>
    <definedName name="BExMA8TQU9G70S2XW5RT7C6TAF7O" hidden="1">[3]Table!#REF!</definedName>
    <definedName name="BExMAR3XSK6RSFLHP7ZX1EWGHASI" localSheetId="2" hidden="1">[1]Table!#REF!</definedName>
    <definedName name="BExMAR3XSK6RSFLHP7ZX1EWGHASI" localSheetId="30" hidden="1">[1]Table!#REF!</definedName>
    <definedName name="BExMAR3XSK6RSFLHP7ZX1EWGHASI" localSheetId="31" hidden="1">[1]Table!#REF!</definedName>
    <definedName name="BExMAR3XSK6RSFLHP7ZX1EWGHASI" localSheetId="3" hidden="1">[2]Table!#REF!</definedName>
    <definedName name="BExMAR3XSK6RSFLHP7ZX1EWGHASI" hidden="1">[1]Table!#REF!</definedName>
    <definedName name="BExMB4QRS0R3MTB4CMUHFZ84LNZQ" localSheetId="2" hidden="1">[1]Table!#REF!</definedName>
    <definedName name="BExMB4QRS0R3MTB4CMUHFZ84LNZQ" localSheetId="30" hidden="1">[1]Table!#REF!</definedName>
    <definedName name="BExMB4QRS0R3MTB4CMUHFZ84LNZQ" localSheetId="31" hidden="1">[1]Table!#REF!</definedName>
    <definedName name="BExMB4QRS0R3MTB4CMUHFZ84LNZQ" localSheetId="3" hidden="1">[2]Table!#REF!</definedName>
    <definedName name="BExMB4QRS0R3MTB4CMUHFZ84LNZQ" hidden="1">[1]Table!#REF!</definedName>
    <definedName name="BExMBFTZV4Q1A5KG25C1N9PHQNSW" localSheetId="2" hidden="1">[1]Table!#REF!</definedName>
    <definedName name="BExMBFTZV4Q1A5KG25C1N9PHQNSW" localSheetId="30" hidden="1">[1]Table!#REF!</definedName>
    <definedName name="BExMBFTZV4Q1A5KG25C1N9PHQNSW" localSheetId="31" hidden="1">[1]Table!#REF!</definedName>
    <definedName name="BExMBFTZV4Q1A5KG25C1N9PHQNSW" localSheetId="3" hidden="1">[2]Table!#REF!</definedName>
    <definedName name="BExMBFTZV4Q1A5KG25C1N9PHQNSW" hidden="1">[1]Table!#REF!</definedName>
    <definedName name="BExMBYPQDG9AYDQ5E8IECVFREPO6" localSheetId="2" hidden="1">[5]Table!#REF!</definedName>
    <definedName name="BExMBYPQDG9AYDQ5E8IECVFREPO6" localSheetId="30" hidden="1">[5]Table!#REF!</definedName>
    <definedName name="BExMBYPQDG9AYDQ5E8IECVFREPO6" localSheetId="31" hidden="1">[5]Table!#REF!</definedName>
    <definedName name="BExMBYPQDG9AYDQ5E8IECVFREPO6" localSheetId="3" hidden="1">[6]Table!#REF!</definedName>
    <definedName name="BExMBYPQDG9AYDQ5E8IECVFREPO6" hidden="1">[5]Table!#REF!</definedName>
    <definedName name="BExMCA96YR10V72G2R0SCIKPZLIZ" localSheetId="2" hidden="1">[1]Table!#REF!</definedName>
    <definedName name="BExMCA96YR10V72G2R0SCIKPZLIZ" localSheetId="30" hidden="1">[1]Table!#REF!</definedName>
    <definedName name="BExMCA96YR10V72G2R0SCIKPZLIZ" localSheetId="31" hidden="1">[1]Table!#REF!</definedName>
    <definedName name="BExMCA96YR10V72G2R0SCIKPZLIZ" localSheetId="3" hidden="1">[2]Table!#REF!</definedName>
    <definedName name="BExMCA96YR10V72G2R0SCIKPZLIZ" hidden="1">[1]Table!#REF!</definedName>
    <definedName name="BExMCIHT5U38JQAJ0URM3OAG60M4" localSheetId="2" hidden="1">[1]Table!#REF!</definedName>
    <definedName name="BExMCIHT5U38JQAJ0URM3OAG60M4" localSheetId="30" hidden="1">[1]Table!#REF!</definedName>
    <definedName name="BExMCIHT5U38JQAJ0URM3OAG60M4" localSheetId="31" hidden="1">[1]Table!#REF!</definedName>
    <definedName name="BExMCIHT5U38JQAJ0URM3OAG60M4" localSheetId="3" hidden="1">[2]Table!#REF!</definedName>
    <definedName name="BExMCIHT5U38JQAJ0URM3OAG60M4" hidden="1">[1]Table!#REF!</definedName>
    <definedName name="BExME2U47N8LZG0BPJ49ANY5QVV2" localSheetId="2" hidden="1">[1]Table!#REF!</definedName>
    <definedName name="BExME2U47N8LZG0BPJ49ANY5QVV2" localSheetId="30" hidden="1">[1]Table!#REF!</definedName>
    <definedName name="BExME2U47N8LZG0BPJ49ANY5QVV2" localSheetId="31" hidden="1">[1]Table!#REF!</definedName>
    <definedName name="BExME2U47N8LZG0BPJ49ANY5QVV2" localSheetId="3" hidden="1">[2]Table!#REF!</definedName>
    <definedName name="BExME2U47N8LZG0BPJ49ANY5QVV2" hidden="1">[1]Table!#REF!</definedName>
    <definedName name="BExME88DH5DUKMUFI9FNVECXFD2E" localSheetId="2" hidden="1">[1]Table!#REF!</definedName>
    <definedName name="BExME88DH5DUKMUFI9FNVECXFD2E" localSheetId="30" hidden="1">[1]Table!#REF!</definedName>
    <definedName name="BExME88DH5DUKMUFI9FNVECXFD2E" localSheetId="31" hidden="1">[1]Table!#REF!</definedName>
    <definedName name="BExME88DH5DUKMUFI9FNVECXFD2E" localSheetId="3" hidden="1">[2]Table!#REF!</definedName>
    <definedName name="BExME88DH5DUKMUFI9FNVECXFD2E" hidden="1">[1]Table!#REF!</definedName>
    <definedName name="BExMHOWPB34KPZ76M2KIX2C9R2VB" localSheetId="2" hidden="1">[1]Table!#REF!</definedName>
    <definedName name="BExMHOWPB34KPZ76M2KIX2C9R2VB" localSheetId="30" hidden="1">[1]Table!#REF!</definedName>
    <definedName name="BExMHOWPB34KPZ76M2KIX2C9R2VB" localSheetId="31" hidden="1">[1]Table!#REF!</definedName>
    <definedName name="BExMHOWPB34KPZ76M2KIX2C9R2VB" localSheetId="3" hidden="1">[2]Table!#REF!</definedName>
    <definedName name="BExMHOWPB34KPZ76M2KIX2C9R2VB" hidden="1">[1]Table!#REF!</definedName>
    <definedName name="BExMI057LQD5NT1JYD55LG3NHDA5" localSheetId="2" hidden="1">[3]Table!#REF!</definedName>
    <definedName name="BExMI057LQD5NT1JYD55LG3NHDA5" localSheetId="30" hidden="1">[3]Table!#REF!</definedName>
    <definedName name="BExMI057LQD5NT1JYD55LG3NHDA5" localSheetId="31" hidden="1">[3]Table!#REF!</definedName>
    <definedName name="BExMI057LQD5NT1JYD55LG3NHDA5" localSheetId="3" hidden="1">[4]Table!#REF!</definedName>
    <definedName name="BExMI057LQD5NT1JYD55LG3NHDA5" hidden="1">[3]Table!#REF!</definedName>
    <definedName name="BExMI9QH0JWFX4WBZBEE5X1PLIXI" localSheetId="2" hidden="1">[1]Table!#REF!</definedName>
    <definedName name="BExMI9QH0JWFX4WBZBEE5X1PLIXI" localSheetId="30" hidden="1">[1]Table!#REF!</definedName>
    <definedName name="BExMI9QH0JWFX4WBZBEE5X1PLIXI" localSheetId="31" hidden="1">[1]Table!#REF!</definedName>
    <definedName name="BExMI9QH0JWFX4WBZBEE5X1PLIXI" localSheetId="3" hidden="1">[2]Table!#REF!</definedName>
    <definedName name="BExMI9QH0JWFX4WBZBEE5X1PLIXI" hidden="1">[1]Table!#REF!</definedName>
    <definedName name="BExMIBOOZU40JS3F89OMPSRCE9MM" localSheetId="2" hidden="1">[1]Table!#REF!</definedName>
    <definedName name="BExMIBOOZU40JS3F89OMPSRCE9MM" localSheetId="30" hidden="1">[1]Table!#REF!</definedName>
    <definedName name="BExMIBOOZU40JS3F89OMPSRCE9MM" localSheetId="31" hidden="1">[1]Table!#REF!</definedName>
    <definedName name="BExMIBOOZU40JS3F89OMPSRCE9MM" localSheetId="3" hidden="1">[2]Table!#REF!</definedName>
    <definedName name="BExMIBOOZU40JS3F89OMPSRCE9MM" hidden="1">[1]Table!#REF!</definedName>
    <definedName name="BExMIV0KC8555D5E42ZGWG15Y0MO" localSheetId="2" hidden="1">[1]Table!#REF!</definedName>
    <definedName name="BExMIV0KC8555D5E42ZGWG15Y0MO" localSheetId="30" hidden="1">[1]Table!#REF!</definedName>
    <definedName name="BExMIV0KC8555D5E42ZGWG15Y0MO" localSheetId="31" hidden="1">[1]Table!#REF!</definedName>
    <definedName name="BExMIV0KC8555D5E42ZGWG15Y0MO" localSheetId="3" hidden="1">[2]Table!#REF!</definedName>
    <definedName name="BExMIV0KC8555D5E42ZGWG15Y0MO" hidden="1">[1]Table!#REF!</definedName>
    <definedName name="BExMKUN3WPECJR2XRID2R7GZRGNX" localSheetId="2" hidden="1">[1]Table!#REF!</definedName>
    <definedName name="BExMKUN3WPECJR2XRID2R7GZRGNX" localSheetId="30" hidden="1">[1]Table!#REF!</definedName>
    <definedName name="BExMKUN3WPECJR2XRID2R7GZRGNX" localSheetId="31" hidden="1">[1]Table!#REF!</definedName>
    <definedName name="BExMKUN3WPECJR2XRID2R7GZRGNX" localSheetId="3" hidden="1">[2]Table!#REF!</definedName>
    <definedName name="BExMKUN3WPECJR2XRID2R7GZRGNX" hidden="1">[1]Table!#REF!</definedName>
    <definedName name="BExMLVI7UORSHM9FMO8S2EI0TMTS" localSheetId="2" hidden="1">[1]Table!#REF!</definedName>
    <definedName name="BExMLVI7UORSHM9FMO8S2EI0TMTS" localSheetId="30" hidden="1">[1]Table!#REF!</definedName>
    <definedName name="BExMLVI7UORSHM9FMO8S2EI0TMTS" localSheetId="31" hidden="1">[1]Table!#REF!</definedName>
    <definedName name="BExMLVI7UORSHM9FMO8S2EI0TMTS" localSheetId="3" hidden="1">[2]Table!#REF!</definedName>
    <definedName name="BExMLVI7UORSHM9FMO8S2EI0TMTS" hidden="1">[1]Table!#REF!</definedName>
    <definedName name="BExMM5UCOT2HSSN0ZIPZW55GSOVO" localSheetId="2" hidden="1">[1]Table!#REF!</definedName>
    <definedName name="BExMM5UCOT2HSSN0ZIPZW55GSOVO" localSheetId="30" hidden="1">[1]Table!#REF!</definedName>
    <definedName name="BExMM5UCOT2HSSN0ZIPZW55GSOVO" localSheetId="31" hidden="1">[1]Table!#REF!</definedName>
    <definedName name="BExMM5UCOT2HSSN0ZIPZW55GSOVO" localSheetId="3" hidden="1">[2]Table!#REF!</definedName>
    <definedName name="BExMM5UCOT2HSSN0ZIPZW55GSOVO" hidden="1">[1]Table!#REF!</definedName>
    <definedName name="BExMNRORKSO28FO9TMB7N1B3MTZ3" localSheetId="2" hidden="1">[1]Table!#REF!</definedName>
    <definedName name="BExMNRORKSO28FO9TMB7N1B3MTZ3" localSheetId="30" hidden="1">[1]Table!#REF!</definedName>
    <definedName name="BExMNRORKSO28FO9TMB7N1B3MTZ3" localSheetId="31" hidden="1">[1]Table!#REF!</definedName>
    <definedName name="BExMNRORKSO28FO9TMB7N1B3MTZ3" localSheetId="3" hidden="1">[2]Table!#REF!</definedName>
    <definedName name="BExMNRORKSO28FO9TMB7N1B3MTZ3" hidden="1">[1]Table!#REF!</definedName>
    <definedName name="BExMPOBH04JMDO6Z8DMSEJZM4ANN" localSheetId="2" hidden="1">[1]Table!#REF!</definedName>
    <definedName name="BExMPOBH04JMDO6Z8DMSEJZM4ANN" localSheetId="30" hidden="1">[1]Table!#REF!</definedName>
    <definedName name="BExMPOBH04JMDO6Z8DMSEJZM4ANN" localSheetId="31" hidden="1">[1]Table!#REF!</definedName>
    <definedName name="BExMPOBH04JMDO6Z8DMSEJZM4ANN" localSheetId="3" hidden="1">[2]Table!#REF!</definedName>
    <definedName name="BExMPOBH04JMDO6Z8DMSEJZM4ANN" hidden="1">[1]Table!#REF!</definedName>
    <definedName name="BExMPSD77XQ3HA6A4FZOJK8G2JP3" localSheetId="2" hidden="1">[1]Table!#REF!</definedName>
    <definedName name="BExMPSD77XQ3HA6A4FZOJK8G2JP3" localSheetId="30" hidden="1">[1]Table!#REF!</definedName>
    <definedName name="BExMPSD77XQ3HA6A4FZOJK8G2JP3" localSheetId="31" hidden="1">[1]Table!#REF!</definedName>
    <definedName name="BExMPSD77XQ3HA6A4FZOJK8G2JP3" localSheetId="3" hidden="1">[2]Table!#REF!</definedName>
    <definedName name="BExMPSD77XQ3HA6A4FZOJK8G2JP3" hidden="1">[1]Table!#REF!</definedName>
    <definedName name="BExMQ71WHW50GVX45JU951AGPLFQ" localSheetId="2" hidden="1">[1]Table!#REF!</definedName>
    <definedName name="BExMQ71WHW50GVX45JU951AGPLFQ" localSheetId="30" hidden="1">[1]Table!#REF!</definedName>
    <definedName name="BExMQ71WHW50GVX45JU951AGPLFQ" localSheetId="31" hidden="1">[1]Table!#REF!</definedName>
    <definedName name="BExMQ71WHW50GVX45JU951AGPLFQ" localSheetId="3" hidden="1">[2]Table!#REF!</definedName>
    <definedName name="BExMQ71WHW50GVX45JU951AGPLFQ" hidden="1">[1]Table!#REF!</definedName>
    <definedName name="BExMRU3ACIU0RD2BNWO55LH5U2BR" localSheetId="2" hidden="1">[1]Table!#REF!</definedName>
    <definedName name="BExMRU3ACIU0RD2BNWO55LH5U2BR" localSheetId="30" hidden="1">[1]Table!#REF!</definedName>
    <definedName name="BExMRU3ACIU0RD2BNWO55LH5U2BR" localSheetId="31" hidden="1">[1]Table!#REF!</definedName>
    <definedName name="BExMRU3ACIU0RD2BNWO55LH5U2BR" localSheetId="3" hidden="1">[2]Table!#REF!</definedName>
    <definedName name="BExMRU3ACIU0RD2BNWO55LH5U2BR" hidden="1">[1]Table!#REF!</definedName>
    <definedName name="BExO937E20IHMGQOZMECL3VZC7OX" localSheetId="2" hidden="1">[1]Table!#REF!</definedName>
    <definedName name="BExO937E20IHMGQOZMECL3VZC7OX" localSheetId="30" hidden="1">[1]Table!#REF!</definedName>
    <definedName name="BExO937E20IHMGQOZMECL3VZC7OX" localSheetId="31" hidden="1">[1]Table!#REF!</definedName>
    <definedName name="BExO937E20IHMGQOZMECL3VZC7OX" localSheetId="3" hidden="1">[2]Table!#REF!</definedName>
    <definedName name="BExO937E20IHMGQOZMECL3VZC7OX" hidden="1">[1]Table!#REF!</definedName>
    <definedName name="BExO9SDRI1M6KMHXSG3AE5L0F2U3" localSheetId="2" hidden="1">[1]Table!#REF!</definedName>
    <definedName name="BExO9SDRI1M6KMHXSG3AE5L0F2U3" localSheetId="30" hidden="1">[1]Table!#REF!</definedName>
    <definedName name="BExO9SDRI1M6KMHXSG3AE5L0F2U3" localSheetId="31" hidden="1">[1]Table!#REF!</definedName>
    <definedName name="BExO9SDRI1M6KMHXSG3AE5L0F2U3" localSheetId="3" hidden="1">[2]Table!#REF!</definedName>
    <definedName name="BExO9SDRI1M6KMHXSG3AE5L0F2U3" hidden="1">[1]Table!#REF!</definedName>
    <definedName name="BExO9Z9W1D46BGEI2OSOEXBI9XOX" localSheetId="2" hidden="1">[3]Table!#REF!</definedName>
    <definedName name="BExO9Z9W1D46BGEI2OSOEXBI9XOX" localSheetId="30" hidden="1">[3]Table!#REF!</definedName>
    <definedName name="BExO9Z9W1D46BGEI2OSOEXBI9XOX" localSheetId="31" hidden="1">[3]Table!#REF!</definedName>
    <definedName name="BExO9Z9W1D46BGEI2OSOEXBI9XOX" localSheetId="3" hidden="1">[4]Table!#REF!</definedName>
    <definedName name="BExO9Z9W1D46BGEI2OSOEXBI9XOX" hidden="1">[3]Table!#REF!</definedName>
    <definedName name="BExOBEZ0IE2WBEYY3D3CMRI72N1K" localSheetId="2" hidden="1">[1]Table!#REF!</definedName>
    <definedName name="BExOBEZ0IE2WBEYY3D3CMRI72N1K" localSheetId="30" hidden="1">[1]Table!#REF!</definedName>
    <definedName name="BExOBEZ0IE2WBEYY3D3CMRI72N1K" localSheetId="31" hidden="1">[1]Table!#REF!</definedName>
    <definedName name="BExOBEZ0IE2WBEYY3D3CMRI72N1K" localSheetId="3" hidden="1">[2]Table!#REF!</definedName>
    <definedName name="BExOBEZ0IE2WBEYY3D3CMRI72N1K" hidden="1">[1]Table!#REF!</definedName>
    <definedName name="BExOFVLXVD6RVHSQO8KZOOACSV24" localSheetId="2" hidden="1">[1]Table!#REF!</definedName>
    <definedName name="BExOFVLXVD6RVHSQO8KZOOACSV24" localSheetId="30" hidden="1">[1]Table!#REF!</definedName>
    <definedName name="BExOFVLXVD6RVHSQO8KZOOACSV24" localSheetId="31" hidden="1">[1]Table!#REF!</definedName>
    <definedName name="BExOFVLXVD6RVHSQO8KZOOACSV24" localSheetId="3" hidden="1">[2]Table!#REF!</definedName>
    <definedName name="BExOFVLXVD6RVHSQO8KZOOACSV24" hidden="1">[1]Table!#REF!</definedName>
    <definedName name="BExOHL75H3OT4WAKKPUXIVXWFVDS" localSheetId="2" hidden="1">[1]Table!#REF!</definedName>
    <definedName name="BExOHL75H3OT4WAKKPUXIVXWFVDS" localSheetId="30" hidden="1">[1]Table!#REF!</definedName>
    <definedName name="BExOHL75H3OT4WAKKPUXIVXWFVDS" localSheetId="31" hidden="1">[1]Table!#REF!</definedName>
    <definedName name="BExOHL75H3OT4WAKKPUXIVXWFVDS" localSheetId="3" hidden="1">[2]Table!#REF!</definedName>
    <definedName name="BExOHL75H3OT4WAKKPUXIVXWFVDS" hidden="1">[1]Table!#REF!</definedName>
    <definedName name="BExOHLHXXJL6363CC082M9M5VVXQ" localSheetId="2" hidden="1">[1]Table!#REF!</definedName>
    <definedName name="BExOHLHXXJL6363CC082M9M5VVXQ" localSheetId="30" hidden="1">[1]Table!#REF!</definedName>
    <definedName name="BExOHLHXXJL6363CC082M9M5VVXQ" localSheetId="31" hidden="1">[1]Table!#REF!</definedName>
    <definedName name="BExOHLHXXJL6363CC082M9M5VVXQ" localSheetId="3" hidden="1">[2]Table!#REF!</definedName>
    <definedName name="BExOHLHXXJL6363CC082M9M5VVXQ" hidden="1">[1]Table!#REF!</definedName>
    <definedName name="BExOLICXFHJLILCJVFMJE5MGGWKR" localSheetId="2" hidden="1">[1]Table!#REF!</definedName>
    <definedName name="BExOLICXFHJLILCJVFMJE5MGGWKR" localSheetId="30" hidden="1">[1]Table!#REF!</definedName>
    <definedName name="BExOLICXFHJLILCJVFMJE5MGGWKR" localSheetId="31" hidden="1">[1]Table!#REF!</definedName>
    <definedName name="BExOLICXFHJLILCJVFMJE5MGGWKR" localSheetId="3" hidden="1">[2]Table!#REF!</definedName>
    <definedName name="BExOLICXFHJLILCJVFMJE5MGGWKR" hidden="1">[1]Table!#REF!</definedName>
    <definedName name="BExONB3A7CO4YD8RB41PHC93BQ9M" localSheetId="2" hidden="1">[1]Table!#REF!</definedName>
    <definedName name="BExONB3A7CO4YD8RB41PHC93BQ9M" localSheetId="30" hidden="1">[1]Table!#REF!</definedName>
    <definedName name="BExONB3A7CO4YD8RB41PHC93BQ9M" localSheetId="31" hidden="1">[1]Table!#REF!</definedName>
    <definedName name="BExONB3A7CO4YD8RB41PHC93BQ9M" localSheetId="3" hidden="1">[2]Table!#REF!</definedName>
    <definedName name="BExONB3A7CO4YD8RB41PHC93BQ9M" hidden="1">[1]Table!#REF!</definedName>
    <definedName name="BExOPFNYRBL0BFM23LZBJTADNOE4" localSheetId="2" hidden="1">[1]Table!#REF!</definedName>
    <definedName name="BExOPFNYRBL0BFM23LZBJTADNOE4" localSheetId="30" hidden="1">[1]Table!#REF!</definedName>
    <definedName name="BExOPFNYRBL0BFM23LZBJTADNOE4" localSheetId="31" hidden="1">[1]Table!#REF!</definedName>
    <definedName name="BExOPFNYRBL0BFM23LZBJTADNOE4" localSheetId="3" hidden="1">[2]Table!#REF!</definedName>
    <definedName name="BExOPFNYRBL0BFM23LZBJTADNOE4" hidden="1">[1]Table!#REF!</definedName>
    <definedName name="BExQ3D1P3M5Z3HLMEZ17E0BLEE4U" localSheetId="2" hidden="1">[1]Table!#REF!</definedName>
    <definedName name="BExQ3D1P3M5Z3HLMEZ17E0BLEE4U" localSheetId="30" hidden="1">[1]Table!#REF!</definedName>
    <definedName name="BExQ3D1P3M5Z3HLMEZ17E0BLEE4U" localSheetId="31" hidden="1">[1]Table!#REF!</definedName>
    <definedName name="BExQ3D1P3M5Z3HLMEZ17E0BLEE4U" localSheetId="3" hidden="1">[2]Table!#REF!</definedName>
    <definedName name="BExQ3D1P3M5Z3HLMEZ17E0BLEE4U" hidden="1">[1]Table!#REF!</definedName>
    <definedName name="BExQ42IU9MNDYLODP41DL6YTZMAR" localSheetId="2" hidden="1">[1]Table!#REF!</definedName>
    <definedName name="BExQ42IU9MNDYLODP41DL6YTZMAR" localSheetId="30" hidden="1">[1]Table!#REF!</definedName>
    <definedName name="BExQ42IU9MNDYLODP41DL6YTZMAR" localSheetId="31" hidden="1">[1]Table!#REF!</definedName>
    <definedName name="BExQ42IU9MNDYLODP41DL6YTZMAR" localSheetId="3" hidden="1">[2]Table!#REF!</definedName>
    <definedName name="BExQ42IU9MNDYLODP41DL6YTZMAR" hidden="1">[1]Table!#REF!</definedName>
    <definedName name="BExQ4Q1PSM6VRR9I8GIELILNC8G1" localSheetId="2" hidden="1">[1]Table!#REF!</definedName>
    <definedName name="BExQ4Q1PSM6VRR9I8GIELILNC8G1" localSheetId="30" hidden="1">[1]Table!#REF!</definedName>
    <definedName name="BExQ4Q1PSM6VRR9I8GIELILNC8G1" localSheetId="31" hidden="1">[1]Table!#REF!</definedName>
    <definedName name="BExQ4Q1PSM6VRR9I8GIELILNC8G1" localSheetId="3" hidden="1">[2]Table!#REF!</definedName>
    <definedName name="BExQ4Q1PSM6VRR9I8GIELILNC8G1" hidden="1">[1]Table!#REF!</definedName>
    <definedName name="BExQ5SPMSOCJYLAY20NB5A6O32RE" localSheetId="2" hidden="1">[1]Table!#REF!</definedName>
    <definedName name="BExQ5SPMSOCJYLAY20NB5A6O32RE" localSheetId="30" hidden="1">[1]Table!#REF!</definedName>
    <definedName name="BExQ5SPMSOCJYLAY20NB5A6O32RE" localSheetId="31" hidden="1">[1]Table!#REF!</definedName>
    <definedName name="BExQ5SPMSOCJYLAY20NB5A6O32RE" localSheetId="3" hidden="1">[2]Table!#REF!</definedName>
    <definedName name="BExQ5SPMSOCJYLAY20NB5A6O32RE" hidden="1">[1]Table!#REF!</definedName>
    <definedName name="BExQ6M8B0X44N9TV56ATUVHGDI00" localSheetId="2" hidden="1">[1]Table!#REF!</definedName>
    <definedName name="BExQ6M8B0X44N9TV56ATUVHGDI00" localSheetId="30" hidden="1">[1]Table!#REF!</definedName>
    <definedName name="BExQ6M8B0X44N9TV56ATUVHGDI00" localSheetId="31" hidden="1">[1]Table!#REF!</definedName>
    <definedName name="BExQ6M8B0X44N9TV56ATUVHGDI00" localSheetId="3" hidden="1">[2]Table!#REF!</definedName>
    <definedName name="BExQ6M8B0X44N9TV56ATUVHGDI00" hidden="1">[1]Table!#REF!</definedName>
    <definedName name="BExQ7MY3U2Z1IZ71U5LJUD00VVB4" localSheetId="2" hidden="1">[1]Table!#REF!</definedName>
    <definedName name="BExQ7MY3U2Z1IZ71U5LJUD00VVB4" localSheetId="30" hidden="1">[1]Table!#REF!</definedName>
    <definedName name="BExQ7MY3U2Z1IZ71U5LJUD00VVB4" localSheetId="31" hidden="1">[1]Table!#REF!</definedName>
    <definedName name="BExQ7MY3U2Z1IZ71U5LJUD00VVB4" localSheetId="3" hidden="1">[2]Table!#REF!</definedName>
    <definedName name="BExQ7MY3U2Z1IZ71U5LJUD00VVB4" hidden="1">[1]Table!#REF!</definedName>
    <definedName name="BExQ84MJB94HL3BWRN50M4NCB6Z0" localSheetId="2" hidden="1">[1]Table!#REF!</definedName>
    <definedName name="BExQ84MJB94HL3BWRN50M4NCB6Z0" localSheetId="30" hidden="1">[1]Table!#REF!</definedName>
    <definedName name="BExQ84MJB94HL3BWRN50M4NCB6Z0" localSheetId="31" hidden="1">[1]Table!#REF!</definedName>
    <definedName name="BExQ84MJB94HL3BWRN50M4NCB6Z0" localSheetId="3" hidden="1">[2]Table!#REF!</definedName>
    <definedName name="BExQ84MJB94HL3BWRN50M4NCB6Z0" hidden="1">[1]Table!#REF!</definedName>
    <definedName name="BExQ8583ZE00NW7T9OF11OT9IA14" localSheetId="2" hidden="1">[1]Table!#REF!</definedName>
    <definedName name="BExQ8583ZE00NW7T9OF11OT9IA14" localSheetId="30" hidden="1">[1]Table!#REF!</definedName>
    <definedName name="BExQ8583ZE00NW7T9OF11OT9IA14" localSheetId="31" hidden="1">[1]Table!#REF!</definedName>
    <definedName name="BExQ8583ZE00NW7T9OF11OT9IA14" localSheetId="3" hidden="1">[2]Table!#REF!</definedName>
    <definedName name="BExQ8583ZE00NW7T9OF11OT9IA14" hidden="1">[1]Table!#REF!</definedName>
    <definedName name="BExQ8DM90XJ6GCJIK9LC5O82I2TJ" localSheetId="2" hidden="1">[1]Table!#REF!</definedName>
    <definedName name="BExQ8DM90XJ6GCJIK9LC5O82I2TJ" localSheetId="30" hidden="1">[1]Table!#REF!</definedName>
    <definedName name="BExQ8DM90XJ6GCJIK9LC5O82I2TJ" localSheetId="31" hidden="1">[1]Table!#REF!</definedName>
    <definedName name="BExQ8DM90XJ6GCJIK9LC5O82I2TJ" localSheetId="3" hidden="1">[2]Table!#REF!</definedName>
    <definedName name="BExQ8DM90XJ6GCJIK9LC5O82I2TJ" hidden="1">[1]Table!#REF!</definedName>
    <definedName name="BExQ8O3WEU8HNTTGKTW5T0QSKCLP" localSheetId="2" hidden="1">[5]Table!#REF!</definedName>
    <definedName name="BExQ8O3WEU8HNTTGKTW5T0QSKCLP" localSheetId="30" hidden="1">[5]Table!#REF!</definedName>
    <definedName name="BExQ8O3WEU8HNTTGKTW5T0QSKCLP" localSheetId="31" hidden="1">[5]Table!#REF!</definedName>
    <definedName name="BExQ8O3WEU8HNTTGKTW5T0QSKCLP" localSheetId="3" hidden="1">[6]Table!#REF!</definedName>
    <definedName name="BExQ8O3WEU8HNTTGKTW5T0QSKCLP" hidden="1">[5]Table!#REF!</definedName>
    <definedName name="BExQ9ZLYHWABXAA9NJDW8ZS0UQ9P" localSheetId="2" hidden="1">[5]Table!#REF!</definedName>
    <definedName name="BExQ9ZLYHWABXAA9NJDW8ZS0UQ9P" localSheetId="30" hidden="1">[5]Table!#REF!</definedName>
    <definedName name="BExQ9ZLYHWABXAA9NJDW8ZS0UQ9P" localSheetId="31" hidden="1">[5]Table!#REF!</definedName>
    <definedName name="BExQ9ZLYHWABXAA9NJDW8ZS0UQ9P" localSheetId="3" hidden="1">[6]Table!#REF!</definedName>
    <definedName name="BExQ9ZLYHWABXAA9NJDW8ZS0UQ9P" hidden="1">[5]Table!#REF!</definedName>
    <definedName name="BExQA324HSCK40ENJUT9CS9EC71B" localSheetId="2" hidden="1">[1]Table!#REF!</definedName>
    <definedName name="BExQA324HSCK40ENJUT9CS9EC71B" localSheetId="30" hidden="1">[1]Table!#REF!</definedName>
    <definedName name="BExQA324HSCK40ENJUT9CS9EC71B" localSheetId="31" hidden="1">[1]Table!#REF!</definedName>
    <definedName name="BExQA324HSCK40ENJUT9CS9EC71B" localSheetId="3" hidden="1">[2]Table!#REF!</definedName>
    <definedName name="BExQA324HSCK40ENJUT9CS9EC71B" hidden="1">[1]Table!#REF!</definedName>
    <definedName name="BExQAG8PP8R5NJKNQD1U4QOSD6X5" localSheetId="2" hidden="1">[1]Table!#REF!</definedName>
    <definedName name="BExQAG8PP8R5NJKNQD1U4QOSD6X5" localSheetId="30" hidden="1">[1]Table!#REF!</definedName>
    <definedName name="BExQAG8PP8R5NJKNQD1U4QOSD6X5" localSheetId="31" hidden="1">[1]Table!#REF!</definedName>
    <definedName name="BExQAG8PP8R5NJKNQD1U4QOSD6X5" localSheetId="3" hidden="1">[2]Table!#REF!</definedName>
    <definedName name="BExQAG8PP8R5NJKNQD1U4QOSD6X5" hidden="1">[1]Table!#REF!</definedName>
    <definedName name="BExQBJI68WDPBZSDY2IEW5SD50TR" localSheetId="2" hidden="1">[1]Table!#REF!</definedName>
    <definedName name="BExQBJI68WDPBZSDY2IEW5SD50TR" localSheetId="30" hidden="1">[1]Table!#REF!</definedName>
    <definedName name="BExQBJI68WDPBZSDY2IEW5SD50TR" localSheetId="31" hidden="1">[1]Table!#REF!</definedName>
    <definedName name="BExQBJI68WDPBZSDY2IEW5SD50TR" localSheetId="3" hidden="1">[2]Table!#REF!</definedName>
    <definedName name="BExQBJI68WDPBZSDY2IEW5SD50TR" hidden="1">[1]Table!#REF!</definedName>
    <definedName name="BExQEMUA4HEFM4OVO8M8MA8PIAW1" localSheetId="2" hidden="1">[1]Table!#REF!</definedName>
    <definedName name="BExQEMUA4HEFM4OVO8M8MA8PIAW1" localSheetId="30" hidden="1">[1]Table!#REF!</definedName>
    <definedName name="BExQEMUA4HEFM4OVO8M8MA8PIAW1" localSheetId="31" hidden="1">[1]Table!#REF!</definedName>
    <definedName name="BExQEMUA4HEFM4OVO8M8MA8PIAW1" localSheetId="3" hidden="1">[2]Table!#REF!</definedName>
    <definedName name="BExQEMUA4HEFM4OVO8M8MA8PIAW1" hidden="1">[1]Table!#REF!</definedName>
    <definedName name="BExQFEEV7627R8TYZCM28C6V6WHE" localSheetId="2" hidden="1">[1]Table!#REF!</definedName>
    <definedName name="BExQFEEV7627R8TYZCM28C6V6WHE" localSheetId="30" hidden="1">[1]Table!#REF!</definedName>
    <definedName name="BExQFEEV7627R8TYZCM28C6V6WHE" localSheetId="31" hidden="1">[1]Table!#REF!</definedName>
    <definedName name="BExQFEEV7627R8TYZCM28C6V6WHE" localSheetId="3" hidden="1">[2]Table!#REF!</definedName>
    <definedName name="BExQFEEV7627R8TYZCM28C6V6WHE" hidden="1">[1]Table!#REF!</definedName>
    <definedName name="BExQFEK8NUD04X2OBRA275ADPSDL" localSheetId="2" hidden="1">[1]Table!#REF!</definedName>
    <definedName name="BExQFEK8NUD04X2OBRA275ADPSDL" localSheetId="30" hidden="1">[1]Table!#REF!</definedName>
    <definedName name="BExQFEK8NUD04X2OBRA275ADPSDL" localSheetId="31" hidden="1">[1]Table!#REF!</definedName>
    <definedName name="BExQFEK8NUD04X2OBRA275ADPSDL" localSheetId="3" hidden="1">[2]Table!#REF!</definedName>
    <definedName name="BExQFEK8NUD04X2OBRA275ADPSDL" hidden="1">[1]Table!#REF!</definedName>
    <definedName name="BExQH9P2MCXAJOVEO4GFQT6MNW22" localSheetId="2" hidden="1">[1]Table!#REF!</definedName>
    <definedName name="BExQH9P2MCXAJOVEO4GFQT6MNW22" localSheetId="30" hidden="1">[1]Table!#REF!</definedName>
    <definedName name="BExQH9P2MCXAJOVEO4GFQT6MNW22" localSheetId="31" hidden="1">[1]Table!#REF!</definedName>
    <definedName name="BExQH9P2MCXAJOVEO4GFQT6MNW22" localSheetId="3" hidden="1">[2]Table!#REF!</definedName>
    <definedName name="BExQH9P2MCXAJOVEO4GFQT6MNW22" hidden="1">[1]Table!#REF!</definedName>
    <definedName name="BExQIS8O6R36CI01XRY9ISM99TW9" localSheetId="2" hidden="1">[1]Table!#REF!</definedName>
    <definedName name="BExQIS8O6R36CI01XRY9ISM99TW9" localSheetId="30" hidden="1">[1]Table!#REF!</definedName>
    <definedName name="BExQIS8O6R36CI01XRY9ISM99TW9" localSheetId="31" hidden="1">[1]Table!#REF!</definedName>
    <definedName name="BExQIS8O6R36CI01XRY9ISM99TW9" localSheetId="3" hidden="1">[2]Table!#REF!</definedName>
    <definedName name="BExQIS8O6R36CI01XRY9ISM99TW9" hidden="1">[1]Table!#REF!</definedName>
    <definedName name="BExS5DRER9US6NXY9ATYT41KZII3" localSheetId="2" hidden="1">[1]Table!#REF!</definedName>
    <definedName name="BExS5DRER9US6NXY9ATYT41KZII3" localSheetId="30" hidden="1">[1]Table!#REF!</definedName>
    <definedName name="BExS5DRER9US6NXY9ATYT41KZII3" localSheetId="31" hidden="1">[1]Table!#REF!</definedName>
    <definedName name="BExS5DRER9US6NXY9ATYT41KZII3" localSheetId="3" hidden="1">[2]Table!#REF!</definedName>
    <definedName name="BExS5DRER9US6NXY9ATYT41KZII3" hidden="1">[1]Table!#REF!</definedName>
    <definedName name="BExS81TE0EY44Y3W2M4Z4MGNP5OM" localSheetId="2" hidden="1">[1]Table!#REF!</definedName>
    <definedName name="BExS81TE0EY44Y3W2M4Z4MGNP5OM" localSheetId="30" hidden="1">[1]Table!#REF!</definedName>
    <definedName name="BExS81TE0EY44Y3W2M4Z4MGNP5OM" localSheetId="31" hidden="1">[1]Table!#REF!</definedName>
    <definedName name="BExS81TE0EY44Y3W2M4Z4MGNP5OM" localSheetId="3" hidden="1">[2]Table!#REF!</definedName>
    <definedName name="BExS81TE0EY44Y3W2M4Z4MGNP5OM" hidden="1">[1]Table!#REF!</definedName>
    <definedName name="BExS8R51C8RM2FS6V6IRTYO9GA4A" localSheetId="2" hidden="1">[1]Table!#REF!</definedName>
    <definedName name="BExS8R51C8RM2FS6V6IRTYO9GA4A" localSheetId="30" hidden="1">[1]Table!#REF!</definedName>
    <definedName name="BExS8R51C8RM2FS6V6IRTYO9GA4A" localSheetId="31" hidden="1">[1]Table!#REF!</definedName>
    <definedName name="BExS8R51C8RM2FS6V6IRTYO9GA4A" localSheetId="3" hidden="1">[2]Table!#REF!</definedName>
    <definedName name="BExS8R51C8RM2FS6V6IRTYO9GA4A" hidden="1">[1]Table!#REF!</definedName>
    <definedName name="BExSI0K2YL3HTCQAD8A7TR4QCUR6" localSheetId="2" hidden="1">[1]Table!#REF!</definedName>
    <definedName name="BExSI0K2YL3HTCQAD8A7TR4QCUR6" localSheetId="30" hidden="1">[1]Table!#REF!</definedName>
    <definedName name="BExSI0K2YL3HTCQAD8A7TR4QCUR6" localSheetId="31" hidden="1">[1]Table!#REF!</definedName>
    <definedName name="BExSI0K2YL3HTCQAD8A7TR4QCUR6" localSheetId="3" hidden="1">[2]Table!#REF!</definedName>
    <definedName name="BExSI0K2YL3HTCQAD8A7TR4QCUR6" hidden="1">[1]Table!#REF!</definedName>
    <definedName name="BExTU75IOII1V5O0C9X2VAYYVJUG" localSheetId="2" hidden="1">[1]Table!#REF!</definedName>
    <definedName name="BExTU75IOII1V5O0C9X2VAYYVJUG" localSheetId="30" hidden="1">[1]Table!#REF!</definedName>
    <definedName name="BExTU75IOII1V5O0C9X2VAYYVJUG" localSheetId="31" hidden="1">[1]Table!#REF!</definedName>
    <definedName name="BExTU75IOII1V5O0C9X2VAYYVJUG" localSheetId="3" hidden="1">[2]Table!#REF!</definedName>
    <definedName name="BExTU75IOII1V5O0C9X2VAYYVJUG" hidden="1">[1]Table!#REF!</definedName>
    <definedName name="BExTUWXFQHINU66YG82BI20ATMB5" localSheetId="2" hidden="1">[1]Table!#REF!</definedName>
    <definedName name="BExTUWXFQHINU66YG82BI20ATMB5" localSheetId="30" hidden="1">[1]Table!#REF!</definedName>
    <definedName name="BExTUWXFQHINU66YG82BI20ATMB5" localSheetId="31" hidden="1">[1]Table!#REF!</definedName>
    <definedName name="BExTUWXFQHINU66YG82BI20ATMB5" localSheetId="3" hidden="1">[2]Table!#REF!</definedName>
    <definedName name="BExTUWXFQHINU66YG82BI20ATMB5" hidden="1">[1]Table!#REF!</definedName>
    <definedName name="BExTUY9WNSJ91GV8CP0SKJTEIV82" localSheetId="2" hidden="1">[5]Table!#REF!</definedName>
    <definedName name="BExTUY9WNSJ91GV8CP0SKJTEIV82" localSheetId="30" hidden="1">[5]Table!#REF!</definedName>
    <definedName name="BExTUY9WNSJ91GV8CP0SKJTEIV82" localSheetId="31" hidden="1">[5]Table!#REF!</definedName>
    <definedName name="BExTUY9WNSJ91GV8CP0SKJTEIV82" localSheetId="3" hidden="1">[6]Table!#REF!</definedName>
    <definedName name="BExTUY9WNSJ91GV8CP0SKJTEIV82" hidden="1">[5]Table!#REF!</definedName>
    <definedName name="BExTV67VIM8PV6KO253M4DUBJQLC" localSheetId="2" hidden="1">[1]Table!#REF!</definedName>
    <definedName name="BExTV67VIM8PV6KO253M4DUBJQLC" localSheetId="30" hidden="1">[1]Table!#REF!</definedName>
    <definedName name="BExTV67VIM8PV6KO253M4DUBJQLC" localSheetId="31" hidden="1">[1]Table!#REF!</definedName>
    <definedName name="BExTV67VIM8PV6KO253M4DUBJQLC" localSheetId="3" hidden="1">[2]Table!#REF!</definedName>
    <definedName name="BExTV67VIM8PV6KO253M4DUBJQLC" hidden="1">[1]Table!#REF!</definedName>
    <definedName name="BExTVELZCF2YA5L6F23BYZZR6WHF" localSheetId="2" hidden="1">[1]Table!#REF!</definedName>
    <definedName name="BExTVELZCF2YA5L6F23BYZZR6WHF" localSheetId="30" hidden="1">[1]Table!#REF!</definedName>
    <definedName name="BExTVELZCF2YA5L6F23BYZZR6WHF" localSheetId="31" hidden="1">[1]Table!#REF!</definedName>
    <definedName name="BExTVELZCF2YA5L6F23BYZZR6WHF" localSheetId="3" hidden="1">[2]Table!#REF!</definedName>
    <definedName name="BExTVELZCF2YA5L6F23BYZZR6WHF" hidden="1">[1]Table!#REF!</definedName>
    <definedName name="BExTWB4LA1PODQOH4LDTHQKBN16K" localSheetId="2" hidden="1">[1]Table!#REF!</definedName>
    <definedName name="BExTWB4LA1PODQOH4LDTHQKBN16K" localSheetId="30" hidden="1">[1]Table!#REF!</definedName>
    <definedName name="BExTWB4LA1PODQOH4LDTHQKBN16K" localSheetId="31" hidden="1">[1]Table!#REF!</definedName>
    <definedName name="BExTWB4LA1PODQOH4LDTHQKBN16K" localSheetId="3" hidden="1">[2]Table!#REF!</definedName>
    <definedName name="BExTWB4LA1PODQOH4LDTHQKBN16K" hidden="1">[1]Table!#REF!</definedName>
    <definedName name="BExTXT812NQT8GAEGH738U29BI0D" localSheetId="2" hidden="1">[1]Table!#REF!</definedName>
    <definedName name="BExTXT812NQT8GAEGH738U29BI0D" localSheetId="30" hidden="1">[1]Table!#REF!</definedName>
    <definedName name="BExTXT812NQT8GAEGH738U29BI0D" localSheetId="31" hidden="1">[1]Table!#REF!</definedName>
    <definedName name="BExTXT812NQT8GAEGH738U29BI0D" localSheetId="3" hidden="1">[2]Table!#REF!</definedName>
    <definedName name="BExTXT812NQT8GAEGH738U29BI0D" hidden="1">[1]Table!#REF!</definedName>
    <definedName name="BExTZ3OA1Y9X9CZLMEDKKABFCHVG" localSheetId="2" hidden="1">[3]Table!#REF!</definedName>
    <definedName name="BExTZ3OA1Y9X9CZLMEDKKABFCHVG" localSheetId="30" hidden="1">[3]Table!#REF!</definedName>
    <definedName name="BExTZ3OA1Y9X9CZLMEDKKABFCHVG" localSheetId="31" hidden="1">[3]Table!#REF!</definedName>
    <definedName name="BExTZ3OA1Y9X9CZLMEDKKABFCHVG" localSheetId="3" hidden="1">[4]Table!#REF!</definedName>
    <definedName name="BExTZ3OA1Y9X9CZLMEDKKABFCHVG" hidden="1">[3]Table!#REF!</definedName>
    <definedName name="BExTZ8X5G9S3PA4FPSNK7T69W7QT" localSheetId="2" hidden="1">[1]Table!#REF!</definedName>
    <definedName name="BExTZ8X5G9S3PA4FPSNK7T69W7QT" localSheetId="30" hidden="1">[1]Table!#REF!</definedName>
    <definedName name="BExTZ8X5G9S3PA4FPSNK7T69W7QT" localSheetId="31" hidden="1">[1]Table!#REF!</definedName>
    <definedName name="BExTZ8X5G9S3PA4FPSNK7T69W7QT" localSheetId="3" hidden="1">[2]Table!#REF!</definedName>
    <definedName name="BExTZ8X5G9S3PA4FPSNK7T69W7QT" hidden="1">[1]Table!#REF!</definedName>
    <definedName name="BExU0HKTO8WJDQDWRTUK5TETM3HS" localSheetId="2" hidden="1">[1]Table!#REF!</definedName>
    <definedName name="BExU0HKTO8WJDQDWRTUK5TETM3HS" localSheetId="30" hidden="1">[1]Table!#REF!</definedName>
    <definedName name="BExU0HKTO8WJDQDWRTUK5TETM3HS" localSheetId="31" hidden="1">[1]Table!#REF!</definedName>
    <definedName name="BExU0HKTO8WJDQDWRTUK5TETM3HS" localSheetId="3" hidden="1">[2]Table!#REF!</definedName>
    <definedName name="BExU0HKTO8WJDQDWRTUK5TETM3HS" hidden="1">[1]Table!#REF!</definedName>
    <definedName name="BExU1GXUTLRPJN4MRINLAPHSZQFG" localSheetId="2" hidden="1">[1]Table!#REF!</definedName>
    <definedName name="BExU1GXUTLRPJN4MRINLAPHSZQFG" localSheetId="30" hidden="1">[1]Table!#REF!</definedName>
    <definedName name="BExU1GXUTLRPJN4MRINLAPHSZQFG" localSheetId="31" hidden="1">[1]Table!#REF!</definedName>
    <definedName name="BExU1GXUTLRPJN4MRINLAPHSZQFG" localSheetId="3" hidden="1">[2]Table!#REF!</definedName>
    <definedName name="BExU1GXUTLRPJN4MRINLAPHSZQFG" hidden="1">[1]Table!#REF!</definedName>
    <definedName name="BExU1NOPS09CLFZL1O31RAF9BQNQ" localSheetId="2" hidden="1">[1]Table!#REF!</definedName>
    <definedName name="BExU1NOPS09CLFZL1O31RAF9BQNQ" localSheetId="30" hidden="1">[1]Table!#REF!</definedName>
    <definedName name="BExU1NOPS09CLFZL1O31RAF9BQNQ" localSheetId="31" hidden="1">[1]Table!#REF!</definedName>
    <definedName name="BExU1NOPS09CLFZL1O31RAF9BQNQ" localSheetId="3" hidden="1">[2]Table!#REF!</definedName>
    <definedName name="BExU1NOPS09CLFZL1O31RAF9BQNQ" hidden="1">[1]Table!#REF!</definedName>
    <definedName name="BExU2M5CK6XK55UIHDVYRXJJJRI4" localSheetId="2" hidden="1">[1]Table!#REF!</definedName>
    <definedName name="BExU2M5CK6XK55UIHDVYRXJJJRI4" localSheetId="30" hidden="1">[1]Table!#REF!</definedName>
    <definedName name="BExU2M5CK6XK55UIHDVYRXJJJRI4" localSheetId="31" hidden="1">[1]Table!#REF!</definedName>
    <definedName name="BExU2M5CK6XK55UIHDVYRXJJJRI4" localSheetId="3" hidden="1">[2]Table!#REF!</definedName>
    <definedName name="BExU2M5CK6XK55UIHDVYRXJJJRI4" hidden="1">[1]Table!#REF!</definedName>
    <definedName name="BExU4GDVLPUEWBA4MRYRTQAUNO7B" localSheetId="2" hidden="1">[1]Table!#REF!</definedName>
    <definedName name="BExU4GDVLPUEWBA4MRYRTQAUNO7B" localSheetId="30" hidden="1">[1]Table!#REF!</definedName>
    <definedName name="BExU4GDVLPUEWBA4MRYRTQAUNO7B" localSheetId="31" hidden="1">[1]Table!#REF!</definedName>
    <definedName name="BExU4GDVLPUEWBA4MRYRTQAUNO7B" localSheetId="3" hidden="1">[2]Table!#REF!</definedName>
    <definedName name="BExU4GDVLPUEWBA4MRYRTQAUNO7B" hidden="1">[1]Table!#REF!</definedName>
    <definedName name="BExU80I6AE5OU7P7F5V7HWIZBJ4P" localSheetId="2" hidden="1">[1]Table!#REF!</definedName>
    <definedName name="BExU80I6AE5OU7P7F5V7HWIZBJ4P" localSheetId="30" hidden="1">[1]Table!#REF!</definedName>
    <definedName name="BExU80I6AE5OU7P7F5V7HWIZBJ4P" localSheetId="31" hidden="1">[1]Table!#REF!</definedName>
    <definedName name="BExU80I6AE5OU7P7F5V7HWIZBJ4P" localSheetId="3" hidden="1">[2]Table!#REF!</definedName>
    <definedName name="BExU80I6AE5OU7P7F5V7HWIZBJ4P" hidden="1">[1]Table!#REF!</definedName>
    <definedName name="BExU930KUPVYJ8BVE3OWVLLVMGLH" localSheetId="2" hidden="1">[1]Table!#REF!</definedName>
    <definedName name="BExU930KUPVYJ8BVE3OWVLLVMGLH" localSheetId="30" hidden="1">[1]Table!#REF!</definedName>
    <definedName name="BExU930KUPVYJ8BVE3OWVLLVMGLH" localSheetId="31" hidden="1">[1]Table!#REF!</definedName>
    <definedName name="BExU930KUPVYJ8BVE3OWVLLVMGLH" localSheetId="3" hidden="1">[2]Table!#REF!</definedName>
    <definedName name="BExU930KUPVYJ8BVE3OWVLLVMGLH" hidden="1">[1]Table!#REF!</definedName>
    <definedName name="BExU9GCSO5YILIKG6VAHN13DL75K" localSheetId="2" hidden="1">[1]Table!#REF!</definedName>
    <definedName name="BExU9GCSO5YILIKG6VAHN13DL75K" localSheetId="30" hidden="1">[1]Table!#REF!</definedName>
    <definedName name="BExU9GCSO5YILIKG6VAHN13DL75K" localSheetId="31" hidden="1">[1]Table!#REF!</definedName>
    <definedName name="BExU9GCSO5YILIKG6VAHN13DL75K" localSheetId="3" hidden="1">[2]Table!#REF!</definedName>
    <definedName name="BExU9GCSO5YILIKG6VAHN13DL75K" hidden="1">[1]Table!#REF!</definedName>
    <definedName name="BExUC623BDYEODBN0N4DO6PJQ7NU" localSheetId="2" hidden="1">[1]Table!#REF!</definedName>
    <definedName name="BExUC623BDYEODBN0N4DO6PJQ7NU" localSheetId="30" hidden="1">[1]Table!#REF!</definedName>
    <definedName name="BExUC623BDYEODBN0N4DO6PJQ7NU" localSheetId="31" hidden="1">[1]Table!#REF!</definedName>
    <definedName name="BExUC623BDYEODBN0N4DO6PJQ7NU" localSheetId="3" hidden="1">[2]Table!#REF!</definedName>
    <definedName name="BExUC623BDYEODBN0N4DO6PJQ7NU" hidden="1">[1]Table!#REF!</definedName>
    <definedName name="BExVTXLMYR87BC04D1ERALPUFVPG" localSheetId="2" hidden="1">[1]Table!#REF!</definedName>
    <definedName name="BExVTXLMYR87BC04D1ERALPUFVPG" localSheetId="30" hidden="1">[1]Table!#REF!</definedName>
    <definedName name="BExVTXLMYR87BC04D1ERALPUFVPG" localSheetId="31" hidden="1">[1]Table!#REF!</definedName>
    <definedName name="BExVTXLMYR87BC04D1ERALPUFVPG" localSheetId="3" hidden="1">[2]Table!#REF!</definedName>
    <definedName name="BExVTXLMYR87BC04D1ERALPUFVPG" hidden="1">[1]Table!#REF!</definedName>
    <definedName name="BExVVCEED4JEKF59OV0G3T4XFMFO" localSheetId="2" hidden="1">[1]Table!#REF!</definedName>
    <definedName name="BExVVCEED4JEKF59OV0G3T4XFMFO" localSheetId="30" hidden="1">[1]Table!#REF!</definedName>
    <definedName name="BExVVCEED4JEKF59OV0G3T4XFMFO" localSheetId="31" hidden="1">[1]Table!#REF!</definedName>
    <definedName name="BExVVCEED4JEKF59OV0G3T4XFMFO" localSheetId="3" hidden="1">[2]Table!#REF!</definedName>
    <definedName name="BExVVCEED4JEKF59OV0G3T4XFMFO" hidden="1">[1]Table!#REF!</definedName>
    <definedName name="BExVVPFO2J7FMSRPD36909HN4BZJ" localSheetId="2" hidden="1">[1]Table!#REF!</definedName>
    <definedName name="BExVVPFO2J7FMSRPD36909HN4BZJ" localSheetId="30" hidden="1">[1]Table!#REF!</definedName>
    <definedName name="BExVVPFO2J7FMSRPD36909HN4BZJ" localSheetId="31" hidden="1">[1]Table!#REF!</definedName>
    <definedName name="BExVVPFO2J7FMSRPD36909HN4BZJ" localSheetId="3" hidden="1">[2]Table!#REF!</definedName>
    <definedName name="BExVVPFO2J7FMSRPD36909HN4BZJ" hidden="1">[1]Table!#REF!</definedName>
    <definedName name="BExVVQ19TAECID45CS4HXT1RD3AQ" localSheetId="2" hidden="1">[1]Table!#REF!</definedName>
    <definedName name="BExVVQ19TAECID45CS4HXT1RD3AQ" localSheetId="30" hidden="1">[1]Table!#REF!</definedName>
    <definedName name="BExVVQ19TAECID45CS4HXT1RD3AQ" localSheetId="31" hidden="1">[1]Table!#REF!</definedName>
    <definedName name="BExVVQ19TAECID45CS4HXT1RD3AQ" localSheetId="3" hidden="1">[2]Table!#REF!</definedName>
    <definedName name="BExVVQ19TAECID45CS4HXT1RD3AQ" hidden="1">[1]Table!#REF!</definedName>
    <definedName name="BExVY1SV37DL5YU59HS4IG3VBCP4" localSheetId="2" hidden="1">[1]Table!#REF!</definedName>
    <definedName name="BExVY1SV37DL5YU59HS4IG3VBCP4" localSheetId="30" hidden="1">[1]Table!#REF!</definedName>
    <definedName name="BExVY1SV37DL5YU59HS4IG3VBCP4" localSheetId="31" hidden="1">[1]Table!#REF!</definedName>
    <definedName name="BExVY1SV37DL5YU59HS4IG3VBCP4" localSheetId="3" hidden="1">[2]Table!#REF!</definedName>
    <definedName name="BExVY1SV37DL5YU59HS4IG3VBCP4" hidden="1">[1]Table!#REF!</definedName>
    <definedName name="BExVZJQVO5LQ0BJH5JEN5NOBIAF6" localSheetId="2" hidden="1">[1]Table!#REF!</definedName>
    <definedName name="BExVZJQVO5LQ0BJH5JEN5NOBIAF6" localSheetId="30" hidden="1">[1]Table!#REF!</definedName>
    <definedName name="BExVZJQVO5LQ0BJH5JEN5NOBIAF6" localSheetId="31" hidden="1">[1]Table!#REF!</definedName>
    <definedName name="BExVZJQVO5LQ0BJH5JEN5NOBIAF6" localSheetId="3" hidden="1">[2]Table!#REF!</definedName>
    <definedName name="BExVZJQVO5LQ0BJH5JEN5NOBIAF6" hidden="1">[1]Table!#REF!</definedName>
    <definedName name="BExW0Y3D6MDL9MV84M1UUD2DFS13" localSheetId="2" hidden="1">[3]Table!#REF!</definedName>
    <definedName name="BExW0Y3D6MDL9MV84M1UUD2DFS13" localSheetId="30" hidden="1">[3]Table!#REF!</definedName>
    <definedName name="BExW0Y3D6MDL9MV84M1UUD2DFS13" localSheetId="31" hidden="1">[3]Table!#REF!</definedName>
    <definedName name="BExW0Y3D6MDL9MV84M1UUD2DFS13" localSheetId="3" hidden="1">[4]Table!#REF!</definedName>
    <definedName name="BExW0Y3D6MDL9MV84M1UUD2DFS13" hidden="1">[3]Table!#REF!</definedName>
    <definedName name="BExW1BVUYQTKMOR56MW7RVRX4L1L" localSheetId="2" hidden="1">[1]Table!#REF!</definedName>
    <definedName name="BExW1BVUYQTKMOR56MW7RVRX4L1L" localSheetId="30" hidden="1">[1]Table!#REF!</definedName>
    <definedName name="BExW1BVUYQTKMOR56MW7RVRX4L1L" localSheetId="31" hidden="1">[1]Table!#REF!</definedName>
    <definedName name="BExW1BVUYQTKMOR56MW7RVRX4L1L" localSheetId="3" hidden="1">[2]Table!#REF!</definedName>
    <definedName name="BExW1BVUYQTKMOR56MW7RVRX4L1L" hidden="1">[1]Table!#REF!</definedName>
    <definedName name="BExW1KQ26RMMKVJLEPUCBZRSSBET" localSheetId="2" hidden="1">[3]Table!#REF!</definedName>
    <definedName name="BExW1KQ26RMMKVJLEPUCBZRSSBET" localSheetId="30" hidden="1">[3]Table!#REF!</definedName>
    <definedName name="BExW1KQ26RMMKVJLEPUCBZRSSBET" localSheetId="31" hidden="1">[3]Table!#REF!</definedName>
    <definedName name="BExW1KQ26RMMKVJLEPUCBZRSSBET" localSheetId="3" hidden="1">[4]Table!#REF!</definedName>
    <definedName name="BExW1KQ26RMMKVJLEPUCBZRSSBET" hidden="1">[3]Table!#REF!</definedName>
    <definedName name="BExW2MSCKPGF5K3I7TL4KF5ISUOL" localSheetId="2" hidden="1">[1]Table!#REF!</definedName>
    <definedName name="BExW2MSCKPGF5K3I7TL4KF5ISUOL" localSheetId="30" hidden="1">[1]Table!#REF!</definedName>
    <definedName name="BExW2MSCKPGF5K3I7TL4KF5ISUOL" localSheetId="31" hidden="1">[1]Table!#REF!</definedName>
    <definedName name="BExW2MSCKPGF5K3I7TL4KF5ISUOL" localSheetId="3" hidden="1">[2]Table!#REF!</definedName>
    <definedName name="BExW2MSCKPGF5K3I7TL4KF5ISUOL" hidden="1">[1]Table!#REF!</definedName>
    <definedName name="BExW36V9N91OHCUMGWJQL3I5P4JK" localSheetId="2" hidden="1">[1]Table!#REF!</definedName>
    <definedName name="BExW36V9N91OHCUMGWJQL3I5P4JK" localSheetId="30" hidden="1">[1]Table!#REF!</definedName>
    <definedName name="BExW36V9N91OHCUMGWJQL3I5P4JK" localSheetId="31" hidden="1">[1]Table!#REF!</definedName>
    <definedName name="BExW36V9N91OHCUMGWJQL3I5P4JK" localSheetId="3" hidden="1">[2]Table!#REF!</definedName>
    <definedName name="BExW36V9N91OHCUMGWJQL3I5P4JK" hidden="1">[1]Table!#REF!</definedName>
    <definedName name="BExW8T0GVY3ZYO4ACSBLHS8SH895" localSheetId="2" hidden="1">[1]Table!#REF!</definedName>
    <definedName name="BExW8T0GVY3ZYO4ACSBLHS8SH895" localSheetId="30" hidden="1">[1]Table!#REF!</definedName>
    <definedName name="BExW8T0GVY3ZYO4ACSBLHS8SH895" localSheetId="31" hidden="1">[1]Table!#REF!</definedName>
    <definedName name="BExW8T0GVY3ZYO4ACSBLHS8SH895" localSheetId="3" hidden="1">[2]Table!#REF!</definedName>
    <definedName name="BExW8T0GVY3ZYO4ACSBLHS8SH895" hidden="1">[1]Table!#REF!</definedName>
    <definedName name="BExXLDE6PN4ESWT3LXJNQCY94NE4" localSheetId="2" hidden="1">[1]Table!#REF!</definedName>
    <definedName name="BExXLDE6PN4ESWT3LXJNQCY94NE4" localSheetId="30" hidden="1">[1]Table!#REF!</definedName>
    <definedName name="BExXLDE6PN4ESWT3LXJNQCY94NE4" localSheetId="31" hidden="1">[1]Table!#REF!</definedName>
    <definedName name="BExXLDE6PN4ESWT3LXJNQCY94NE4" localSheetId="3" hidden="1">[2]Table!#REF!</definedName>
    <definedName name="BExXLDE6PN4ESWT3LXJNQCY94NE4" hidden="1">[1]Table!#REF!</definedName>
    <definedName name="BExXM065WOLYRYHGHOJE0OOFXA4M" localSheetId="2" hidden="1">[1]Table!#REF!</definedName>
    <definedName name="BExXM065WOLYRYHGHOJE0OOFXA4M" localSheetId="30" hidden="1">[1]Table!#REF!</definedName>
    <definedName name="BExXM065WOLYRYHGHOJE0OOFXA4M" localSheetId="31" hidden="1">[1]Table!#REF!</definedName>
    <definedName name="BExXM065WOLYRYHGHOJE0OOFXA4M" localSheetId="3" hidden="1">[2]Table!#REF!</definedName>
    <definedName name="BExXM065WOLYRYHGHOJE0OOFXA4M" hidden="1">[1]Table!#REF!</definedName>
    <definedName name="BExXNWYB165VO9MHARCL5WLCHWS0" localSheetId="2" hidden="1">[1]Table!#REF!</definedName>
    <definedName name="BExXNWYB165VO9MHARCL5WLCHWS0" localSheetId="30" hidden="1">[1]Table!#REF!</definedName>
    <definedName name="BExXNWYB165VO9MHARCL5WLCHWS0" localSheetId="31" hidden="1">[1]Table!#REF!</definedName>
    <definedName name="BExXNWYB165VO9MHARCL5WLCHWS0" localSheetId="3" hidden="1">[2]Table!#REF!</definedName>
    <definedName name="BExXNWYB165VO9MHARCL5WLCHWS0" hidden="1">[1]Table!#REF!</definedName>
    <definedName name="BExXQH41O5HZAH8BO6HCFY8YC3TU" localSheetId="2" hidden="1">[1]Table!#REF!</definedName>
    <definedName name="BExXQH41O5HZAH8BO6HCFY8YC3TU" localSheetId="30" hidden="1">[1]Table!#REF!</definedName>
    <definedName name="BExXQH41O5HZAH8BO6HCFY8YC3TU" localSheetId="31" hidden="1">[1]Table!#REF!</definedName>
    <definedName name="BExXQH41O5HZAH8BO6HCFY8YC3TU" localSheetId="3" hidden="1">[2]Table!#REF!</definedName>
    <definedName name="BExXQH41O5HZAH8BO6HCFY8YC3TU" hidden="1">[1]Table!#REF!</definedName>
    <definedName name="BExXQIRBLQSLAJTFL7224FCFUTKH" localSheetId="2" hidden="1">[1]Table!#REF!</definedName>
    <definedName name="BExXQIRBLQSLAJTFL7224FCFUTKH" localSheetId="30" hidden="1">[1]Table!#REF!</definedName>
    <definedName name="BExXQIRBLQSLAJTFL7224FCFUTKH" localSheetId="31" hidden="1">[1]Table!#REF!</definedName>
    <definedName name="BExXQIRBLQSLAJTFL7224FCFUTKH" localSheetId="3" hidden="1">[2]Table!#REF!</definedName>
    <definedName name="BExXQIRBLQSLAJTFL7224FCFUTKH" hidden="1">[1]Table!#REF!</definedName>
    <definedName name="BExXRD13K1S9Y3JGR7CXSONT7RJZ" localSheetId="2" hidden="1">[1]Table!#REF!</definedName>
    <definedName name="BExXRD13K1S9Y3JGR7CXSONT7RJZ" localSheetId="30" hidden="1">[1]Table!#REF!</definedName>
    <definedName name="BExXRD13K1S9Y3JGR7CXSONT7RJZ" localSheetId="31" hidden="1">[1]Table!#REF!</definedName>
    <definedName name="BExXRD13K1S9Y3JGR7CXSONT7RJZ" localSheetId="3" hidden="1">[2]Table!#REF!</definedName>
    <definedName name="BExXRD13K1S9Y3JGR7CXSONT7RJZ" hidden="1">[1]Table!#REF!</definedName>
    <definedName name="BExXRO4A6VUH1F4XV8N1BRJ4896W" localSheetId="2" hidden="1">[1]Table!#REF!</definedName>
    <definedName name="BExXRO4A6VUH1F4XV8N1BRJ4896W" localSheetId="30" hidden="1">[1]Table!#REF!</definedName>
    <definedName name="BExXRO4A6VUH1F4XV8N1BRJ4896W" localSheetId="31" hidden="1">[1]Table!#REF!</definedName>
    <definedName name="BExXRO4A6VUH1F4XV8N1BRJ4896W" localSheetId="3" hidden="1">[2]Table!#REF!</definedName>
    <definedName name="BExXRO4A6VUH1F4XV8N1BRJ4896W" hidden="1">[1]Table!#REF!</definedName>
    <definedName name="BExXRO9N1SNJZGKD90P4K7FU1J0P" localSheetId="2" hidden="1">[1]Table!#REF!</definedName>
    <definedName name="BExXRO9N1SNJZGKD90P4K7FU1J0P" localSheetId="30" hidden="1">[1]Table!#REF!</definedName>
    <definedName name="BExXRO9N1SNJZGKD90P4K7FU1J0P" localSheetId="31" hidden="1">[1]Table!#REF!</definedName>
    <definedName name="BExXRO9N1SNJZGKD90P4K7FU1J0P" localSheetId="3" hidden="1">[2]Table!#REF!</definedName>
    <definedName name="BExXRO9N1SNJZGKD90P4K7FU1J0P" hidden="1">[1]Table!#REF!</definedName>
    <definedName name="BExXRZ20LZZCW8LVGDK0XETOTSAI" localSheetId="2" hidden="1">[1]Table!#REF!</definedName>
    <definedName name="BExXRZ20LZZCW8LVGDK0XETOTSAI" localSheetId="30" hidden="1">[1]Table!#REF!</definedName>
    <definedName name="BExXRZ20LZZCW8LVGDK0XETOTSAI" localSheetId="31" hidden="1">[1]Table!#REF!</definedName>
    <definedName name="BExXRZ20LZZCW8LVGDK0XETOTSAI" localSheetId="3" hidden="1">[2]Table!#REF!</definedName>
    <definedName name="BExXRZ20LZZCW8LVGDK0XETOTSAI" hidden="1">[1]Table!#REF!</definedName>
    <definedName name="BExXVMBPXT6AMJLEJGLIBXKXQ5O5" localSheetId="2" hidden="1">[1]Table!#REF!</definedName>
    <definedName name="BExXVMBPXT6AMJLEJGLIBXKXQ5O5" localSheetId="30" hidden="1">[1]Table!#REF!</definedName>
    <definedName name="BExXVMBPXT6AMJLEJGLIBXKXQ5O5" localSheetId="31" hidden="1">[1]Table!#REF!</definedName>
    <definedName name="BExXVMBPXT6AMJLEJGLIBXKXQ5O5" localSheetId="3" hidden="1">[2]Table!#REF!</definedName>
    <definedName name="BExXVMBPXT6AMJLEJGLIBXKXQ5O5" hidden="1">[1]Table!#REF!</definedName>
    <definedName name="BExXW0K72T1Y8K1I4VZT87UY9S2G" localSheetId="2" hidden="1">[1]Table!#REF!</definedName>
    <definedName name="BExXW0K72T1Y8K1I4VZT87UY9S2G" localSheetId="30" hidden="1">[1]Table!#REF!</definedName>
    <definedName name="BExXW0K72T1Y8K1I4VZT87UY9S2G" localSheetId="31" hidden="1">[1]Table!#REF!</definedName>
    <definedName name="BExXW0K72T1Y8K1I4VZT87UY9S2G" localSheetId="3" hidden="1">[2]Table!#REF!</definedName>
    <definedName name="BExXW0K72T1Y8K1I4VZT87UY9S2G" hidden="1">[1]Table!#REF!</definedName>
    <definedName name="BExXXBM521DL8R4ZX7NZ3DBCUOR5" localSheetId="2" hidden="1">[1]Table!#REF!</definedName>
    <definedName name="BExXXBM521DL8R4ZX7NZ3DBCUOR5" localSheetId="30" hidden="1">[1]Table!#REF!</definedName>
    <definedName name="BExXXBM521DL8R4ZX7NZ3DBCUOR5" localSheetId="31" hidden="1">[1]Table!#REF!</definedName>
    <definedName name="BExXXBM521DL8R4ZX7NZ3DBCUOR5" localSheetId="3" hidden="1">[2]Table!#REF!</definedName>
    <definedName name="BExXXBM521DL8R4ZX7NZ3DBCUOR5" hidden="1">[1]Table!#REF!</definedName>
    <definedName name="BExXY7TYEBFXRYUYIFHTN65RJ8EW" localSheetId="2" hidden="1">[1]Table!#REF!</definedName>
    <definedName name="BExXY7TYEBFXRYUYIFHTN65RJ8EW" localSheetId="30" hidden="1">[1]Table!#REF!</definedName>
    <definedName name="BExXY7TYEBFXRYUYIFHTN65RJ8EW" localSheetId="31" hidden="1">[1]Table!#REF!</definedName>
    <definedName name="BExXY7TYEBFXRYUYIFHTN65RJ8EW" localSheetId="3" hidden="1">[2]Table!#REF!</definedName>
    <definedName name="BExXY7TYEBFXRYUYIFHTN65RJ8EW" hidden="1">[1]Table!#REF!</definedName>
    <definedName name="BExXZOVPCEP495TQSON6PSRQ8XCY" localSheetId="2" hidden="1">[1]Table!#REF!</definedName>
    <definedName name="BExXZOVPCEP495TQSON6PSRQ8XCY" localSheetId="30" hidden="1">[1]Table!#REF!</definedName>
    <definedName name="BExXZOVPCEP495TQSON6PSRQ8XCY" localSheetId="31" hidden="1">[1]Table!#REF!</definedName>
    <definedName name="BExXZOVPCEP495TQSON6PSRQ8XCY" localSheetId="3" hidden="1">[2]Table!#REF!</definedName>
    <definedName name="BExXZOVPCEP495TQSON6PSRQ8XCY" hidden="1">[1]Table!#REF!</definedName>
    <definedName name="BExY0T1E034D7XAXNC6F7540LLIE" localSheetId="2" hidden="1">[1]Table!#REF!</definedName>
    <definedName name="BExY0T1E034D7XAXNC6F7540LLIE" localSheetId="30" hidden="1">[1]Table!#REF!</definedName>
    <definedName name="BExY0T1E034D7XAXNC6F7540LLIE" localSheetId="31" hidden="1">[1]Table!#REF!</definedName>
    <definedName name="BExY0T1E034D7XAXNC6F7540LLIE" localSheetId="3" hidden="1">[2]Table!#REF!</definedName>
    <definedName name="BExY0T1E034D7XAXNC6F7540LLIE" hidden="1">[1]Table!#REF!</definedName>
    <definedName name="BExY0WXNAS8FTBMVRVQQHMVMGEN3" localSheetId="2" hidden="1">[3]Table!#REF!</definedName>
    <definedName name="BExY0WXNAS8FTBMVRVQQHMVMGEN3" localSheetId="30" hidden="1">[3]Table!#REF!</definedName>
    <definedName name="BExY0WXNAS8FTBMVRVQQHMVMGEN3" localSheetId="31" hidden="1">[3]Table!#REF!</definedName>
    <definedName name="BExY0WXNAS8FTBMVRVQQHMVMGEN3" localSheetId="3" hidden="1">[4]Table!#REF!</definedName>
    <definedName name="BExY0WXNAS8FTBMVRVQQHMVMGEN3" hidden="1">[3]Table!#REF!</definedName>
    <definedName name="BExY180UKNW5NIAWD6ZUYTFEH8QS" localSheetId="2" hidden="1">[1]Table!#REF!</definedName>
    <definedName name="BExY180UKNW5NIAWD6ZUYTFEH8QS" localSheetId="30" hidden="1">[1]Table!#REF!</definedName>
    <definedName name="BExY180UKNW5NIAWD6ZUYTFEH8QS" localSheetId="31" hidden="1">[1]Table!#REF!</definedName>
    <definedName name="BExY180UKNW5NIAWD6ZUYTFEH8QS" localSheetId="3" hidden="1">[2]Table!#REF!</definedName>
    <definedName name="BExY180UKNW5NIAWD6ZUYTFEH8QS" hidden="1">[1]Table!#REF!</definedName>
    <definedName name="BExY2IXBR1SGYZH08T7QHKEFS8HA" localSheetId="2" hidden="1">[1]Table!#REF!</definedName>
    <definedName name="BExY2IXBR1SGYZH08T7QHKEFS8HA" localSheetId="30" hidden="1">[1]Table!#REF!</definedName>
    <definedName name="BExY2IXBR1SGYZH08T7QHKEFS8HA" localSheetId="31" hidden="1">[1]Table!#REF!</definedName>
    <definedName name="BExY2IXBR1SGYZH08T7QHKEFS8HA" localSheetId="3" hidden="1">[2]Table!#REF!</definedName>
    <definedName name="BExY2IXBR1SGYZH08T7QHKEFS8HA" hidden="1">[1]Table!#REF!</definedName>
    <definedName name="BExY3HOSK7YI364K15OX70AVR6F1" localSheetId="2" hidden="1">[1]Table!#REF!</definedName>
    <definedName name="BExY3HOSK7YI364K15OX70AVR6F1" localSheetId="30" hidden="1">[1]Table!#REF!</definedName>
    <definedName name="BExY3HOSK7YI364K15OX70AVR6F1" localSheetId="31" hidden="1">[1]Table!#REF!</definedName>
    <definedName name="BExY3HOSK7YI364K15OX70AVR6F1" localSheetId="3" hidden="1">[2]Table!#REF!</definedName>
    <definedName name="BExY3HOSK7YI364K15OX70AVR6F1" hidden="1">[1]Table!#REF!</definedName>
    <definedName name="BExY45TFT2XMTPJX1GMN8XWDD0HK" localSheetId="2" hidden="1">[1]Table!#REF!</definedName>
    <definedName name="BExY45TFT2XMTPJX1GMN8XWDD0HK" localSheetId="30" hidden="1">[1]Table!#REF!</definedName>
    <definedName name="BExY45TFT2XMTPJX1GMN8XWDD0HK" localSheetId="31" hidden="1">[1]Table!#REF!</definedName>
    <definedName name="BExY45TFT2XMTPJX1GMN8XWDD0HK" localSheetId="3" hidden="1">[2]Table!#REF!</definedName>
    <definedName name="BExY45TFT2XMTPJX1GMN8XWDD0HK" hidden="1">[1]Table!#REF!</definedName>
    <definedName name="BExY5515SJTJS3VM80M3YYR0WF37" localSheetId="2" hidden="1">[1]Table!#REF!</definedName>
    <definedName name="BExY5515SJTJS3VM80M3YYR0WF37" localSheetId="30" hidden="1">[1]Table!#REF!</definedName>
    <definedName name="BExY5515SJTJS3VM80M3YYR0WF37" localSheetId="31" hidden="1">[1]Table!#REF!</definedName>
    <definedName name="BExY5515SJTJS3VM80M3YYR0WF37" localSheetId="3" hidden="1">[2]Table!#REF!</definedName>
    <definedName name="BExY5515SJTJS3VM80M3YYR0WF37" hidden="1">[1]Table!#REF!</definedName>
    <definedName name="BExZJ7I9T8XU4MZRKJ1VVU76V2LZ" localSheetId="2" hidden="1">[1]Table!#REF!</definedName>
    <definedName name="BExZJ7I9T8XU4MZRKJ1VVU76V2LZ" localSheetId="30" hidden="1">[1]Table!#REF!</definedName>
    <definedName name="BExZJ7I9T8XU4MZRKJ1VVU76V2LZ" localSheetId="31" hidden="1">[1]Table!#REF!</definedName>
    <definedName name="BExZJ7I9T8XU4MZRKJ1VVU76V2LZ" localSheetId="3" hidden="1">[2]Table!#REF!</definedName>
    <definedName name="BExZJ7I9T8XU4MZRKJ1VVU76V2LZ" hidden="1">[1]Table!#REF!</definedName>
    <definedName name="BExZQJJMGU5MHQOILGXGJPAQI5XI" localSheetId="2" hidden="1">[1]Table!#REF!</definedName>
    <definedName name="BExZQJJMGU5MHQOILGXGJPAQI5XI" localSheetId="30" hidden="1">[1]Table!#REF!</definedName>
    <definedName name="BExZQJJMGU5MHQOILGXGJPAQI5XI" localSheetId="31" hidden="1">[1]Table!#REF!</definedName>
    <definedName name="BExZQJJMGU5MHQOILGXGJPAQI5XI" localSheetId="3" hidden="1">[2]Table!#REF!</definedName>
    <definedName name="BExZQJJMGU5MHQOILGXGJPAQI5XI" hidden="1">[1]Table!#REF!</definedName>
    <definedName name="BExZQXBYEBN28QUH1KOVW6KKA5UM" localSheetId="2" hidden="1">[1]Table!#REF!</definedName>
    <definedName name="BExZQXBYEBN28QUH1KOVW6KKA5UM" localSheetId="30" hidden="1">[1]Table!#REF!</definedName>
    <definedName name="BExZQXBYEBN28QUH1KOVW6KKA5UM" localSheetId="31" hidden="1">[1]Table!#REF!</definedName>
    <definedName name="BExZQXBYEBN28QUH1KOVW6KKA5UM" localSheetId="3" hidden="1">[2]Table!#REF!</definedName>
    <definedName name="BExZQXBYEBN28QUH1KOVW6KKA5UM" hidden="1">[1]Table!#REF!</definedName>
    <definedName name="BExZQZKT146WEN8FTVZ7Y5TSB8L5" localSheetId="2" hidden="1">[1]Table!#REF!</definedName>
    <definedName name="BExZQZKT146WEN8FTVZ7Y5TSB8L5" localSheetId="30" hidden="1">[1]Table!#REF!</definedName>
    <definedName name="BExZQZKT146WEN8FTVZ7Y5TSB8L5" localSheetId="31" hidden="1">[1]Table!#REF!</definedName>
    <definedName name="BExZQZKT146WEN8FTVZ7Y5TSB8L5" localSheetId="3" hidden="1">[2]Table!#REF!</definedName>
    <definedName name="BExZQZKT146WEN8FTVZ7Y5TSB8L5" hidden="1">[1]Table!#REF!</definedName>
    <definedName name="BExZRP1X6UVLN1UOLHH5VF4STP1O" localSheetId="2" hidden="1">[1]Table!#REF!</definedName>
    <definedName name="BExZRP1X6UVLN1UOLHH5VF4STP1O" localSheetId="30" hidden="1">[1]Table!#REF!</definedName>
    <definedName name="BExZRP1X6UVLN1UOLHH5VF4STP1O" localSheetId="31" hidden="1">[1]Table!#REF!</definedName>
    <definedName name="BExZRP1X6UVLN1UOLHH5VF4STP1O" localSheetId="3" hidden="1">[2]Table!#REF!</definedName>
    <definedName name="BExZRP1X6UVLN1UOLHH5VF4STP1O" hidden="1">[1]Table!#REF!</definedName>
    <definedName name="BExZRWJP2BUVFJPO8U8ATQEP0LZU" localSheetId="2" hidden="1">[1]Table!#REF!</definedName>
    <definedName name="BExZRWJP2BUVFJPO8U8ATQEP0LZU" localSheetId="30" hidden="1">[1]Table!#REF!</definedName>
    <definedName name="BExZRWJP2BUVFJPO8U8ATQEP0LZU" localSheetId="31" hidden="1">[1]Table!#REF!</definedName>
    <definedName name="BExZRWJP2BUVFJPO8U8ATQEP0LZU" localSheetId="3" hidden="1">[2]Table!#REF!</definedName>
    <definedName name="BExZRWJP2BUVFJPO8U8ATQEP0LZU" hidden="1">[1]Table!#REF!</definedName>
    <definedName name="BExZSHO8X547DFEEV40I12ZDTJDU" localSheetId="2" hidden="1">[3]Table!#REF!</definedName>
    <definedName name="BExZSHO8X547DFEEV40I12ZDTJDU" localSheetId="30" hidden="1">[3]Table!#REF!</definedName>
    <definedName name="BExZSHO8X547DFEEV40I12ZDTJDU" localSheetId="31" hidden="1">[3]Table!#REF!</definedName>
    <definedName name="BExZSHO8X547DFEEV40I12ZDTJDU" localSheetId="3" hidden="1">[4]Table!#REF!</definedName>
    <definedName name="BExZSHO8X547DFEEV40I12ZDTJDU" hidden="1">[3]Table!#REF!</definedName>
    <definedName name="BExZTAQV2QVSZY5Y3VCCWUBSBW9P" localSheetId="2" hidden="1">[1]Table!#REF!</definedName>
    <definedName name="BExZTAQV2QVSZY5Y3VCCWUBSBW9P" localSheetId="30" hidden="1">[1]Table!#REF!</definedName>
    <definedName name="BExZTAQV2QVSZY5Y3VCCWUBSBW9P" localSheetId="31" hidden="1">[1]Table!#REF!</definedName>
    <definedName name="BExZTAQV2QVSZY5Y3VCCWUBSBW9P" localSheetId="3" hidden="1">[2]Table!#REF!</definedName>
    <definedName name="BExZTAQV2QVSZY5Y3VCCWUBSBW9P" hidden="1">[1]Table!#REF!</definedName>
    <definedName name="BExZUK03RE247R0EMB5J42W1DOZZ" localSheetId="2" hidden="1">[1]Table!#REF!</definedName>
    <definedName name="BExZUK03RE247R0EMB5J42W1DOZZ" localSheetId="30" hidden="1">[1]Table!#REF!</definedName>
    <definedName name="BExZUK03RE247R0EMB5J42W1DOZZ" localSheetId="31" hidden="1">[1]Table!#REF!</definedName>
    <definedName name="BExZUK03RE247R0EMB5J42W1DOZZ" localSheetId="3" hidden="1">[2]Table!#REF!</definedName>
    <definedName name="BExZUK03RE247R0EMB5J42W1DOZZ" hidden="1">[1]Table!#REF!</definedName>
    <definedName name="BExZWAMZXELE7XD1TF7GNOJMVY70" localSheetId="2" hidden="1">[1]Table!#REF!</definedName>
    <definedName name="BExZWAMZXELE7XD1TF7GNOJMVY70" localSheetId="30" hidden="1">[1]Table!#REF!</definedName>
    <definedName name="BExZWAMZXELE7XD1TF7GNOJMVY70" localSheetId="31" hidden="1">[1]Table!#REF!</definedName>
    <definedName name="BExZWAMZXELE7XD1TF7GNOJMVY70" localSheetId="3" hidden="1">[2]Table!#REF!</definedName>
    <definedName name="BExZWAMZXELE7XD1TF7GNOJMVY70" hidden="1">[1]Table!#REF!</definedName>
    <definedName name="BExZZZEMIIFKMLLV4DJKX5TB9R5V" localSheetId="2" hidden="1">[1]Table!#REF!</definedName>
    <definedName name="BExZZZEMIIFKMLLV4DJKX5TB9R5V" localSheetId="30" hidden="1">[1]Table!#REF!</definedName>
    <definedName name="BExZZZEMIIFKMLLV4DJKX5TB9R5V" localSheetId="31" hidden="1">[1]Table!#REF!</definedName>
    <definedName name="BExZZZEMIIFKMLLV4DJKX5TB9R5V" localSheetId="3" hidden="1">[2]Table!#REF!</definedName>
    <definedName name="BExZZZEMIIFKMLLV4DJKX5TB9R5V" hidden="1">[1]Table!#REF!</definedName>
    <definedName name="d" localSheetId="2" hidden="1">[7]Table!#REF!</definedName>
    <definedName name="d" localSheetId="30" hidden="1">[7]Table!#REF!</definedName>
    <definedName name="d" localSheetId="31" hidden="1">[7]Table!#REF!</definedName>
    <definedName name="d" localSheetId="3" hidden="1">[8]Table!#REF!</definedName>
    <definedName name="d" hidden="1">[7]Table!#REF!</definedName>
    <definedName name="jjhhgff" localSheetId="2" hidden="1">[3]Table!#REF!</definedName>
    <definedName name="jjhhgff" localSheetId="30" hidden="1">[3]Table!#REF!</definedName>
    <definedName name="jjhhgff" localSheetId="31" hidden="1">[3]Table!#REF!</definedName>
    <definedName name="jjhhgff" localSheetId="3" hidden="1">[4]Table!#REF!</definedName>
    <definedName name="jjhhgff" hidden="1">[3]Table!#REF!</definedName>
    <definedName name="LOLD">1</definedName>
    <definedName name="LOLD_Attachname">15</definedName>
    <definedName name="LOLD_Table">16</definedName>
    <definedName name="SAPBEXhrIndnt" hidden="1">"Wide"</definedName>
    <definedName name="SAPsysID" hidden="1">"708C5W7SBKP804JT78WJ0JNKI"</definedName>
    <definedName name="SAPwbID" hidden="1">"ARS"</definedName>
    <definedName name="аааа" localSheetId="2" hidden="1">[1]Table!#REF!</definedName>
    <definedName name="аааа" localSheetId="30" hidden="1">[1]Table!#REF!</definedName>
    <definedName name="аааа" localSheetId="31" hidden="1">[1]Table!#REF!</definedName>
    <definedName name="аааа" localSheetId="3" hidden="1">[2]Table!#REF!</definedName>
    <definedName name="аааа" hidden="1">[1]Table!#REF!</definedName>
    <definedName name="аваер" hidden="1">[9]Table!#REF!</definedName>
    <definedName name="аворав" hidden="1">[9]Table!#REF!</definedName>
    <definedName name="аеп" hidden="1">[9]Table!#REF!</definedName>
    <definedName name="аепнркае5" hidden="1">[9]Table!#REF!</definedName>
    <definedName name="апне" hidden="1">[9]Table!#REF!</definedName>
    <definedName name="_xlnm.Database" localSheetId="30">#REF!</definedName>
    <definedName name="_xlnm.Database" localSheetId="31">#REF!</definedName>
    <definedName name="_xlnm.Database" localSheetId="3">#REF!</definedName>
    <definedName name="_xlnm.Database">#REF!</definedName>
    <definedName name="еапр" localSheetId="3" hidden="1">[9]Table!#REF!</definedName>
    <definedName name="еапр" hidden="1">[9]Table!#REF!</definedName>
    <definedName name="жжжжжжжжжжжжжжжжжжжжжжж" localSheetId="3" hidden="1">[2]Table!#REF!</definedName>
    <definedName name="жжжжжжжжжжжжжжжжжжжжжжж" hidden="1">[2]Table!#REF!</definedName>
    <definedName name="_xlnm.Print_Titles" localSheetId="0">'1'!$8:$8</definedName>
    <definedName name="_xlnm.Print_Titles" localSheetId="9">'10'!$10:$10</definedName>
    <definedName name="_xlnm.Print_Titles" localSheetId="10">'11'!$10:$10</definedName>
    <definedName name="_xlnm.Print_Titles" localSheetId="12">'13'!$10:$10</definedName>
    <definedName name="_xlnm.Print_Titles" localSheetId="14">'15'!$11:$11</definedName>
    <definedName name="_xlnm.Print_Titles" localSheetId="1">'2'!$8:$8</definedName>
    <definedName name="_xlnm.Print_Titles" localSheetId="19">'20'!$10:$10</definedName>
    <definedName name="_xlnm.Print_Titles" localSheetId="20">'21'!$11:$11</definedName>
    <definedName name="_xlnm.Print_Titles" localSheetId="26">'27'!$11:$11</definedName>
    <definedName name="_xlnm.Print_Titles" localSheetId="30">'31'!$7:$7</definedName>
    <definedName name="_xlnm.Print_Titles" localSheetId="31">'32'!$9:$9</definedName>
    <definedName name="_xlnm.Print_Titles" localSheetId="4">'5'!$9:$9</definedName>
    <definedName name="_xlnm.Print_Titles" localSheetId="5">'6'!$11:$11</definedName>
    <definedName name="_xlnm.Print_Titles" localSheetId="6">'7'!$10:$10</definedName>
    <definedName name="_xlnm.Print_Titles" localSheetId="7">'8'!$10:$10</definedName>
    <definedName name="лолл" localSheetId="3" hidden="1">[9]Table!#REF!</definedName>
    <definedName name="лолл" hidden="1">[9]Table!#REF!</definedName>
    <definedName name="_xlnm.Print_Area" localSheetId="1">'2'!$A$1:$H$3232</definedName>
    <definedName name="_xlnm.Print_Area" localSheetId="20">'21'!$A$1:$C$55</definedName>
    <definedName name="_xlnm.Print_Area" localSheetId="21">'22'!$A$1:$C$15</definedName>
    <definedName name="_xlnm.Print_Area" localSheetId="26">'27'!$A$1:$E$56</definedName>
    <definedName name="_xlnm.Print_Area" localSheetId="27">'28'!$A$1:$E$44</definedName>
    <definedName name="_xlnm.Print_Area" localSheetId="28">'29'!$A$1:$C$20</definedName>
    <definedName name="_xlnm.Print_Area" localSheetId="2">'3'!$A$1:$E$22</definedName>
    <definedName name="_xlnm.Print_Area" localSheetId="30">'31'!$A$1:$E$40</definedName>
    <definedName name="_xlnm.Print_Area" localSheetId="31">'32'!$A$1:$H$59</definedName>
    <definedName name="_xlnm.Print_Area" localSheetId="3">'4'!$A$1:$E$15</definedName>
    <definedName name="_xlnm.Print_Area" localSheetId="4">'5'!$A$1:$E$54</definedName>
    <definedName name="_xlnm.Print_Area" localSheetId="7">'8'!$A$1:$E$54</definedName>
    <definedName name="оп" localSheetId="3" hidden="1">[9]Table!#REF!</definedName>
    <definedName name="оп" hidden="1">[9]Table!#REF!</definedName>
    <definedName name="приложение" localSheetId="2" hidden="1">[1]Table!#REF!</definedName>
    <definedName name="приложение" localSheetId="30" hidden="1">[1]Table!#REF!</definedName>
    <definedName name="приложение" localSheetId="31" hidden="1">[1]Table!#REF!</definedName>
    <definedName name="приложение" localSheetId="3" hidden="1">[2]Table!#REF!</definedName>
    <definedName name="приложение" hidden="1">[1]Table!#REF!</definedName>
    <definedName name="про" hidden="1">[9]Table!#REF!</definedName>
    <definedName name="проп" hidden="1">[9]Table!#REF!</definedName>
    <definedName name="проьпр" hidden="1">[9]Table!#REF!</definedName>
    <definedName name="р" hidden="1">[9]Table!#REF!</definedName>
    <definedName name="распр" localSheetId="2" hidden="1">[1]Table!#REF!</definedName>
    <definedName name="распр" localSheetId="30" hidden="1">[1]Table!#REF!</definedName>
    <definedName name="распр" localSheetId="31" hidden="1">[1]Table!#REF!</definedName>
    <definedName name="распр" localSheetId="3" hidden="1">[2]Table!#REF!</definedName>
    <definedName name="распр" hidden="1">[1]Table!#REF!</definedName>
    <definedName name="рпоп" hidden="1">[9]Table!#REF!</definedName>
    <definedName name="рпоьп" hidden="1">[9]Table!#REF!</definedName>
    <definedName name="рррррррррррррррррррррррррррр" hidden="1">[2]Table!#REF!</definedName>
    <definedName name="субсидия" localSheetId="2" hidden="1">[1]Table!#REF!</definedName>
    <definedName name="субсидия" localSheetId="30" hidden="1">[1]Table!#REF!</definedName>
    <definedName name="субсидия" localSheetId="31" hidden="1">[1]Table!#REF!</definedName>
    <definedName name="субсидия" localSheetId="3" hidden="1">[2]Table!#REF!</definedName>
    <definedName name="субсидия" hidden="1">[1]Table!#REF!</definedName>
  </definedNames>
  <calcPr calcId="145621" refMode="R1C1"/>
</workbook>
</file>

<file path=xl/calcChain.xml><?xml version="1.0" encoding="utf-8"?>
<calcChain xmlns="http://schemas.openxmlformats.org/spreadsheetml/2006/main">
  <c r="E52" i="93" l="1"/>
  <c r="C52" i="93"/>
  <c r="D16" i="92"/>
  <c r="D14" i="92"/>
  <c r="C14" i="92"/>
  <c r="C29" i="92"/>
  <c r="C12" i="95" l="1"/>
  <c r="C55" i="96" l="1"/>
  <c r="E39" i="92" l="1"/>
  <c r="D39" i="92"/>
  <c r="C39" i="92"/>
  <c r="E16" i="92" l="1"/>
  <c r="E14" i="92"/>
  <c r="C16" i="92"/>
  <c r="E20" i="43"/>
  <c r="E19" i="43"/>
  <c r="E17" i="43"/>
  <c r="E15" i="43"/>
  <c r="E12" i="43"/>
  <c r="D20" i="43"/>
  <c r="D19" i="43"/>
  <c r="D17" i="43"/>
  <c r="D15" i="43"/>
  <c r="D12" i="43"/>
  <c r="C20" i="43"/>
  <c r="C19" i="43"/>
  <c r="C17" i="43"/>
  <c r="C16" i="43"/>
  <c r="C15" i="43"/>
  <c r="C12" i="43"/>
  <c r="E12" i="95" l="1"/>
  <c r="D12" i="95"/>
  <c r="D11" i="95"/>
  <c r="C11" i="95"/>
  <c r="C10" i="95"/>
  <c r="E8" i="95" l="1"/>
  <c r="E15" i="95" s="1"/>
  <c r="D8" i="95"/>
  <c r="D15" i="95" s="1"/>
  <c r="C8" i="95"/>
  <c r="C15" i="95" s="1"/>
  <c r="D26" i="92" l="1"/>
  <c r="E26" i="92"/>
  <c r="C26" i="92" l="1"/>
  <c r="C28" i="92"/>
  <c r="C25" i="92" s="1"/>
  <c r="D22" i="92" l="1"/>
  <c r="C22" i="92"/>
  <c r="E53" i="93"/>
  <c r="E22" i="92" l="1"/>
  <c r="D28" i="92"/>
  <c r="D25" i="92" s="1"/>
  <c r="E28" i="92"/>
  <c r="E25" i="92" s="1"/>
  <c r="C13" i="92"/>
  <c r="D13" i="92"/>
  <c r="E13" i="92"/>
  <c r="D34" i="92" l="1"/>
  <c r="D33" i="92" s="1"/>
  <c r="D32" i="92" s="1"/>
  <c r="E34" i="92"/>
  <c r="E33" i="92" s="1"/>
  <c r="E32" i="92" s="1"/>
  <c r="C34" i="92"/>
  <c r="C33" i="92" s="1"/>
  <c r="C32" i="92" s="1"/>
  <c r="E59" i="93" l="1"/>
  <c r="G56" i="93" s="1"/>
  <c r="G59" i="93" s="1"/>
  <c r="C59" i="93"/>
  <c r="C54" i="93"/>
  <c r="E51" i="93" s="1"/>
  <c r="C49" i="93"/>
  <c r="E46" i="93" s="1"/>
  <c r="E49" i="93" s="1"/>
  <c r="G46" i="93" s="1"/>
  <c r="G49" i="93" s="1"/>
  <c r="C42" i="93"/>
  <c r="C41" i="93"/>
  <c r="C11" i="93" s="1"/>
  <c r="C39" i="93"/>
  <c r="E36" i="93" s="1"/>
  <c r="E39" i="93" s="1"/>
  <c r="G36" i="93" s="1"/>
  <c r="G39" i="93" s="1"/>
  <c r="C34" i="93"/>
  <c r="E31" i="93" s="1"/>
  <c r="E34" i="93" s="1"/>
  <c r="G31" i="93" s="1"/>
  <c r="G34" i="93" s="1"/>
  <c r="G27" i="93"/>
  <c r="G28" i="93" s="1"/>
  <c r="E28" i="93"/>
  <c r="C28" i="93"/>
  <c r="C13" i="93" s="1"/>
  <c r="C24" i="93"/>
  <c r="E21" i="93" s="1"/>
  <c r="E24" i="93" s="1"/>
  <c r="G21" i="93" s="1"/>
  <c r="G24" i="93" s="1"/>
  <c r="G19" i="93"/>
  <c r="E19" i="93"/>
  <c r="C19" i="93"/>
  <c r="E12" i="93"/>
  <c r="C12" i="93"/>
  <c r="G12" i="93" l="1"/>
  <c r="E54" i="93"/>
  <c r="G51" i="93" s="1"/>
  <c r="G54" i="93" s="1"/>
  <c r="G29" i="93"/>
  <c r="G13" i="93"/>
  <c r="C14" i="93"/>
  <c r="E11" i="93" s="1"/>
  <c r="C29" i="93"/>
  <c r="E13" i="93"/>
  <c r="E29" i="93"/>
  <c r="C44" i="93"/>
  <c r="E41" i="93" s="1"/>
  <c r="E44" i="93" s="1"/>
  <c r="G41" i="93" s="1"/>
  <c r="G44" i="93" s="1"/>
  <c r="E14" i="93" l="1"/>
  <c r="G11" i="93" l="1"/>
  <c r="G14" i="93" s="1"/>
  <c r="E38" i="92" l="1"/>
  <c r="E37" i="92" s="1"/>
  <c r="E36" i="92" s="1"/>
  <c r="E31" i="92" s="1"/>
  <c r="E30" i="92" s="1"/>
  <c r="D38" i="92"/>
  <c r="D37" i="92" s="1"/>
  <c r="D36" i="92" s="1"/>
  <c r="D31" i="92" s="1"/>
  <c r="D30" i="92" s="1"/>
  <c r="C38" i="92"/>
  <c r="C37" i="92" s="1"/>
  <c r="C36" i="92" s="1"/>
  <c r="C31" i="92" s="1"/>
  <c r="C30" i="92" s="1"/>
  <c r="E21" i="92"/>
  <c r="D21" i="92"/>
  <c r="C21" i="92"/>
  <c r="E18" i="92"/>
  <c r="D18" i="92"/>
  <c r="C18" i="92"/>
  <c r="E15" i="92"/>
  <c r="E12" i="92" s="1"/>
  <c r="D15" i="92"/>
  <c r="D12" i="92" s="1"/>
  <c r="C15" i="92"/>
  <c r="C12" i="92" s="1"/>
  <c r="E10" i="92"/>
  <c r="E9" i="92" s="1"/>
  <c r="C10" i="92"/>
  <c r="C9" i="92"/>
  <c r="E17" i="92" l="1"/>
  <c r="E8" i="92"/>
  <c r="C17" i="92"/>
  <c r="C8" i="92" s="1"/>
  <c r="D17" i="92"/>
  <c r="D8" i="92" s="1"/>
  <c r="E16" i="43" l="1"/>
  <c r="D16" i="43"/>
  <c r="C13" i="43"/>
  <c r="C10" i="43"/>
  <c r="E9" i="43"/>
  <c r="E8" i="43" s="1"/>
  <c r="E22" i="43" s="1"/>
  <c r="D9" i="43"/>
  <c r="D8" i="43" s="1"/>
  <c r="D22" i="43" s="1"/>
  <c r="C9" i="43"/>
  <c r="C8" i="43" s="1"/>
  <c r="C22" i="43" s="1"/>
</calcChain>
</file>

<file path=xl/sharedStrings.xml><?xml version="1.0" encoding="utf-8"?>
<sst xmlns="http://schemas.openxmlformats.org/spreadsheetml/2006/main" count="20026" uniqueCount="2360">
  <si>
    <t>2</t>
  </si>
  <si>
    <t>3</t>
  </si>
  <si>
    <t>№ 
п/п</t>
  </si>
  <si>
    <t>Наименование</t>
  </si>
  <si>
    <t>2023 год</t>
  </si>
  <si>
    <t>2024 год</t>
  </si>
  <si>
    <t>Дотации</t>
  </si>
  <si>
    <t>1.1</t>
  </si>
  <si>
    <t>Дотация на выравнивание бюджетной обеспеченности</t>
  </si>
  <si>
    <t>1.2</t>
  </si>
  <si>
    <t>Дотация на частичную компенсацию дополнительных расходов на повышение оплаты труда работников бюджетной сферы и иные цели</t>
  </si>
  <si>
    <t>1.3</t>
  </si>
  <si>
    <t>Дотация, связанная с особым режимом безопасного функционирования закрытых административно-территориальных образований</t>
  </si>
  <si>
    <t>Субсидии</t>
  </si>
  <si>
    <t>Субвенции</t>
  </si>
  <si>
    <t>Иные межбюджетные трансферты</t>
  </si>
  <si>
    <t>ВСЕГО</t>
  </si>
  <si>
    <t>2025 год</t>
  </si>
  <si>
    <t>Приложение 7</t>
  </si>
  <si>
    <t>1.4</t>
  </si>
  <si>
    <t>1.5</t>
  </si>
  <si>
    <t>1.6</t>
  </si>
  <si>
    <t>1.7</t>
  </si>
  <si>
    <t>1.8</t>
  </si>
  <si>
    <t>Содержание автомобильных дорог местного значения по переданным полномочиям</t>
  </si>
  <si>
    <t>Реализация концессионных соглашений по эксплуатации автомобильных дорог</t>
  </si>
  <si>
    <t>Исполнение обязательств по реструктурированной задолженности Пермского края</t>
  </si>
  <si>
    <t>Распределение средств дорожного фонда Пермского края на 2023 год и на плановый период 2024 и 2025 годов, тыс.рублей</t>
  </si>
  <si>
    <t>1.1.1</t>
  </si>
  <si>
    <t>за счет средств федерального бюджета</t>
  </si>
  <si>
    <t>1.1.2</t>
  </si>
  <si>
    <t>за счет средств бюджетного кредита из федерального бюджета на финансовое обеспечение реализации инфраструктурных проектов</t>
  </si>
  <si>
    <t>Приведение в нормативное состояние автомобильных дорог регионального 
или межмуниципального значения Пермского края, в том числе:</t>
  </si>
  <si>
    <t>1.2.1</t>
  </si>
  <si>
    <t>Строительство (реконструкция) и приведение в нормативное состояние автомобильных дорог местного значения Пермского края</t>
  </si>
  <si>
    <t>Развитие системы организации движения  и повышение безопасности дорожных условий</t>
  </si>
  <si>
    <t>1.6.1</t>
  </si>
  <si>
    <t>в том числе за счет средств федерального бюджета</t>
  </si>
  <si>
    <t>Обеспечение функций заказчика - застройщика</t>
  </si>
  <si>
    <t>Обеспечение функций проектирования</t>
  </si>
  <si>
    <t xml:space="preserve">Код классификации источников внутреннего финансирования дефицита </t>
  </si>
  <si>
    <t xml:space="preserve">Наименование кода классификации источников
 внутреннего финансирования дефицита </t>
  </si>
  <si>
    <t>01 00 00 00 00 0000 000</t>
  </si>
  <si>
    <t>ИСТОЧНИКИ ВНУТРЕННЕГО ФИНАНСИРОВАНИЯ ДЕФИЦИТА БЮДЖЕТА</t>
  </si>
  <si>
    <t>01 01 00 00 00 0000 000</t>
  </si>
  <si>
    <t>Государственные (муниципальные) ценные бумаги, номинальная стоимость которых указана в валюте Российской Федерации</t>
  </si>
  <si>
    <t>01 01 00 00 00 0000 700</t>
  </si>
  <si>
    <t>Размещение государственных (муниципальных) ценных бумаг, номинальная стоимость которых указана в валюте Российской Федерации</t>
  </si>
  <si>
    <t>01 01 00 00 02 0000 710</t>
  </si>
  <si>
    <t>Размещение государственных ценных бумаг Пермского края, номинальная стоимость которых указана в валюте Российской Федерации</t>
  </si>
  <si>
    <t>01 02 00 00 00 0000 000</t>
  </si>
  <si>
    <t>Кредиты кредитных организаций в валюте Российской Федерации</t>
  </si>
  <si>
    <t>01 02 00 00 00 0000 700</t>
  </si>
  <si>
    <t>Привлечение кредитов от кредитных организаций в валюте Российской Федерации</t>
  </si>
  <si>
    <t>01 02 00 00 02 0000 710</t>
  </si>
  <si>
    <t>Привлечение Пермским краем кредитов от кредитных организаций в валюте Российской Федерации</t>
  </si>
  <si>
    <t>01 02 00 00 00 0000 800</t>
  </si>
  <si>
    <t>Погашение кредитов, предоставленных кредитными организациями в валюте Российской Федерации</t>
  </si>
  <si>
    <t>01 02 00 00 02 0000 810</t>
  </si>
  <si>
    <t>Погашение Пермским краем кредитов от кредитных организаций в валюте Российской Федерации</t>
  </si>
  <si>
    <t>01 03 00 00 00 0000 000</t>
  </si>
  <si>
    <t>Бюджетные кредиты из других бюджетов бюджетной системы 
Российской Федерации</t>
  </si>
  <si>
    <t>01 03 01 00 00 0000 700</t>
  </si>
  <si>
    <t>Привлечение бюджетных кредитов из других бюджетов бюджетной системы Российской Федерации в валюте Российской Федерации</t>
  </si>
  <si>
    <t>01 03 01 00 02 0000 710</t>
  </si>
  <si>
    <t xml:space="preserve">Привлечение кредитов из других бюджетов бюджетной системы 
Российской Федерации бюджетом Пермского края в валюте Российской Федерации </t>
  </si>
  <si>
    <t>01 03 01 00 02 2700 710</t>
  </si>
  <si>
    <t>Привлечение кредитов из других бюджетов бюджетной системы Российской Федерации бюджетом Пермского края в валюте Российской Федерации (бюджетные кредиты, предоставленные на финансовое обеспечение реализации инфраструктурных проектов)</t>
  </si>
  <si>
    <t>01 03 01 00 00 0000 800</t>
  </si>
  <si>
    <t>Погашение бюджетных кредитов, полученных из других бюджетов бюджетной системы Российской Федерации в валюте Российской Федерации</t>
  </si>
  <si>
    <t>01 03 01 00 02 0000 810</t>
  </si>
  <si>
    <t>Погашение бюджетом Пермского края кредитов из других бюджетов бюджетной системы Российской Федерации в валюте Российской Федерации</t>
  </si>
  <si>
    <t>01 03 01 00 02 2700 810</t>
  </si>
  <si>
    <t>Погашение бюджетом Пермского края  кредитов из других бюджетов бюджетной системы Российской Федерации в валюте Российской Федерации (бюджетные кредиты, предоставленные на финансовое обеспечение реализации инфраструктурных проектов)</t>
  </si>
  <si>
    <t>01 03 01 00 02 2900 810</t>
  </si>
  <si>
    <t>Погашение бюджетом Пермского края кредитов из других бюджетов бюджетной системы Российской Федерации в валюте Российской Федерации (бюджетные кредиты, предоставленные для погашения долговых обязательств Пермского края (муниципальных образований Пермского края) в виде обязательств по государственным (муниципальным) ценным бумагам Пермского края (муниципальных образований Пермского края) и кредитам, полученным Пермским краем (муниципальными образованиями Пермского края) от кредитных организаций, иностранных банков и международных финансовых организаций)</t>
  </si>
  <si>
    <t>01 06 05 00 00 0000 000</t>
  </si>
  <si>
    <t>01 06 05 00 00 0000 600</t>
  </si>
  <si>
    <t xml:space="preserve"> 01 06 05 02 00 0000 600</t>
  </si>
  <si>
    <t>Возврат бюджетных кредитов, предоставленных другим бюджетам бюджетной системы Российской Федерации в валюте Российской Федерации</t>
  </si>
  <si>
    <t xml:space="preserve"> 01 06 05 02 02 0000 640</t>
  </si>
  <si>
    <t>01 06 05 02 02 0001 640</t>
  </si>
  <si>
    <t>01 06 05 02 02 2900 640</t>
  </si>
  <si>
    <t>Возврат бюджетных кредитов, предоставленных бюджетам муниципальных образований Пермского края из бюджета Пермского края в валюте Российской Федерации (бюджетные кредиты, предоставленные для погашения долговых обязательств в виде обязательств по муниципальным ценным бумагам и кредитам, полученным муниципальными образованиями Пермского края от кредитных организаций, иностранных банков и международных финансовых организаций)</t>
  </si>
  <si>
    <t>Программа государственных внутренних заимствований Пермского края на 2023 год и на плановый период 2024 и 2025 годов, тыс.рублей</t>
  </si>
  <si>
    <t>Предельный срок погашения долговых обязательств, возникающих 
при осуществлении государственных заимствований 
в 2023 году</t>
  </si>
  <si>
    <t>Предельный срок погашения долговых обязательств, возникающих 
при осуществлении государственных заимствований 
в 2024 году</t>
  </si>
  <si>
    <t>Предельный срок погашения долговых обязательств, возникающих 
при осуществлении государственных заимствований 
в 2025 году</t>
  </si>
  <si>
    <t>Бюджетные кредиты от других бюджетов бюджетной системы Российской Федерации</t>
  </si>
  <si>
    <t>задолженность на начало финансового года</t>
  </si>
  <si>
    <t>привлечение средств в финансовом году</t>
  </si>
  <si>
    <t>погашение основной суммы задолженности 
в финансовом году</t>
  </si>
  <si>
    <t>задолженность на конец финансового года</t>
  </si>
  <si>
    <t>Бюджетные кредиты, предоставленные 
для строительства, реконструкции, капитального ремонта, ремонта и содержания автомобильных дорог общего пользования (за исключением автомобильных дорог федерального значения)</t>
  </si>
  <si>
    <t>Бюджетные кредиты, предоставленные для реализации мероприятий по поддержке монопрофильных муниципальных образований</t>
  </si>
  <si>
    <t>Бюджетные кредиты, предоставленные на пополнение остатков средств на счете бюджета Пермского края</t>
  </si>
  <si>
    <t xml:space="preserve">Бюджетные кредиты, предоставленные для частичного покрытия дефицита бюджета Пермского края </t>
  </si>
  <si>
    <t>Бюджетные кредиты, предоставленные для погашения бюджетных кредитов на пополнение остатков средств на счетах бюджета Пермского края</t>
  </si>
  <si>
    <t>Бюджетные кредиты на финансовое обеспечение реализации инфраструктурных проектов</t>
  </si>
  <si>
    <t>Бюджетные кредиты, предоставленные для погашения долговых обязательств Пермского края (муниципальных образований Пермского края) в виде обязательств по государственным (муниципальным) ценным бумагам Пермского края (муниципальных образований Пермского края) и кредитам, полученным Пермским краем (муниципальными образованиями Пермского края) от кредитных организаций, иностранных банков и международных финансовых организаций</t>
  </si>
  <si>
    <t>Кредиты кредитных организаций в валюте 
Российской Федерации</t>
  </si>
  <si>
    <t>погашение основной суммы задолженности
в финансовом году</t>
  </si>
  <si>
    <t>Государственные ценные бумаги Пермского края, номинальная стоимость которых указана в валюте Российской Федерации</t>
  </si>
  <si>
    <t>01 06 05 00 00 0000 500</t>
  </si>
  <si>
    <t xml:space="preserve"> 01 06 05 02 00 0000 500</t>
  </si>
  <si>
    <t xml:space="preserve"> 01 06 05 02 02 0000 540</t>
  </si>
  <si>
    <t>Предоставление бюджетных кредитов внутри страны в валюте Российской Федерации</t>
  </si>
  <si>
    <t>Предоставление бюджетных кредитов бюджетам муниципальных образований Пермского края  из бюджета Пермского края в валюте Российской Федерации</t>
  </si>
  <si>
    <t>Изменение остатков средств на счетах по учету средств бюджетов</t>
  </si>
  <si>
    <t>01 05 00 00 00 0000 000</t>
  </si>
  <si>
    <t>01 05 02 00 00 0000 600</t>
  </si>
  <si>
    <t>01 05 02 00 00 0000 610</t>
  </si>
  <si>
    <t>Уменьшение прочих остатков средств бюджетов</t>
  </si>
  <si>
    <t>Уменьшение прочих остатков денежных средств бюджета Пермского края</t>
  </si>
  <si>
    <t>01 06 00 00 00 0000 000</t>
  </si>
  <si>
    <t>Иные источники внутреннего финансирования дефицитов бюджетов</t>
  </si>
  <si>
    <t>Предоставление бюджетных кредитов бюджетам муниципальных образований Пермского края из бюджета Пермского края в валюте Российской Федерации</t>
  </si>
  <si>
    <t>01 06 05 02 02 0000 540</t>
  </si>
  <si>
    <t>01 05 02 00 00 0000 500</t>
  </si>
  <si>
    <t>01 05 02 00 00 0000 510</t>
  </si>
  <si>
    <t>Увеличение прочих остатков денежных средств бюджета Пермского края</t>
  </si>
  <si>
    <t>Увеличение прочих остатков средств бюджетов</t>
  </si>
  <si>
    <t>Наименование государственной программы, 
непрограммного мероприятия, направления расходов</t>
  </si>
  <si>
    <t>Межбюджетные трансферты, получаемые из федерального бюджета в 2023 году 
и в плановом периоде 2024 и 2025 годов, тыс.рублей</t>
  </si>
  <si>
    <t>Источники финансирования дефицита краевого бюджета на 2023 год и на плановый период 2024 и 2025 годов, тыс.рублей</t>
  </si>
  <si>
    <t>Перечень государственных
 внутренних заимствований</t>
  </si>
  <si>
    <t>не позднее 
15 декабря 
2025 года</t>
  </si>
  <si>
    <t>не позднее
15 декабря 
2024 года</t>
  </si>
  <si>
    <t>не позднее
15 декабря 
2023 года</t>
  </si>
  <si>
    <t>не позднее 
2024 года</t>
  </si>
  <si>
    <t>не позднее
 2026 года</t>
  </si>
  <si>
    <t>не позднее 
2040 года</t>
  </si>
  <si>
    <t>не позднее 
2039 года</t>
  </si>
  <si>
    <t>не позднее 
2038 года</t>
  </si>
  <si>
    <t>не позднее 
2028 года</t>
  </si>
  <si>
    <t>Приложение 3</t>
  </si>
  <si>
    <t>Наименование муниципальных образований</t>
  </si>
  <si>
    <t>1</t>
  </si>
  <si>
    <t>го Пермь</t>
  </si>
  <si>
    <t>мо Александровский</t>
  </si>
  <si>
    <t>го Березники</t>
  </si>
  <si>
    <t>4</t>
  </si>
  <si>
    <t>мо Губахинский</t>
  </si>
  <si>
    <t>5</t>
  </si>
  <si>
    <t>го Добрянка</t>
  </si>
  <si>
    <t>6</t>
  </si>
  <si>
    <t>го Кизел</t>
  </si>
  <si>
    <t>7</t>
  </si>
  <si>
    <t>го Краснокамск</t>
  </si>
  <si>
    <t>8</t>
  </si>
  <si>
    <t>мо Кунгурский</t>
  </si>
  <si>
    <t>9</t>
  </si>
  <si>
    <t>го Лысьва</t>
  </si>
  <si>
    <t>10</t>
  </si>
  <si>
    <t>го Соликамск</t>
  </si>
  <si>
    <t>11</t>
  </si>
  <si>
    <t>го Чайковский</t>
  </si>
  <si>
    <t>12</t>
  </si>
  <si>
    <t>го Чусовой</t>
  </si>
  <si>
    <t>13</t>
  </si>
  <si>
    <t>мо Бардымский</t>
  </si>
  <si>
    <t>14</t>
  </si>
  <si>
    <t>мо Березовский</t>
  </si>
  <si>
    <t>15</t>
  </si>
  <si>
    <t>мо Большесосновский</t>
  </si>
  <si>
    <t>16</t>
  </si>
  <si>
    <t>го Верещагино</t>
  </si>
  <si>
    <t>17</t>
  </si>
  <si>
    <t>го Горнозаводск</t>
  </si>
  <si>
    <t>18</t>
  </si>
  <si>
    <t>мо Еловский</t>
  </si>
  <si>
    <t>19</t>
  </si>
  <si>
    <t>го Ильинский</t>
  </si>
  <si>
    <t>20</t>
  </si>
  <si>
    <t>мо Карагайский</t>
  </si>
  <si>
    <t>21</t>
  </si>
  <si>
    <t>мо Кишертский</t>
  </si>
  <si>
    <t>22</t>
  </si>
  <si>
    <t>мо Куединский</t>
  </si>
  <si>
    <t>23</t>
  </si>
  <si>
    <t>го Красновишерск</t>
  </si>
  <si>
    <t>24</t>
  </si>
  <si>
    <t>го Нытва</t>
  </si>
  <si>
    <t>25</t>
  </si>
  <si>
    <t>го Октябрьский</t>
  </si>
  <si>
    <t>26</t>
  </si>
  <si>
    <t>го Оса</t>
  </si>
  <si>
    <t>27</t>
  </si>
  <si>
    <t>мо Ординский</t>
  </si>
  <si>
    <t>28</t>
  </si>
  <si>
    <t>го Оханск</t>
  </si>
  <si>
    <t>29</t>
  </si>
  <si>
    <t>го Очер</t>
  </si>
  <si>
    <t>30</t>
  </si>
  <si>
    <t>мо Пермский</t>
  </si>
  <si>
    <t>31</t>
  </si>
  <si>
    <t>мо Сивинский</t>
  </si>
  <si>
    <t>32</t>
  </si>
  <si>
    <t>го Суксун</t>
  </si>
  <si>
    <t>33</t>
  </si>
  <si>
    <t>мо Уинский</t>
  </si>
  <si>
    <t>34</t>
  </si>
  <si>
    <t>мо Частинский</t>
  </si>
  <si>
    <t>35</t>
  </si>
  <si>
    <t>го Чердынь</t>
  </si>
  <si>
    <t>36</t>
  </si>
  <si>
    <t>го Чернушка</t>
  </si>
  <si>
    <t>37</t>
  </si>
  <si>
    <t>ЗАТО Звездный</t>
  </si>
  <si>
    <t>38</t>
  </si>
  <si>
    <t>мо Кудымкарский</t>
  </si>
  <si>
    <t>39</t>
  </si>
  <si>
    <t>мо Гайнский</t>
  </si>
  <si>
    <t>40</t>
  </si>
  <si>
    <t>мо Косинский</t>
  </si>
  <si>
    <t>41</t>
  </si>
  <si>
    <t>мо Кочевский</t>
  </si>
  <si>
    <t>42</t>
  </si>
  <si>
    <t>мо Юрлинский</t>
  </si>
  <si>
    <t>43</t>
  </si>
  <si>
    <t>мо Юсьвинский</t>
  </si>
  <si>
    <t>Всего Пермский край</t>
  </si>
  <si>
    <t>Приложение 5</t>
  </si>
  <si>
    <t>Таблица  1</t>
  </si>
  <si>
    <t>приложения 11</t>
  </si>
  <si>
    <t>Единая субвенция, передаваемая в 2023 году и в плановом периоде 2024 и 2025 годов  бюджетам муниципальных образований на выполнение отдельных 
государственных полномочий в сфере образования, тыс.рублей</t>
  </si>
  <si>
    <t>Нераспределенный остаток</t>
  </si>
  <si>
    <t>Приложение 6</t>
  </si>
  <si>
    <t>Таблица 2</t>
  </si>
  <si>
    <t>Таблица 5</t>
  </si>
  <si>
    <t>Приложение 8</t>
  </si>
  <si>
    <t>Таблица 9</t>
  </si>
  <si>
    <t>Приложение 9</t>
  </si>
  <si>
    <t>Таблица 13</t>
  </si>
  <si>
    <t>Приложение 10</t>
  </si>
  <si>
    <t>Таблица 15</t>
  </si>
  <si>
    <t>Приложение 11</t>
  </si>
  <si>
    <t>Таблица 18</t>
  </si>
  <si>
    <t>Приложение 12</t>
  </si>
  <si>
    <t>Таблица 20</t>
  </si>
  <si>
    <t>Приложение 13</t>
  </si>
  <si>
    <t>Таблица 21</t>
  </si>
  <si>
    <t>Приложение 14</t>
  </si>
  <si>
    <t>Таблица 22</t>
  </si>
  <si>
    <t>Таблица 34</t>
  </si>
  <si>
    <t>приложения 13</t>
  </si>
  <si>
    <t>Приложение 20</t>
  </si>
  <si>
    <t>Приложение 15</t>
  </si>
  <si>
    <t>к Закону Пермского края</t>
  </si>
  <si>
    <t>Таблица 4</t>
  </si>
  <si>
    <t>Приложение 16</t>
  </si>
  <si>
    <t>Приложение 17</t>
  </si>
  <si>
    <t>Таблица 17</t>
  </si>
  <si>
    <t>Приложение 18</t>
  </si>
  <si>
    <t>Приложение 19</t>
  </si>
  <si>
    <t>Таблица 31</t>
  </si>
  <si>
    <t>Приложение 21</t>
  </si>
  <si>
    <t>Таблица 42</t>
  </si>
  <si>
    <t>Субсидии, передаваемые в 2023 году
бюджетам муниципальных образований на приведение в нормативное состояние помещений, приобретение и установку модульных конструкций, тыс.рублей</t>
  </si>
  <si>
    <t>Приложение 22</t>
  </si>
  <si>
    <t>Таблица 43</t>
  </si>
  <si>
    <t>Приложение 23</t>
  </si>
  <si>
    <t>Таблица 44</t>
  </si>
  <si>
    <t>Приложение 24</t>
  </si>
  <si>
    <t>Таблица 45</t>
  </si>
  <si>
    <t>Приложение 25</t>
  </si>
  <si>
    <t>Таблица 46</t>
  </si>
  <si>
    <t>Приложение 26</t>
  </si>
  <si>
    <t>приложения 14</t>
  </si>
  <si>
    <t>Приложение 27</t>
  </si>
  <si>
    <t>Таблица 3</t>
  </si>
  <si>
    <t>Приложение 28</t>
  </si>
  <si>
    <t>Таблица 12</t>
  </si>
  <si>
    <t>Иные межбюджетные трансферты, передаваемые в 2023 году бюджетам муниципальных образований на реализацию мероприятий по созданию условий осуществления медицинской деятельности в модульных зданиях, тыс.рублей</t>
  </si>
  <si>
    <t>Приложение 29</t>
  </si>
  <si>
    <t>Приложение 30</t>
  </si>
  <si>
    <t>Приложение 1</t>
  </si>
  <si>
    <t>ЦСР</t>
  </si>
  <si>
    <t>ВР</t>
  </si>
  <si>
    <t>Наименование расходов</t>
  </si>
  <si>
    <t xml:space="preserve"> 2025 год</t>
  </si>
  <si>
    <t>01 0 00 00000</t>
  </si>
  <si>
    <t>Государственная программа Пермского края "Качественное здравоохранение"</t>
  </si>
  <si>
    <t>01 1 00 00000</t>
  </si>
  <si>
    <t>Подпрограмма "Профилактика заболеваний и формирование здорового образа жизни"</t>
  </si>
  <si>
    <t>01 1 01 00000</t>
  </si>
  <si>
    <t>Основное мероприятие "Формирование здорового образа жизни"</t>
  </si>
  <si>
    <t>01 1 01 00110</t>
  </si>
  <si>
    <t>Обеспечение деятельности (оказание услуг, выполнение работ) государственных учреждений (организаций)</t>
  </si>
  <si>
    <t>600</t>
  </si>
  <si>
    <t>Предоставление субсидий бюджетным, автономным учреждениям и иным некоммерческим организациям</t>
  </si>
  <si>
    <t>01 1 01 2A290</t>
  </si>
  <si>
    <t>Реализация мероприятий в сфере здравоохранения, профилактики заболеваний и пропаганда здорового образа жизни</t>
  </si>
  <si>
    <t>200</t>
  </si>
  <si>
    <t>Закупка товаров, работ и услуг для обеспечения государственных (муниципальных) нужд</t>
  </si>
  <si>
    <t>01 1 01 R2020</t>
  </si>
  <si>
    <t>Реализация мероприятий по предупреждению и борьбе с социально значимыми инфекционными заболеваниями</t>
  </si>
  <si>
    <t>01 1 02 00000</t>
  </si>
  <si>
    <t>Основное мероприятие "Организация лекарственного обеспечения"</t>
  </si>
  <si>
    <t>01 1 02 2A010</t>
  </si>
  <si>
    <t>Централизованные закупки лекарственных препаратов, расходных материалов и прочих услуг</t>
  </si>
  <si>
    <t>300</t>
  </si>
  <si>
    <t>Социальное обеспечение и иные выплаты населению</t>
  </si>
  <si>
    <t>01 1 02 2A020</t>
  </si>
  <si>
    <t>Иммунопрофилактика населения Пермского края</t>
  </si>
  <si>
    <t>01 1 02 51610</t>
  </si>
  <si>
    <t>Реализация отдельных полномочий в области лекарственного обеспечения</t>
  </si>
  <si>
    <t>01 1 02 52160</t>
  </si>
  <si>
    <t>Организационные мероприятия, связанные с обеспечением лиц лекарственными препаратами, предназначенными для лечения больных гемофилией, муковисцидозом, гипофизарным нанизмом, болезнью Гоше, злокачественными новообразованиями лимфоидной, кроветворной и родственных им тканей, рассеянным склерозом, гемолитико-уремическим синдромом, юношеским артритом с системным началом, мукополисахаридозом I, II и VI типов, а также после трансплантации органов и (или) тканей</t>
  </si>
  <si>
    <t>01 1 02 54600</t>
  </si>
  <si>
    <t>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 медицинскими изделиями по рецептам на медицинские изделия, а также специализированными продуктами лечебного питания для детей-инвалидов</t>
  </si>
  <si>
    <t>01 1 02 R2020</t>
  </si>
  <si>
    <t>01 1 P3 00000</t>
  </si>
  <si>
    <t>Основное мероприятие "Региональный проект "Старшее поколение"</t>
  </si>
  <si>
    <t>01 1 P3 54680</t>
  </si>
  <si>
    <t>Проведение вакцинации против пневмококковой инфекции граждан старше трудоспособного возраста из групп риска, проживающих в организациях социального обслуживания</t>
  </si>
  <si>
    <t>01 1 P4 00000</t>
  </si>
  <si>
    <t>Основное мероприятие "Региональный проект "Формирование системы мотивации граждан к здоровому образу жизни, включая здоровое питание и отказ от вредных привычек"</t>
  </si>
  <si>
    <t>01 1 P4 52810</t>
  </si>
  <si>
    <t>Реализация региональных программ по формированию приверженности здоровому образу жизни с привлечением социально ориентированных некоммерческих организаций и волонтерских движений</t>
  </si>
  <si>
    <t>01 2 00 00000</t>
  </si>
  <si>
    <t>Подпрограмма "Совершенствование оказания первичной медико-санитарной помощи, специализированной, включая высокотехнологичную, медицинской помощи, скорой, в том числе скорой специализированной, медицинской помощи, медицинской эвакуации"</t>
  </si>
  <si>
    <t>01 2 01 00000</t>
  </si>
  <si>
    <t>Основное мероприятие "Оказание медицинской помощи на территории Пермского края и прочие услуги"</t>
  </si>
  <si>
    <t>01 2 01 00110</t>
  </si>
  <si>
    <t>100</t>
  </si>
  <si>
    <t>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</si>
  <si>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800</t>
  </si>
  <si>
    <t>Иные бюджетные ассигнования</t>
  </si>
  <si>
    <t>01 2 01 00140</t>
  </si>
  <si>
    <t>Субсидии негосударственным организациям на выполнение государственного социального заказа</t>
  </si>
  <si>
    <t>01 2 01 2A030</t>
  </si>
  <si>
    <t>Организация оказания специализированной медицинской помощи жителям Пермского края, больным сочетанной тяжелой соматической и психической патологией</t>
  </si>
  <si>
    <t>01 2 01 2A040</t>
  </si>
  <si>
    <t>Организация специализированной медицинской помощи населению Пермского края по фенотипированию и трансплантации почки (почек)</t>
  </si>
  <si>
    <t>01 2 01 2A050</t>
  </si>
  <si>
    <t>Мероприятия по организации оказания медицинской помощи по слуховому протезированию</t>
  </si>
  <si>
    <t>01 2 01 2A060</t>
  </si>
  <si>
    <t>Возмещение расходов, связанных с оказанием гражданам медицинской помощи в экстренной форме медицинской организацией, не участвующей в реализации территориальной программы</t>
  </si>
  <si>
    <t>01 2 01 2A080</t>
  </si>
  <si>
    <t>Оплата проезда пациентов для лечения и (или) обследования за пределы Пермского края в специализированные медицинские организации, а также в профильные туберкулезные санатории по направлению Министерства здравоохранения Пермского края</t>
  </si>
  <si>
    <t>01 2 01 2A190</t>
  </si>
  <si>
    <t>Дополнительное финансовое обеспечение реализации территориальной программы обязательного медицинского страхования в части базовой программы обязательного медицинского страхования</t>
  </si>
  <si>
    <t>500</t>
  </si>
  <si>
    <t>Межбюджетные трансферты</t>
  </si>
  <si>
    <t>01 2 01 2A210</t>
  </si>
  <si>
    <t>Финансовое обеспечение дополнительных видов и условий оказания медицинской помощи, не установленных базовой программой обязательного медицинского страхования</t>
  </si>
  <si>
    <t>01 2 01 2A220</t>
  </si>
  <si>
    <t>Финансовое обеспечение медицинской помощи в экстренной форме лицам, не застрахованным по программе обязательного медицинского страхования</t>
  </si>
  <si>
    <t>01 2 01 2A280</t>
  </si>
  <si>
    <t>Мероприятия по профилактике, предупреждению, ликвидации последствий распространения коронавирусной инфекции</t>
  </si>
  <si>
    <t>01 2 01 2A310</t>
  </si>
  <si>
    <t>Мероприятия по приему, хранению и уничтожению неиспользованных наркотических средств и психотропных веществ</t>
  </si>
  <si>
    <t>01 2 01 2A320</t>
  </si>
  <si>
    <t>Предоставление специальных социальных выплат медицинским работникам, оказывающих первичную медико-санитарную помощь гражданам, включая диспансерное наблюдение по основному заболеванию (состоянию), скорую медицинскую помощь, по видам помощи, не включенным в базовую программу обязательного медицинского страхования</t>
  </si>
  <si>
    <t>01 2 01 54760</t>
  </si>
  <si>
    <t>Осуществление медицинской деятельности, связанной с донорством органов человека в целях трансплантации (пересадки)</t>
  </si>
  <si>
    <t>01 2 01 R2010</t>
  </si>
  <si>
    <t>Развитие паллиативной медицинской помощи</t>
  </si>
  <si>
    <t>01 2 01 R3850</t>
  </si>
  <si>
    <t>01 2 01 R4020</t>
  </si>
  <si>
    <t>Оказание гражданам Российской Федерации высокотехнологичной медицинской помощи, не включенной в базовую программу обязательного медицинского страхования</t>
  </si>
  <si>
    <t>01 2 02 00000</t>
  </si>
  <si>
    <t>Основное мероприятие "Обязательный платеж в Федеральный фонд обязательного медицинского страхования"</t>
  </si>
  <si>
    <t>01 2 02 2A110</t>
  </si>
  <si>
    <t>Уплата страховых взносов на обязательное медицинское страхование неработающего населения</t>
  </si>
  <si>
    <t>01 3 00 00000</t>
  </si>
  <si>
    <t>Подпрограмма "Повышение эффективности системы оказания медицинской помощи"</t>
  </si>
  <si>
    <t>01 3 01 00000</t>
  </si>
  <si>
    <t>Основное мероприятие "Обеспечение деятельности государственных органов"</t>
  </si>
  <si>
    <t>01 3 01 00090</t>
  </si>
  <si>
    <t>Содержание государственных органов Пермского края (в том числе органов государственной власти Пермского края)</t>
  </si>
  <si>
    <t>01 3 01 59800</t>
  </si>
  <si>
    <t>Осуществление переданных полномочий Российской Федерации в сфере охраны здоровья граждан</t>
  </si>
  <si>
    <t>01 3 02 00000</t>
  </si>
  <si>
    <t>Основное мероприятие "Предоставление прочих услуг в сфере здравоохранения"</t>
  </si>
  <si>
    <t>01 3 02 00110</t>
  </si>
  <si>
    <t>01 3 02 2A140</t>
  </si>
  <si>
    <t>Проведение мероприятий по повышению качества предоставления (оказания) медицинской помощи</t>
  </si>
  <si>
    <t>01 3 03 00000</t>
  </si>
  <si>
    <t>Основное мероприятие "Развитие инфраструктуры в сфере здравоохранения"</t>
  </si>
  <si>
    <t>01 3 03 00130</t>
  </si>
  <si>
    <t>01 3 03 2A070</t>
  </si>
  <si>
    <t>Развитие и укрепление материально-технической базы подведомственных учреждений</t>
  </si>
  <si>
    <t>01 3 03 2A180</t>
  </si>
  <si>
    <t>Реализация мероприятий по созданию условий осуществления медицинской деятельности в модульных зданиях</t>
  </si>
  <si>
    <t>01 3 03 42000</t>
  </si>
  <si>
    <t>Строительство (реконструкция) объектов общественной инфраструктуры регионального значения, приобретение объектов недвижимого имущества в государственную собственность</t>
  </si>
  <si>
    <t>400</t>
  </si>
  <si>
    <t>Капитальные вложения в объекты государственной (муниципальной) собственности</t>
  </si>
  <si>
    <t>01 3 04 00000</t>
  </si>
  <si>
    <t>Основное мероприятие "Кадровое обеспечение системы здравоохранения Пермского края"</t>
  </si>
  <si>
    <t>01 3 04 2A100</t>
  </si>
  <si>
    <t>Проведение мероприятий по привлечению и закреплению медицинских кадров, организация и проведение выставок, семинаров, конференций и иных мероприятий в сфере здравоохранения</t>
  </si>
  <si>
    <t>01 3 04 2A160</t>
  </si>
  <si>
    <t>01 3 04 2A200</t>
  </si>
  <si>
    <t>01 3 04 2A300</t>
  </si>
  <si>
    <t>Меры социальной поддержки обучающихся в образовательных организациях на условиях целевого приема</t>
  </si>
  <si>
    <t>01 3 04 70500</t>
  </si>
  <si>
    <t>01 3 04 70610</t>
  </si>
  <si>
    <t>Премия Пермского края в области здравоохранения</t>
  </si>
  <si>
    <t>01 3 04 R1380</t>
  </si>
  <si>
    <t>Единовременные компенсационные выплаты медицинским работникам (врачам, фельдшерам, а также акушеркам и медицинским сестрам фельдшерских и фельдшерско-акушерских пунктов, врачебных амбулаторий, центров (отделений) общей врачебной практики (семейной медицины), прибывшим (переехавшим) на работу в сельские населенные пункты, либо рабочие поселки, либо поселки городского типа, либо города с населением до 50 тысяч человек</t>
  </si>
  <si>
    <t>01 3 N7 00000</t>
  </si>
  <si>
    <t>Основное мероприятие "Региональный проект "Создание единого цифрового контура в здравоохранении на основе единой государственной информационной системы здравоохранения (ЕГИСЗ)"</t>
  </si>
  <si>
    <t>01 3 N7 51140</t>
  </si>
  <si>
    <t>Реализация регионального проекта "Создание единого цифрового контура в здравоохранении на основе единой государственной информационной системы здравоохранения (ЕГИСЗ)"</t>
  </si>
  <si>
    <t>01 4 00 00000</t>
  </si>
  <si>
    <t>Региональная программа Пермского края "Борьба с сердечно-сосудистыми заболеваниями"</t>
  </si>
  <si>
    <t>01 4 N2 00000</t>
  </si>
  <si>
    <t>Основное мероприятие "Региональный проект "Борьба с сердечно-сосудистыми заболеваниями"</t>
  </si>
  <si>
    <t>01 4 N2 51920</t>
  </si>
  <si>
    <t>Оснащение оборудованием региональных сосудистых центров и первичных сосудистых отделений</t>
  </si>
  <si>
    <t>01 4 N2 55860</t>
  </si>
  <si>
    <t>Обеспечение профилактики развития сердечно-сосудистых заболеваний и сердечно-сосудистых осложнений у пациентов высокого риска, находящихся на диспансерном наблюдении</t>
  </si>
  <si>
    <t>01 5 00 00000</t>
  </si>
  <si>
    <t>Подпрограмма "Региональная программа Пермского края "Борьба с онкологическими заболеваниями"</t>
  </si>
  <si>
    <t>01 5 N3 00000</t>
  </si>
  <si>
    <t>Основное мероприятие "Региональный проект "Борьба с онкологическими заболеваниями"</t>
  </si>
  <si>
    <t>01 5 N3 51900</t>
  </si>
  <si>
    <t>Создание и оснащение референс-центров для проведения иммуногистохимических, патоморфологических исследований и лучевых методов исследований, переоснащение сети региональных медицинских организаций, оказывающих помощь больным онкологическими заболеваниями в субъектах Российской Федерации</t>
  </si>
  <si>
    <t>01 7 00 00000</t>
  </si>
  <si>
    <t>Подпрограмма "Региональная программа Пермского края "Стратегия развития санитарно-авиационной службы в Пермском крае"</t>
  </si>
  <si>
    <t>01 7 N1 00000</t>
  </si>
  <si>
    <t>Основное мероприятие "Развитие системы оказания первичной медико-санитарной помощи"</t>
  </si>
  <si>
    <t>01 7 N1 55540</t>
  </si>
  <si>
    <t>Обеспечение закупки авиационных работ органами государственной власти субъектов Российской Федерации в целях оказания медицинской помощи</t>
  </si>
  <si>
    <t>01 8 00 00000</t>
  </si>
  <si>
    <t>Подпрограмма "Региональная программа Пермского края "Модернизация первичного звена здравоохранения в Пермском крае"</t>
  </si>
  <si>
    <t>01 8 N9 00000</t>
  </si>
  <si>
    <t>Основное мероприятие "Региональный проект "Модернизация первичного звена здравоохранения Российской Федерации"</t>
  </si>
  <si>
    <t>01 8 N9 53650</t>
  </si>
  <si>
    <t>Реализация региональных проектов модернизации первичного звена здравоохранения</t>
  </si>
  <si>
    <t>01 9 00 00000</t>
  </si>
  <si>
    <t>Подпрограмма "Региональная программа Пермского края "Оптимальная для восстановления здоровья медицинская реабилитация"</t>
  </si>
  <si>
    <t>01 9 01 00000</t>
  </si>
  <si>
    <t>Основное мероприятие "Региональный проект "Оптимальная для восстановления здоровья медицинская реабилитация"</t>
  </si>
  <si>
    <t>01 9 01 R7520</t>
  </si>
  <si>
    <t>Оснащение (дооснащение и (или) переоснащение) медицинскими изделиями медицинских организаций, имеющих в своей структуре подразделения, оказывающие медицинскую помощь по медицинской реабилитации</t>
  </si>
  <si>
    <t>02 0 00 00000</t>
  </si>
  <si>
    <t>Государственная программа Пермского края "Образование и молодежная политика"</t>
  </si>
  <si>
    <t>02 1 00 00000</t>
  </si>
  <si>
    <t>Подпрограмма "Общее образование"</t>
  </si>
  <si>
    <t>02 1 01 00000</t>
  </si>
  <si>
    <t>Основное мероприятие "Предоставление дошкольного, начального общего, основного общего, среднего общего образования, дополнительного образования детей в образовательных организациях"</t>
  </si>
  <si>
    <t>02 1 01 00110</t>
  </si>
  <si>
    <t>02 1 01 2Н020</t>
  </si>
  <si>
    <t>Единая субвенция на выполнение отдельных государственных полномочий в сфере образования</t>
  </si>
  <si>
    <t>02 1 01 2Н040</t>
  </si>
  <si>
    <t>Организация предоставления общедоступного и бесплатного дошкольного, начального общего, основного общего, среднего общего образования обучающимся с ограниченными возможностями здоровья в отдельных муниципальных общеобразовательных учреждениях, осуществляющих образовательную деятельность по адаптированным основным общеобразовательным программам, в муниципальных общеобразовательных учреждениях со специальным наименованием "специальное учебно-воспитательное учреждение" и муниципальных санаторных общеобразовательных учреждениях</t>
  </si>
  <si>
    <t>02 1 01 2Н560</t>
  </si>
  <si>
    <t>Предоставление гранта федеральному государственному бюджетному образовательному учреждению высшего образования "Пермский государственный гуманитарно-педагогический университет" на организацию профильного обучения и профессиональной ориентации обучающихся</t>
  </si>
  <si>
    <t>02 1 01 2Н570</t>
  </si>
  <si>
    <t>Предоставление гранта федеральному государственному автономному образовательному учреждению высшего образования "Пермский национальный исследовательский политехнический университет" на организацию профильного обучения и профессиональной ориентации обучающихся</t>
  </si>
  <si>
    <t>02 1 01 2Н580</t>
  </si>
  <si>
    <t>Предоставление гранта федеральному государственному автономному образовательному учреждению высшего образования "Национальный исследовательский университет "Высшая школа экономики" на организацию профильного обучения и профессиональной ориентации обучающихся</t>
  </si>
  <si>
    <t>02 1 01 2Н590</t>
  </si>
  <si>
    <t>02 1 01 2Н600</t>
  </si>
  <si>
    <t>Предоставление гранта федеральному государственному автономному образовательному учреждению высшего образования "Пермский государственный национальный исследовательский университет" на организацию профильного обучения и профессиональной ориентации обучающихся</t>
  </si>
  <si>
    <t>02 1 01 2Н610</t>
  </si>
  <si>
    <t>02 1 01 2Н630</t>
  </si>
  <si>
    <t>Предоставление гранта федеральному государственному автономному образовательному учреждению высшего образования "Пермский государственный национальный исследовательский университет" на реализацию пилотного проекта "Профильные школы при вузах Пермского края"</t>
  </si>
  <si>
    <t>02 1 01 2Н640</t>
  </si>
  <si>
    <t>Предоставление гранта федеральному государственному автономному образовательному учреждению высшего образования "Национальный исследовательский университет "Высшая школа экономики" на реализацию пилотного проекта "Профильные школы при вузах Пермского края"</t>
  </si>
  <si>
    <t>02 1 01 2Н650</t>
  </si>
  <si>
    <t>Предоставление гранта федеральному государственному автономному образовательному учреждению высшего образования "Пермский национальный исследовательский политехнический университет" на реализацию пилотного проекта "Профильные школы при вузах Пермского края"</t>
  </si>
  <si>
    <t>02 1 01 2Н770</t>
  </si>
  <si>
    <t>Обеспечение деятельности советников директора по воспитанию и взаимодействию с детскими общественными объединениями в общеобразовательных организациях</t>
  </si>
  <si>
    <t>02 1 01 53030</t>
  </si>
  <si>
    <t>Ежемесячное вознаграждение за классное руководство педагогическим работникам государственных и муниципальных общеобразовательных организаций</t>
  </si>
  <si>
    <t>02 1 01 R3040</t>
  </si>
  <si>
    <t>Организация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</si>
  <si>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02 1 02 00000</t>
  </si>
  <si>
    <t>Основное мероприятие "Мероприятия в сфере дошкольного, начального общего, основного общего, среднего общего образования, дополнительного образования детей"</t>
  </si>
  <si>
    <t>02 1 02 2Н050</t>
  </si>
  <si>
    <t>Мероприятия в сфере дошкольного, начального общего, основного общего, среднего общего образования, дополнительного образования детей в образовательных организациях</t>
  </si>
  <si>
    <t>02 1 02 2Н420</t>
  </si>
  <si>
    <t>Оснащение муниципальных образовательных организаций оборудованием, средствами обучения и воспитания</t>
  </si>
  <si>
    <t>02 1 02 2Н430</t>
  </si>
  <si>
    <t>Мероприятия по профилактике безопасности дорожного движения</t>
  </si>
  <si>
    <t>02 1 02 2Н490</t>
  </si>
  <si>
    <t>Предоставление гранта на функционирование центра дополнительного образования детей "Дом научной коллаборации" федеральному государственному бюджетному образовательному учреждению высшего образования "Пермский государственный гуманитарно-педагогический университет"</t>
  </si>
  <si>
    <t>02 1 02 2Н500</t>
  </si>
  <si>
    <t>Предоставление гранта на функционирование центра оценки профессионального мастерства и квалификаций педагогов Автономной некоммерческой организации Научно-общественное объединение "Капитал развития"</t>
  </si>
  <si>
    <t>02 1 02 2Н510</t>
  </si>
  <si>
    <t>Предоставление гранта на функционирование центра цифрового образования детей "IT-куб" автономной некоммерческой профессиональной образовательной организации "Академическая школа информационных технологий"</t>
  </si>
  <si>
    <t>02 1 02 2Н520</t>
  </si>
  <si>
    <t>Предоставление гранта на функционирование детского технопарка "Кванториум" и мобильного технопарка "Кванториум" частному образовательному учреждению дополнительного профессионального образования "Центр инновационного развития человеческого потенциала и управления знаниями"</t>
  </si>
  <si>
    <t>02 1 02 2Н540</t>
  </si>
  <si>
    <t>Содержание детского технопарка "Кванториум" и мобильного технопарка "Кванториум"</t>
  </si>
  <si>
    <t>02 1 02 2Н620</t>
  </si>
  <si>
    <t>Содержание центров цифрового образования детей "IT-куб"</t>
  </si>
  <si>
    <t>02 1 03 00000</t>
  </si>
  <si>
    <t>Основное мероприятие "Меры государственной поддержки в сфере общего образования"</t>
  </si>
  <si>
    <t>02 1 03 2Н120</t>
  </si>
  <si>
    <t>Предоставление мер социальной поддержки обучающимся из малоимущих и многодетных малоимущих семей</t>
  </si>
  <si>
    <t>02 1 03 2Н440</t>
  </si>
  <si>
    <t>Единовременная премия обучающимся, награжденным знаком отличия Пермского края "Гордость Пермского края"</t>
  </si>
  <si>
    <t>02 1 E1 00000</t>
  </si>
  <si>
    <t>Основное мероприятие "Региональный проект "Современная школа"</t>
  </si>
  <si>
    <t>02 1 E1 51690</t>
  </si>
  <si>
    <t>Создание и обеспечение функционирования центров образования естественно-научной и технологической направленностей в общеобразовательных организациях, расположенных в сельской местности и малых городах</t>
  </si>
  <si>
    <t>02 1 E1 51730</t>
  </si>
  <si>
    <t>Создание детских технопарков "Кванториум"</t>
  </si>
  <si>
    <t>02 1 E1 51870</t>
  </si>
  <si>
    <t>Обновление материально-технической базы в организациях, осуществляющих образовательную деятельность исключительно по адаптированным основным общеобразовательным программам</t>
  </si>
  <si>
    <t>02 1 E1 52560</t>
  </si>
  <si>
    <t>02 1 E2 00000</t>
  </si>
  <si>
    <t>Основное мероприятие "Региональный проект "Успех каждого ребенка"</t>
  </si>
  <si>
    <t>02 1 E2 50980</t>
  </si>
  <si>
    <t>Обновление материально-технической базы для организации учебно-исследовательской, научно-практической, творческой деятельности, занятий физической культурой и спортом в образовательных организациях</t>
  </si>
  <si>
    <t>02 1 E4 00000</t>
  </si>
  <si>
    <t>Основное мероприятие "Региональный проект "Цифровая образовательная среда"</t>
  </si>
  <si>
    <t>02 1 E4 52100</t>
  </si>
  <si>
    <t>Внедрение целевой модели цифровой образовательной среды в общеобразовательных организациях и профессиональных образовательных организациях</t>
  </si>
  <si>
    <t>02 1 E4 52190</t>
  </si>
  <si>
    <t>Создание центров цифрового образования детей</t>
  </si>
  <si>
    <t>02 1 EВ 00000</t>
  </si>
  <si>
    <t>Основное мероприятие "Региональный проект "Патриотическое воспитание граждан Российской Федерации"</t>
  </si>
  <si>
    <t>02 1 EВ 57860</t>
  </si>
  <si>
    <t>Обеспечение оснащения государственных и муниципальных общеобразовательных организаций, в том числе структурных подразделений указанных организаций, государственными символами Российской Федерации</t>
  </si>
  <si>
    <t>02 2 00 00000</t>
  </si>
  <si>
    <t>Подпрограмма "Профессиональное образование и наука"</t>
  </si>
  <si>
    <t>02 2 01 00000</t>
  </si>
  <si>
    <t>Основное мероприятие "Предоставление профессионального образования по образовательным программам профессионального образования и профессионального обучения в профессиональных образовательных организациях"</t>
  </si>
  <si>
    <t>02 2 01 00110</t>
  </si>
  <si>
    <t>02 2 01 2Н130</t>
  </si>
  <si>
    <t>Предоставление гранта в форме субсидии федеральным государственным образовательным организациям, субсидии частным профессиональным образовательным организациям, осуществляющим образовательную деятельность по основным профессиональным образовательным программам среднего профессионального образования по подготовке квалифицированных рабочих, служащих и специалистов среднего звена при наличии лицензии на осуществление образовательной деятельности</t>
  </si>
  <si>
    <t>02 2 01 2Н140</t>
  </si>
  <si>
    <t>Оснащение (обновление) материально-технической базы профессиональных образовательных организаций</t>
  </si>
  <si>
    <t>02 2 01 2Н150</t>
  </si>
  <si>
    <t>Мероприятия в сфере профессионального образования</t>
  </si>
  <si>
    <t>02 2 01 2Н430</t>
  </si>
  <si>
    <t>02 2 01 53630</t>
  </si>
  <si>
    <t>Ежемесячное денежное вознаграждение за классное руководство (кураторство) педагогическим работникам государственных образовательных организаций, реализующих образовательные программы среднего профессионального образования, в том числе программы профессионального обучения для лиц с ограниченными возможностями здоровья</t>
  </si>
  <si>
    <t>02 2 02 00000</t>
  </si>
  <si>
    <t>Основное мероприятие "Меры государственной поддержки в сфере профессионального образования"</t>
  </si>
  <si>
    <t>02 2 02 2Н170</t>
  </si>
  <si>
    <t>Стипендиальное обеспечение и дополнительные формы материальной поддержки обучающихся профессиональных образовательных организаций</t>
  </si>
  <si>
    <t>02 2 02 2Н250</t>
  </si>
  <si>
    <t>Дополнительные меры социальной поддержки отдельных категорий лиц, которым присуждены ученые степени кандидата и доктора наук, работающих в профессиональных образовательных организациях</t>
  </si>
  <si>
    <t>02 2 03 00000</t>
  </si>
  <si>
    <t>Основное мероприятие "Мероприятия в сфере науки"</t>
  </si>
  <si>
    <t>02 2 03 2Н180</t>
  </si>
  <si>
    <t>Развитие международной интеграции в сфере науки, повышение уровня научных исследований и разработок</t>
  </si>
  <si>
    <t>02 2 03 2Н300</t>
  </si>
  <si>
    <t>Предоставление субсидии на управление проектом "Пермский научно-образовательный центр мирового уровня "Рациональное недропользование" автономной некоммерческой организации "Пермский научно-образовательный центр мирового уровня "Рациональное недропользование"</t>
  </si>
  <si>
    <t>02 2 03 70050</t>
  </si>
  <si>
    <t>Премии Пермского края в области науки</t>
  </si>
  <si>
    <t>02 2 04 00000</t>
  </si>
  <si>
    <t>Основное мероприятие "Мероприятия в сфере высшего образования"</t>
  </si>
  <si>
    <t>02 2 04 00110</t>
  </si>
  <si>
    <t>02 2 04 2Н260</t>
  </si>
  <si>
    <t>Предоставление гранта федеральному государственному автономному образовательному учреждению высшего образования "Пермский государственный национальный исследовательский университет" на организацию образовательной деятельности Малой академии государственного управления Пермского края</t>
  </si>
  <si>
    <t>02 2 04 2Н330</t>
  </si>
  <si>
    <t>Предоставление гранта в форме субсидии Пермскому филиалу федерального государственного бюджетного образовательного учреждения высшего образования "Волжский государственный университет водного транспорта" на реализацию программы практической подготовки в области судовождения</t>
  </si>
  <si>
    <t>02 2 04 2Н460</t>
  </si>
  <si>
    <t>Предоставление гранта в форме субсидии из бюджета Пермского края федеральному государственному бюджетному образовательному учреждению высшего образования "Пермский государственный институт культуры"</t>
  </si>
  <si>
    <t>02 2 04 2Н530</t>
  </si>
  <si>
    <t>Предоставление гранта федеральному государственному автономному образовательному учреждению высшего образования "Пермский государственный национальный исследовательский университет" на организацию целевого обучения обучающихся по образовательным программам высшего образования по направлению подготовки 28.04.01 "Нанотехнологии и микросистемная техника"</t>
  </si>
  <si>
    <t>02 2 04 2Н660</t>
  </si>
  <si>
    <t>Предоставление субсидии на управление проектом "Пермский региональный Центр иностранных обучающихся" автономной некоммерческой организации "Пермский региональный Центр иностранных обучающихся"</t>
  </si>
  <si>
    <t>02 2 04 2Н670</t>
  </si>
  <si>
    <t>02 2 04 2Н680</t>
  </si>
  <si>
    <t>Предоставление гранта федеральному государственному автономному образовательному учреждению высшего образования "Пермский государственный национальный исследовательский университет" на реализацию проектов по развитию образовательной среды с применением механизмов взаимодействия с иными федеральными образовательными организациями высшего образования (вузами-партнерами)</t>
  </si>
  <si>
    <t>02 2 04 2Н690</t>
  </si>
  <si>
    <t>Предоставление гранта федеральному государственному автономному образовательному учреждению высшего образования "Пермский национальный исследовательский политехнический университет" на реализацию проектов по развитию образовательной среды с применением механизмов взаимодействия с иными федеральными образовательными организациями высшего образования (вузами-партнерами)</t>
  </si>
  <si>
    <t>02 2 04 2Н750</t>
  </si>
  <si>
    <t>Предоставление гранта федеральному государственному автономному образовательному учреждению высшего образования "Пермский национальный исследовательский политехнический университет" на организацию целевого обучения обучающихся по совместным образовательным программам высшего образования по направлениям подготовки 12.03.03 "Фотоника и оптоинформатика" и 12.03.01 "Приборостроение"</t>
  </si>
  <si>
    <t>02 2 04 2Н760</t>
  </si>
  <si>
    <t>Предоставление гранта федеральному государственному автономному образовательному учреждению высшего образования "Пермский национальный исследовательский политехнический университет" на организацию целевого обучения обучающихся по образовательной программе высшего образования "Цифровая архитектура" (направление подготовки 07.03.01 "Архитектура")</t>
  </si>
  <si>
    <t>02 2 05 00000</t>
  </si>
  <si>
    <t>Основное мероприятие "Меры государственной поддержки в сфере высшего образования"</t>
  </si>
  <si>
    <t>02 2 05 70020</t>
  </si>
  <si>
    <t>Предоставление дополнительных мер социальной поддержки кандидатам наук, работающим в организациях высшего образования Пермского края</t>
  </si>
  <si>
    <t>02 2 05 70030</t>
  </si>
  <si>
    <t>Предоставление дополнительных мер социальной поддержки отдельной категории лиц, которым присуждена ученая степень доктора наук</t>
  </si>
  <si>
    <t>02 2 05 70040</t>
  </si>
  <si>
    <t>Именные стипендии для аспирантов государственных образовательных организаций (и их филиалов) высшего образования Пермского края</t>
  </si>
  <si>
    <t>02 2 05 70060</t>
  </si>
  <si>
    <t>Именные стипендии Пермского края для студентов государственных образовательных организаций (и их филиалов) высшего образования Пермского края</t>
  </si>
  <si>
    <t>02 2 05 70070</t>
  </si>
  <si>
    <t>Дополнительные стипендии для студентов государственных образовательных организаций высшего образования Пермского края</t>
  </si>
  <si>
    <t>02 2 E6 00000</t>
  </si>
  <si>
    <t>Основное мероприятие "Региональный проект "Молодые профессионалы"</t>
  </si>
  <si>
    <t>02 2 E6 53590</t>
  </si>
  <si>
    <t>Создание (обновление) материально-технической базы образовательных организаций, реализующих программы среднего профессионального образования</t>
  </si>
  <si>
    <t>02 3 00 00000</t>
  </si>
  <si>
    <t>Подпрограмма "Молодежная политика"</t>
  </si>
  <si>
    <t>02 3 01 00000</t>
  </si>
  <si>
    <t>Основное мероприятие "Развитие молодежной политики"</t>
  </si>
  <si>
    <t>02 3 01 00110</t>
  </si>
  <si>
    <t>02 3 01 2Н220</t>
  </si>
  <si>
    <t>Реализация мероприятий в сфере молодежной политики</t>
  </si>
  <si>
    <t>02 3 01 2Н780</t>
  </si>
  <si>
    <t>Организация и проведение конкурса по формированию молодежного резерва Прикамья</t>
  </si>
  <si>
    <t>02 4 00 00000</t>
  </si>
  <si>
    <t>Подпрограмма "Эффективное управление системой образования и молодежной политикой"</t>
  </si>
  <si>
    <t>02 4 01 00000</t>
  </si>
  <si>
    <t>Основное мероприятие "Реализация функций в сфере образования"</t>
  </si>
  <si>
    <t>02 4 01 00090</t>
  </si>
  <si>
    <t>02 4 01 00110</t>
  </si>
  <si>
    <t>02 4 01 2Н230</t>
  </si>
  <si>
    <t>Государственная аккредитация образовательной деятельности организаций, осуществляющих образовательную деятельность на территории Пермского края</t>
  </si>
  <si>
    <t>02 4 01 59900</t>
  </si>
  <si>
    <t>Осуществление переданных полномочий Российской Федерации по государственному надзору за соблюдением законодательства Российской Федерации в области образования, государственному контролю качества образования, лицензированию образовательной деятельности и государственной аккредитации образовательных учреждений</t>
  </si>
  <si>
    <t>02 4 01 98700</t>
  </si>
  <si>
    <t>Информационное освещение деятельности государственных органов Пермского края (в том числе органов государственной власти Пермского края)</t>
  </si>
  <si>
    <t>02 4 02 00000</t>
  </si>
  <si>
    <t>Основное мероприятие "Развитие инфраструктуры и укрепление материально-технической базы образовательных учреждений"</t>
  </si>
  <si>
    <t>02 4 02 00130</t>
  </si>
  <si>
    <t>02 4 02 2Н060</t>
  </si>
  <si>
    <t>Развитие и укрепление материально-технической базы государственных учреждений</t>
  </si>
  <si>
    <t>02 4 02 2Н070</t>
  </si>
  <si>
    <t>Строительство (реконструкция) объектов общественной инфраструктуры муниципального значения, приобретение объектов недвижимого имущества в муниципальную собственность для создания новых мест в общеобразовательных учреждениях и дополнительных мест для детей дошкольного возраста</t>
  </si>
  <si>
    <t>02 4 02 2Н280</t>
  </si>
  <si>
    <t>Приобретение автотранспортных средств для образовательных организаций</t>
  </si>
  <si>
    <t>02 4 02 2Н310</t>
  </si>
  <si>
    <t>Проведение работ по ремонту помещений общеобразовательных организаций для размещения дошкольных групп и пришкольных интернатов</t>
  </si>
  <si>
    <t>02 4 02 2Н550</t>
  </si>
  <si>
    <t>Аренда помещений для организации образовательного процесса, в том числе затраты на возмещение коммунальных и эксплуатационных услуг</t>
  </si>
  <si>
    <t>02 4 02 2Н710</t>
  </si>
  <si>
    <t>Реализация мероприятий по созданию новых мест в общеобразовательных организациях в связи с ростом числа обучающихся, вызванным демографическим фактором</t>
  </si>
  <si>
    <t>02 4 02 2Н730</t>
  </si>
  <si>
    <t>Реализация концессионных соглашений в сфере образования</t>
  </si>
  <si>
    <t>02 4 02 42000</t>
  </si>
  <si>
    <t>02 4 02 R7500</t>
  </si>
  <si>
    <t>Реализация мероприятий по модернизации школьных систем образования</t>
  </si>
  <si>
    <t>02 4 E1 00000</t>
  </si>
  <si>
    <t>02 4 E1 53050</t>
  </si>
  <si>
    <t>Создание новых мест в общеобразовательных организациях в связи с ростом числа обучающихся, вызванным демографическим фактором</t>
  </si>
  <si>
    <t>02 4 E1 55200</t>
  </si>
  <si>
    <t>Создание новых мест в общеобразовательных организациях</t>
  </si>
  <si>
    <t>03 0 00 00000</t>
  </si>
  <si>
    <t>Государственная программа Пермского края "Социальная поддержка жителей Пермского края"</t>
  </si>
  <si>
    <t>03 1 00 00000</t>
  </si>
  <si>
    <t>Подпрограмма "Социальная поддержка семей с детьми. Профилактика социального сиротства и защита прав детей-сирот"</t>
  </si>
  <si>
    <t>03 1 01 00000</t>
  </si>
  <si>
    <t>Основное мероприятие "Государственная социальная поддержка семей и детей"</t>
  </si>
  <si>
    <t>03 1 01 2С010</t>
  </si>
  <si>
    <t>Выплата компенсации части родительской платы за обучение детей из малоимущих многодетных семей в государственных (муниципальных) учреждениях (организациях) - музыкальных школах, художественных школах, школах искусств и спортивных школах</t>
  </si>
  <si>
    <t>03 1 01 2С020</t>
  </si>
  <si>
    <t>Обеспечение жильем молодых семей</t>
  </si>
  <si>
    <t>03 1 01 2С370</t>
  </si>
  <si>
    <t>03 1 01 2С440</t>
  </si>
  <si>
    <t>Предоставление ежемесячного пособия на детей в возрасте от трех до семи лет нуждающимся семьям (расходы, не софинансируемые из федерального бюджета)</t>
  </si>
  <si>
    <t>03 1 01 2С450</t>
  </si>
  <si>
    <t>Предоставление компенсации выпадающих доходов организаций, осуществляющих регулируемые виды деятельности в области обращения с твердыми коммунальными отходами, от оказания коммунальной услуги по обращению с твердыми коммунальными отходами многодетным малоимущим семьям</t>
  </si>
  <si>
    <t>03 1 01 31440</t>
  </si>
  <si>
    <t>Ежемесячная денежная выплата на ребенка в возрасте от восьми до семнадцати лет</t>
  </si>
  <si>
    <t>03 1 01 70260</t>
  </si>
  <si>
    <t>Предоставление ежемесячных денежных выплат многодетным малоимущим семьям</t>
  </si>
  <si>
    <t>03 1 01 70270</t>
  </si>
  <si>
    <t>Предоставление ежемесячной денежной компенсации на оплату коммунальных услуг многодетным малоимущим семьям</t>
  </si>
  <si>
    <t>03 1 01 70290</t>
  </si>
  <si>
    <t>Предоставление ежемесячного пособия на ребенка семьям, имеющим детей</t>
  </si>
  <si>
    <t>03 1 01 70300</t>
  </si>
  <si>
    <t>Предоставление единовременного социального пособия беременным женщинам и кормящим матерям из малоимущих семей, а также при многоплодном рождении</t>
  </si>
  <si>
    <t>03 1 01 70580</t>
  </si>
  <si>
    <t>Бесплатное обеспечение одеждой для посещения школы, а также спортивной формой обучающихся общеобразовательных учреждений из многодетных малоимущих семей</t>
  </si>
  <si>
    <t>03 1 01 R3020</t>
  </si>
  <si>
    <t>Предоставление ежемесячного пособия на детей в возрасте от трех до семи лет нуждающимся семьям</t>
  </si>
  <si>
    <t>03 1 01 R4970</t>
  </si>
  <si>
    <t>Реализация мероприятий по обеспечению жильем молодых семей государственной программы Российской Федерации "Обеспечение доступным и комфортным жильем и коммунальными услугами граждан Российской Федерации"</t>
  </si>
  <si>
    <t>03 1 02 00000</t>
  </si>
  <si>
    <t>Основное мероприятие "Создание среды, дружественной к детям, благоприятной для развития семьи и семейных отношений"</t>
  </si>
  <si>
    <t>03 1 02 00110</t>
  </si>
  <si>
    <t>03 1 02 2С030</t>
  </si>
  <si>
    <t>Организация и проведение мероприятий с семьями и детьми, создание среды, дружественной к детям</t>
  </si>
  <si>
    <t>03 1 02 2С050</t>
  </si>
  <si>
    <t>Образование комиссий по делам несовершеннолетних и защите их прав и организация их деятельности</t>
  </si>
  <si>
    <t>03 1 02 2С350</t>
  </si>
  <si>
    <t>Проведение ежегодного конкурса "Лучшая многодетная семья года"</t>
  </si>
  <si>
    <t>03 1 02 2С400</t>
  </si>
  <si>
    <t>Проведение в Пермском крае акции "Подарок новорожденному"</t>
  </si>
  <si>
    <t>03 1 02 2С420</t>
  </si>
  <si>
    <t>Конкурс комиссий по делам несовершеннолетних и защите их прав по достижению наиболее результативных значений показателей эффективности их деятельности</t>
  </si>
  <si>
    <t>03 1 02 70480</t>
  </si>
  <si>
    <t>Предоставление единовременного денежного вознаграждения гражданам, награжденным почетным знаком Пермского края "За достойное воспитание детей"</t>
  </si>
  <si>
    <t>03 1 03 00000</t>
  </si>
  <si>
    <t>Основное мероприятие "Поддержка детей, нуждающихся в особой заботе государства"</t>
  </si>
  <si>
    <t>03 1 03 00110</t>
  </si>
  <si>
    <t>03 1 03 2С060</t>
  </si>
  <si>
    <t>Дополнительные меры по социальной поддержке детей-сирот и детей, оставшихся без попечения родителей</t>
  </si>
  <si>
    <t>03 1 03 2С070</t>
  </si>
  <si>
    <t>Содержание жилых помещений специализированного жилищного фонда для детей-сирот, детей, оставшихся без попечения родителей, лиц из их числа</t>
  </si>
  <si>
    <t>03 1 03 2С080</t>
  </si>
  <si>
    <t>Строительство и приобретение жилых помещений для формирования специализированного жилищного фонда для обеспечения жилыми помещениями детей-сирот и детей, оставшихся без попечения родителей, лиц из числа детей-сирот и детей, оставшихся без попечения родителей, по договорам найма специализированных жилых помещений</t>
  </si>
  <si>
    <t>03 1 03 2С090</t>
  </si>
  <si>
    <t>Организация осуществления государственных полномочий по обеспечению жилыми помещениями детей-сирот и детей, оставшихся без попечения родителей, лиц из числа детей-сирот и детей, оставшихся без попечения родителей</t>
  </si>
  <si>
    <t>03 1 03 2С100</t>
  </si>
  <si>
    <t>Мероприятия с детьми, нуждающимися в особой заботе государства, и специалистами, работающими с такими детьми</t>
  </si>
  <si>
    <t>03 1 03 2С430</t>
  </si>
  <si>
    <t>Дополнительные меры по социальной поддержке детей-сирот и детей, оставшихся без попечения родителей, достигших возраста 23 лет и старше (предоставление выплат на приобретение жилых помещений)</t>
  </si>
  <si>
    <t>03 1 03 59400</t>
  </si>
  <si>
    <t>Перевозка между субъектами Российской Федерации, а также в пределах территорий государств - участников СНГ несовершеннолетних, самовольно ушедших из семей, организаций для детей-сирот и детей, оставшихся без попечения родителей, образовательных организаций и иных организаций</t>
  </si>
  <si>
    <t>03 1 03 70310</t>
  </si>
  <si>
    <t>Единовременные денежные пособия гражданам, усыновившим ребенка (детей) из числа детей-сирот и детей, оставшихся без попечения родителей</t>
  </si>
  <si>
    <t>03 1 03 70320</t>
  </si>
  <si>
    <t>Меры по социальной поддержке детей-сирот и детей, оставшихся без попечения родителей</t>
  </si>
  <si>
    <t>03 1 03 70330</t>
  </si>
  <si>
    <t>Предоставление мер социальной поддержки по постинтернатному сопровождению</t>
  </si>
  <si>
    <t>03 1 03 R0820</t>
  </si>
  <si>
    <t>Предоставление жилых помещений детям-сиротам и детям, оставшимся без попечения родителей, лицам из их числа по договорам найма специализированных жилых помещений</t>
  </si>
  <si>
    <t>03 1 04 00000</t>
  </si>
  <si>
    <t>Основное мероприятие "Создание условий для удовлетворения потребности детей и родителей в качественном и доступном отдыхе и оздоровлении, участии в общественной жизни"</t>
  </si>
  <si>
    <t>03 1 04 2С130</t>
  </si>
  <si>
    <t>Поддержка ресурсного центра в сфере оздоровления детей</t>
  </si>
  <si>
    <t>03 1 04 2С140</t>
  </si>
  <si>
    <t>Мероприятия по организации оздоровления и отдыха детей</t>
  </si>
  <si>
    <t>03 1 05 00000</t>
  </si>
  <si>
    <t>Основное мероприятие "Профилактика жестокого обращения с детьми и реабилитация несовершеннолетних, находящихся в конфликте с законом и пострадавших от тяжких и особо тяжких преступлений"</t>
  </si>
  <si>
    <t>03 1 05 00110</t>
  </si>
  <si>
    <t>03 1 05 2С150</t>
  </si>
  <si>
    <t>Социализация и реабилитация несовершеннолетних, находящихся в конфликте с законом, профилактика школьного насилия, повторной преступности среди несовершеннолетних</t>
  </si>
  <si>
    <t>03 1 05 2С160</t>
  </si>
  <si>
    <t>Профилактика насилия и жестокого обращения с детьми</t>
  </si>
  <si>
    <t>03 1 P1 00000</t>
  </si>
  <si>
    <t>Основное мероприятие "Региональный проект "Финансовая поддержка семей при рождении детей"</t>
  </si>
  <si>
    <t>03 1 P1 50840</t>
  </si>
  <si>
    <t>Субсидии на ежемесячную денежную выплату, назначаемую в случае рождения третьего ребенка или последующих детей до достижения ребенком возраста трех лет</t>
  </si>
  <si>
    <t>03 2 00 00000</t>
  </si>
  <si>
    <t>Подпрограмма "Предоставление мер социальной помощи и поддержки, социального обслуживания отдельным категориям граждан"</t>
  </si>
  <si>
    <t>03 2 01 00000</t>
  </si>
  <si>
    <t>Основное мероприятие "Меры социальной поддержки специалистов, работающих и проживающих в сельской местности и поселках городского типа (рабочих поселках), по оплате жилого помещения и коммунальных услуг"</t>
  </si>
  <si>
    <t>03 2 01 2С170</t>
  </si>
  <si>
    <t>Предоставление мер социальной поддержки педагогическим работникам образовательных государственных и муниципальных организаций Пермского края, работающим и проживающим в сельской местности и поселках городского типа (рабочих поселках), по оплате жилого помещения и коммунальных услуг</t>
  </si>
  <si>
    <t>03 2 01 2С180</t>
  </si>
  <si>
    <t>Предоставление мер социальной поддержки отдельным категориям граждан, работающим в государственных и муниципальных организациях Пермского края и проживающим в сельской местности и поселках городского типа (рабочих поселках), по оплате жилого помещения и коммунальных услуг</t>
  </si>
  <si>
    <t>03 2 02 00000</t>
  </si>
  <si>
    <t>Основное мероприятие "Меры социальной поддержки ветеранов труда"</t>
  </si>
  <si>
    <t>03 2 02 70090</t>
  </si>
  <si>
    <t>Предоставление ежемесячной денежной компенсации, дополнительной ежемесячной денежной компенсации на оплату жилого помещения, коммунальных услуг ветеранам труда</t>
  </si>
  <si>
    <t>03 2 02 70440</t>
  </si>
  <si>
    <t>Ежемесячные денежные выплаты ветеранам труда</t>
  </si>
  <si>
    <t>03 2 03 00000</t>
  </si>
  <si>
    <t>Основное мероприятие "Меры социальной поддержки тружеников тыла"</t>
  </si>
  <si>
    <t>03 2 03 70110</t>
  </si>
  <si>
    <t>Ежемесячные денежные выплаты лицам, проработавшим в тылу в период Великой Отечественной войны 1941-1945 годов</t>
  </si>
  <si>
    <t>03 2 04 00000</t>
  </si>
  <si>
    <t>Основное мероприятие "Меры социальной поддержки пенсионеров, имеющих большой страховой стаж"</t>
  </si>
  <si>
    <t>03 2 04 70120</t>
  </si>
  <si>
    <t>Предоставление ежемесячной денежной компенсации, дополнительной ежемесячной денежной компенсации на оплату жилого помещения, коммунальных услуг пенсионерам, имеющим большой страховой стаж</t>
  </si>
  <si>
    <t>03 2 04 70570</t>
  </si>
  <si>
    <t>Ежемесячные денежные выплаты пенсионерам, имеющим большой страховой стаж</t>
  </si>
  <si>
    <t>03 2 05 00000</t>
  </si>
  <si>
    <t>Основное мероприятие "Меры социальной поддержки реабилитированных лиц и лиц, признанных пострадавшими от политических репрессий"</t>
  </si>
  <si>
    <t>03 2 05 2С190</t>
  </si>
  <si>
    <t>Обеспечение жилыми помещениями реабилитированных лиц, имеющих инвалидность или являющихся пенсионерами, и проживающих совместно членов их семей</t>
  </si>
  <si>
    <t>03 2 05 2С200</t>
  </si>
  <si>
    <t>Компенсация расходов по проезду 1 раз в год реабилитированным лицам, возмещение затрат на погребение в случае смерти реабилитированных лиц</t>
  </si>
  <si>
    <t>03 2 05 70130</t>
  </si>
  <si>
    <t>Ежемесячные денежные выплаты реабилитированным лицам и лицам, признанным пострадавшими от политических репрессий</t>
  </si>
  <si>
    <t>03 2 05 70140</t>
  </si>
  <si>
    <t>Предоставление ежемесячной денежной компенсации, дополнительной ежемесячной денежной компенсации на оплату жилого помещения, коммунальных услуг реабилитированным лицам и лицам, признанным пострадавшими от политических репрессий</t>
  </si>
  <si>
    <t>03 2 06 00000</t>
  </si>
  <si>
    <t>Основное мероприятие "Меры социальной помощи и поддержки отдельных категорий населения Пермского края"</t>
  </si>
  <si>
    <t>03 2 06 2С220</t>
  </si>
  <si>
    <t>Предоставление гражданам субсидий на оплату жилого помещения и коммунальных услуг</t>
  </si>
  <si>
    <t>03 2 06 2С230</t>
  </si>
  <si>
    <t>Предоставление государственной социальной помощи</t>
  </si>
  <si>
    <t>03 2 06 2С240</t>
  </si>
  <si>
    <t>Обеспечение работников учреждений бюджетной сферы Пермского края путевками на санаторно-курортное лечение и оздоровление</t>
  </si>
  <si>
    <t>03 2 06 2С250</t>
  </si>
  <si>
    <t>Осуществление государственных полномочий по постановке на учет граждан, имеющих право на получение жилищных субсидий в связи с переселением из районов Крайнего Севера и приравненных к ним местностей</t>
  </si>
  <si>
    <t>03 2 06 2С270</t>
  </si>
  <si>
    <t>Реализация Закона Пермского края "О мерах социальной поддержки детей защитников Отечества, погибших в годы Великой Отечественной войны"</t>
  </si>
  <si>
    <t>03 2 06 2С340</t>
  </si>
  <si>
    <t>Компенсация отдельным категориям граждан оплаты взноса на капитальный ремонт общего имущества в многоквартирном доме (расходы, не софинансируемые из федерального бюджета)</t>
  </si>
  <si>
    <t>03 2 06 2С460</t>
  </si>
  <si>
    <t>Возмещение затрат, связанных с организацией перевозки отдельных категорий граждан с использованием электронных социальных проездных документов, а также недополученных доходов юридическим лицам, индивидуальным предпринимателям от перевозки отдельных категорий граждан с использованием электронных социальных проездных документов</t>
  </si>
  <si>
    <t>03 2 06 2С480</t>
  </si>
  <si>
    <t>Возмещение субъектам естественных монополий, осуществляющим перевозки пассажиров железнодорожным транспортом общего пользования в пригородном сообщении на территории Пермского края, недополученных доходов, возникших в результате предоставления отдельным категориям граждан льготы по тарифам на проезд железнодорожным транспортом общего пользования в пригородном сообщении на территории Пермского края, установленной законодательством Пермского края</t>
  </si>
  <si>
    <t>03 2 06 51340</t>
  </si>
  <si>
    <t>03 2 06 51350</t>
  </si>
  <si>
    <t>Обеспечение жильем отдельных категорий граждан, установленных Федеральным законом от 12 января 1995 года № 5-ФЗ "О ветеранах"</t>
  </si>
  <si>
    <t>03 2 06 51760</t>
  </si>
  <si>
    <t>Обеспечение жильем отдельных категорий граждан, установленных Федеральным законом от 24 ноября 1995 года № 181-ФЗ "О социальной защите инвалидов в Российской Федерации"</t>
  </si>
  <si>
    <t>03 2 06 52200</t>
  </si>
  <si>
    <t>Осуществление ежегодной денежной выплаты лицам, награжденным нагрудным знаком "Почетный донор России"</t>
  </si>
  <si>
    <t>03 2 06 52400</t>
  </si>
  <si>
    <t>Государственное единовременное пособие и ежемесячная денежная компенсация гражданам при возникновении поствакцинальных осложнений</t>
  </si>
  <si>
    <t>03 2 06 52500</t>
  </si>
  <si>
    <t>Оплата жилищно-коммунальных услуг отдельным категориям граждан</t>
  </si>
  <si>
    <t>03 2 06 70160</t>
  </si>
  <si>
    <t>Возмещение стоимости гарантированного перечня услуг по погребению и социальное пособие на погребение</t>
  </si>
  <si>
    <t>03 2 06 70180</t>
  </si>
  <si>
    <t>Дополнительные меры социальной поддержки отдельной категории пенсионеров, которым присуждена ученая степень доктора наук</t>
  </si>
  <si>
    <t>03 2 06 70190</t>
  </si>
  <si>
    <t>Пенсии за выслугу лет лицам, замещавшим государственные должности Пермского края, государственным служащим Пермского края</t>
  </si>
  <si>
    <t>03 2 06 70200</t>
  </si>
  <si>
    <t>Персональные ежемесячные денежные выплаты из средств бюджета Пермского края лицам, имеющим заслуги перед Российской Федерацией, Пермской областью, Коми-Пермяцким автономным округом, Пермским краем</t>
  </si>
  <si>
    <t>03 2 06 70210</t>
  </si>
  <si>
    <t>Ежемесячная денежная выплата отдельным категориям пенсионеров за счет средств бюджета Пермского края</t>
  </si>
  <si>
    <t>03 2 06 70220</t>
  </si>
  <si>
    <t>Ежемесячные денежные выплаты по старости и ежемесячные денежные выплаты по инвалидности из средств бюджета Пермского края бывшим руководителям сельскохозяйственных организаций</t>
  </si>
  <si>
    <t>03 2 06 70230</t>
  </si>
  <si>
    <t>Ежегодные денежные выплаты ветеранам труда Пермского края</t>
  </si>
  <si>
    <t>03 2 06 70240</t>
  </si>
  <si>
    <t>Ежегодные денежные выплаты почетным гражданам Пермского края</t>
  </si>
  <si>
    <t>03 2 06 70590</t>
  </si>
  <si>
    <t>Предоставление ежегодной денежной выплаты, приуроченной ко Дню Победы, отдельным категориям граждан, проживающих в Пермском крае</t>
  </si>
  <si>
    <t>03 2 06 R4040</t>
  </si>
  <si>
    <t>Расходы, связанные с оказанием государственной социальной помощи на основании социального контракта отдельным категориям граждан</t>
  </si>
  <si>
    <t>03 2 06 R4620</t>
  </si>
  <si>
    <t>Компенсация отдельным категориям граждан оплаты взноса на капитальный ремонт общего имущества в многоквартирном доме</t>
  </si>
  <si>
    <t>03 2 07 00000</t>
  </si>
  <si>
    <t>Основное мероприятие "Повышение эффективности, качества и доступности услуг в сфере социального обслуживания населения Пермского края"</t>
  </si>
  <si>
    <t>03 2 07 00110</t>
  </si>
  <si>
    <t>03 2 07 2С280</t>
  </si>
  <si>
    <t>Предоставление прочих государственных услуг в сфере социального обслуживания</t>
  </si>
  <si>
    <t>03 2 07 2С290</t>
  </si>
  <si>
    <t>Кадровое, научно-методическое и информационное сопровождение мероприятий, направленных на повышение качества жизни пожилых людей</t>
  </si>
  <si>
    <t>03 2 07 2С300</t>
  </si>
  <si>
    <t>Обучение новым цифровым технологиям граждан старше 55 лет</t>
  </si>
  <si>
    <t>03 2 07 42000</t>
  </si>
  <si>
    <t>03 3 00 00000</t>
  </si>
  <si>
    <t>Подпрограмма "Доступная среда. Реабилитация и создание условий для социальной интеграции инвалидов Пермского края"</t>
  </si>
  <si>
    <t>03 3 01 00000</t>
  </si>
  <si>
    <t>Основное мероприятие "Обеспечение доступности приоритетных объектов и услуг в приоритетных сферах жизнедеятельности инвалидов и других маломобильных групп населения"</t>
  </si>
  <si>
    <t>03 3 01 00110</t>
  </si>
  <si>
    <t>03 3 01 2С310</t>
  </si>
  <si>
    <t>Повышение уровня доступности приоритетных объектов и услуг в приоритетных сферах жизнедеятельности инвалидов</t>
  </si>
  <si>
    <t>03 3 02 00000</t>
  </si>
  <si>
    <t>Основное мероприятие "Совершенствование механизма предоставления услуг в сфере реабилитации и социальной интеграции инвалидов Пермского края"</t>
  </si>
  <si>
    <t>03 3 02 00110</t>
  </si>
  <si>
    <t>03 3 02 2С320</t>
  </si>
  <si>
    <t>Повышение доступности и качества реабилитационных услуг (развитие системы реабилитации и интеграции инвалидов) в Пермском крае</t>
  </si>
  <si>
    <t>03 4 00 00000</t>
  </si>
  <si>
    <t>Подпрограмма "Повышение эффективности предоставления социальной помощи и поддержки"</t>
  </si>
  <si>
    <t>03 4 01 00000</t>
  </si>
  <si>
    <t>Основное мероприятие "Обеспечение реализации государственной программы"</t>
  </si>
  <si>
    <t>03 4 01 00090</t>
  </si>
  <si>
    <t>03 4 01 00110</t>
  </si>
  <si>
    <t>03 4 01 2С110</t>
  </si>
  <si>
    <t>Развитие и укрепление материально-технической базы учреждений социальной сферы</t>
  </si>
  <si>
    <t>03 4 01 2С330</t>
  </si>
  <si>
    <t>Обеспечение предоставления гарантий социальной защиты отдельных категорий граждан</t>
  </si>
  <si>
    <t>03 4 01 2С470</t>
  </si>
  <si>
    <t>Вручение памятных знаков семьям, отмечающим юбилейную дату с момента бракосочетания 50, 55, 60, 65, 70 и 75 лет</t>
  </si>
  <si>
    <t>04 0 00 00000</t>
  </si>
  <si>
    <t>Государственная программа Пермского края "Пермский край - территория культуры"</t>
  </si>
  <si>
    <t>04 1 00 00000</t>
  </si>
  <si>
    <t>Подпрограмма "Развитие искусства, культуры и архивного дела Пермского края"</t>
  </si>
  <si>
    <t>04 1 01 00000</t>
  </si>
  <si>
    <t>Основное мероприятие "Предоставление государственных услуг в сфере искусства и культуры"</t>
  </si>
  <si>
    <t>04 1 01 00110</t>
  </si>
  <si>
    <t>04 1 01 2К270</t>
  </si>
  <si>
    <t>Реализация мероприятий, направленных на развитие отрасли культуры</t>
  </si>
  <si>
    <t>04 1 02 00000</t>
  </si>
  <si>
    <t>Основное мероприятие "Организация и проведение мероприятий в сфере искусства и культуры"</t>
  </si>
  <si>
    <t>04 1 02 00110</t>
  </si>
  <si>
    <t>04 1 02 2К030</t>
  </si>
  <si>
    <t>Организация и проведение мероприятий в сфере культуры на территории Пермского края</t>
  </si>
  <si>
    <t>04 1 03 00000</t>
  </si>
  <si>
    <t>Основное мероприятие "Оказание мер государственной поддержки работникам культуры и искусства"</t>
  </si>
  <si>
    <t>04 1 03 70340</t>
  </si>
  <si>
    <t>Награждение Почетной грамотой Министерства культуры Пермского края</t>
  </si>
  <si>
    <t>04 1 03 70350</t>
  </si>
  <si>
    <t>Денежная премия в связи с присвоением звания "Лауреат премии Пермского края в сфере культуры и искусства"</t>
  </si>
  <si>
    <t>04 1 03 70360</t>
  </si>
  <si>
    <t>Единовременное денежное вознаграждение удостоенным почетного звания "Народный мастер Пермского края"</t>
  </si>
  <si>
    <t>04 1 03 70370</t>
  </si>
  <si>
    <t>Денежная премия в связи с присвоением звания "Лауреат литературной премии Пермского края имени А.Л.Решетова"</t>
  </si>
  <si>
    <t>04 1 04 00000</t>
  </si>
  <si>
    <t>Основное мероприятие "Прочие вопросы в области культуры"</t>
  </si>
  <si>
    <t>04 1 04 00110</t>
  </si>
  <si>
    <t>04 1 04 2К020</t>
  </si>
  <si>
    <t>Поддержка мероприятий творческих союзов</t>
  </si>
  <si>
    <t>04 1 04 2К050</t>
  </si>
  <si>
    <t>Проведение независимой оценки качества условий оказания услуг организациями культуры</t>
  </si>
  <si>
    <t>04 1 04 2К140</t>
  </si>
  <si>
    <t>Мероприятия, связанные с производством национальных фильмов (частей национальных фильмов) на территории Пермского края</t>
  </si>
  <si>
    <t>04 1 04 2К150</t>
  </si>
  <si>
    <t>Предоставление гранта в форме субсидии для реализации мероприятий, направленных на развитие социокультурного пространства "Завод Шпагина" автономной некоммерческой организации "Агентство новых технологий"</t>
  </si>
  <si>
    <t>04 1 04 2К170</t>
  </si>
  <si>
    <t>Создание модельных муниципальных библиотек</t>
  </si>
  <si>
    <t>04 1 04 2К200</t>
  </si>
  <si>
    <t>04 1 04 2К220</t>
  </si>
  <si>
    <t>Предоставление гранта в форме субсидии для сохранения, поддержания и развития культурного наследия в Пермском крае некоммерческой организации - фонду "Дягилевский фонд поддержки культурных инициатив"</t>
  </si>
  <si>
    <t>04 1 04 2К230</t>
  </si>
  <si>
    <t>Предоставление гранта в форме субсидии для развития производства кино- и анимационных фильмов на территории Пермского края автономной некоммерческой организации "Центр развития кинопроизводства"</t>
  </si>
  <si>
    <t>04 1 04 2К250</t>
  </si>
  <si>
    <t>Развитие народных художественных промыслов в Пермском крае</t>
  </si>
  <si>
    <t>04 1 04 2К260</t>
  </si>
  <si>
    <t>Предоставление гранта в форме субсидии для реализации мероприятий, направленных на развитие культуры Пермского края, автономной некоммерческой организации "Агентство новых технологий"</t>
  </si>
  <si>
    <t>04 1 04 R4660</t>
  </si>
  <si>
    <t>Поддержка творческой деятельности и укрепление материально-технической базы муниципальных театров в населенных пунктах с численностью населения до 300 тысяч человек</t>
  </si>
  <si>
    <t>04 1 04 R4670</t>
  </si>
  <si>
    <t>Обеспечение развития и укрепления материально-технической базы домов культуры в населенных пунктах с числом жителей до 50 тысяч человек</t>
  </si>
  <si>
    <t>04 1 04 R5090</t>
  </si>
  <si>
    <t>Подготовка и проведение празднования на федеральном уровне памятных дат субъектов Российской Федерации</t>
  </si>
  <si>
    <t>04 1 04 R5170</t>
  </si>
  <si>
    <t>Поддержка творческой деятельности и техническое оснащение детских и кукольных театров</t>
  </si>
  <si>
    <t>04 1 04 R5190</t>
  </si>
  <si>
    <t>Государственная поддержка отрасли культуры</t>
  </si>
  <si>
    <t>04 1 05 00000</t>
  </si>
  <si>
    <t>Основное мероприятие "Развитие и укрепление материально-технической базы государственных учреждений"</t>
  </si>
  <si>
    <t>04 1 05 2К070</t>
  </si>
  <si>
    <t>04 1 06 00000</t>
  </si>
  <si>
    <t>Основное мероприятие "Мероприятия по хранению, комплектованию, учету и использованию документов Архивного фонда Пермского края"</t>
  </si>
  <si>
    <t>04 1 06 00110</t>
  </si>
  <si>
    <t>04 1 06 2К080</t>
  </si>
  <si>
    <t>Обеспечение хранения, комплектования, учета и использования архивных документов государственной части документов Архивного фонда Пермского края</t>
  </si>
  <si>
    <t>04 1 06 2К110</t>
  </si>
  <si>
    <t>Проведение ежегодного форума архивистов Пермского края</t>
  </si>
  <si>
    <t>04 1 07 00000</t>
  </si>
  <si>
    <t>Основное мероприятие "Развитие инфраструктуры в сфере культуры Пермского края"</t>
  </si>
  <si>
    <t>04 1 07 2К180</t>
  </si>
  <si>
    <t>04 1 07 2К210</t>
  </si>
  <si>
    <t>Реализация мероприятий по развитию региональных музеев</t>
  </si>
  <si>
    <t>04 1 07 2К240</t>
  </si>
  <si>
    <t>Реализация проекта "Культурно-досуговый центр"</t>
  </si>
  <si>
    <t>04 1 07 42000</t>
  </si>
  <si>
    <t>04 1 A1 00000</t>
  </si>
  <si>
    <t>Основное мероприятие "Региональный проект "Культурная среда"</t>
  </si>
  <si>
    <t>04 1 A1 54540</t>
  </si>
  <si>
    <t>04 1 A1 55131</t>
  </si>
  <si>
    <t>Развитие сети учреждений культурно-досугового типа (построение (реконструкция) и (или) капитальный ремонт культурно-досуговых организаций в сельской местности)</t>
  </si>
  <si>
    <t>04 1 A1 55132</t>
  </si>
  <si>
    <t>Развитие сети учреждений культурно-досугового типа (Создание центров культурного развития в городах с числом жителей до 300 тысяч человек)</t>
  </si>
  <si>
    <t>04 1 A1 55191</t>
  </si>
  <si>
    <t>Государственная поддержка отрасли культуры (приобретение передвижных многофункциональных культурных центров (автоклубов) для обслуживания сельского населения)</t>
  </si>
  <si>
    <t>04 1 A1 55192</t>
  </si>
  <si>
    <t>Государственная поддержка отрасли культуры (реконструкция и (или) капитальный ремонт региональных и муниципальных детских школ искусств по видам искусств)</t>
  </si>
  <si>
    <t>04 1 A1 55194</t>
  </si>
  <si>
    <t>Государственная поддержка отрасли культуры (оснащение образовательных учреждений в сфере культуры (детских школ искусств по видам искусств и училищ) музыкальными инструментами, оборудованием и учебными материалами)</t>
  </si>
  <si>
    <t>04 1 A1 55900</t>
  </si>
  <si>
    <t>Техническое оснащение муниципальных музеев</t>
  </si>
  <si>
    <t>04 1 A1 55970</t>
  </si>
  <si>
    <t>Реконструкция и капитальный ремонт муниципальных музеев</t>
  </si>
  <si>
    <t>04 1 A2 00000</t>
  </si>
  <si>
    <t>Основное мероприятие "Региональный проект "Творческие люди"</t>
  </si>
  <si>
    <t>04 1 A2 55195</t>
  </si>
  <si>
    <t>Государственная поддержка отрасли культуры (оказание государственной поддержки лучшим работникам сельских учреждений культуры)</t>
  </si>
  <si>
    <t>04 1 A2 55196</t>
  </si>
  <si>
    <t>Государственная поддержка отрасли культуры (оказание государственной поддержки лучшим сельским учреждениям культуры)</t>
  </si>
  <si>
    <t>04 1 A3 00000</t>
  </si>
  <si>
    <t>Основное мероприятие "Региональный проект "Цифровая культура"</t>
  </si>
  <si>
    <t>04 1 A3 54530</t>
  </si>
  <si>
    <t>Создание виртуальных концертных залов</t>
  </si>
  <si>
    <t>04 2 00 00000</t>
  </si>
  <si>
    <t>Подпрограмма "Сохранение, использование, популяризация и государственная охрана объектов культурного наследия (памятников истории и культуры), расположенных на территории Пермского края"</t>
  </si>
  <si>
    <t>04 2 01 00000</t>
  </si>
  <si>
    <t>Основное мероприятие "Сохранение, использование, популяризация и государственная охрана объектов культурного наследия (памятников истории и культуры)"</t>
  </si>
  <si>
    <t>04 2 01 00110</t>
  </si>
  <si>
    <t>04 2 01 2К060</t>
  </si>
  <si>
    <t>Мероприятия по сохранению, использованию, популяризации и государственной охране объектов культурного наследия (памятников истории и культуры)</t>
  </si>
  <si>
    <t>04 2 01 2К190</t>
  </si>
  <si>
    <t>Выполнение работ по сохранению объектов культурного наследия, находящихся в собственности муниципальных образований</t>
  </si>
  <si>
    <t>04 3 00 00000</t>
  </si>
  <si>
    <t>Подпрограмма "Эффективное управление государственной программой"</t>
  </si>
  <si>
    <t>04 3 01 00000</t>
  </si>
  <si>
    <t>04 3 01 00090</t>
  </si>
  <si>
    <t>04 3 01 59500</t>
  </si>
  <si>
    <t>Осуществление полномочий Российской Федерации по государственной охране объектов культурного наследия федерального значения</t>
  </si>
  <si>
    <t>05 0 00 00000</t>
  </si>
  <si>
    <t>Государственная программа Пермского края "Спортивное Прикамье"</t>
  </si>
  <si>
    <t>05 1 00 00000</t>
  </si>
  <si>
    <t>Подпрограмма "Развитие физической культуры и массового спорта"</t>
  </si>
  <si>
    <t>05 1 01 00000</t>
  </si>
  <si>
    <t>Основное мероприятие "Развитие массового спорта и физической культуры в Пермском крае"</t>
  </si>
  <si>
    <t>05 1 01 00110</t>
  </si>
  <si>
    <t>05 1 01 2Ф020</t>
  </si>
  <si>
    <t>Организация и проведение физкультурных мероприятий, спортивных мероприятий, включенных в Календарный план официальных физкультурных мероприятий и спортивных мероприятий Пермского края</t>
  </si>
  <si>
    <t>05 1 01 2Ф030</t>
  </si>
  <si>
    <t>Развитие детского и дворового спорта</t>
  </si>
  <si>
    <t>05 1 01 2Ф180</t>
  </si>
  <si>
    <t>Обеспечение условий для развития физической культуры и массового спорта</t>
  </si>
  <si>
    <t>05 1 01 2Ф320</t>
  </si>
  <si>
    <t>Реализация мероприятия "Умею плавать!"</t>
  </si>
  <si>
    <t>05 1 01 2Ф360</t>
  </si>
  <si>
    <t>Развитие студенческого спорта</t>
  </si>
  <si>
    <t>05 1 01 R7530</t>
  </si>
  <si>
    <t>Закупка оборудования для создания "умных" спортивных площадок в рамках Федерального проекта "Бизнес-спринт (Я выбираю спорт)"</t>
  </si>
  <si>
    <t>05 1 P5 00000</t>
  </si>
  <si>
    <t>Основное мероприятие "Региональный проект "Спорт - норма жизни"</t>
  </si>
  <si>
    <t>05 1 P5 52280</t>
  </si>
  <si>
    <t>Оснащение объектов спортивной инфраструктуры спортивно-технологическим оборудованием</t>
  </si>
  <si>
    <t>05 2 00 00000</t>
  </si>
  <si>
    <t>Подпрограмма "Развитие спорта высших достижений и системы подготовки спортивного резерва"</t>
  </si>
  <si>
    <t>05 2 01 00000</t>
  </si>
  <si>
    <t>Основное мероприятие "Обеспечение деятельности профессиональных команд"</t>
  </si>
  <si>
    <t>05 2 01 2Ф070</t>
  </si>
  <si>
    <t>Представление Пермского края на соревнованиях российского и международного уровней по игровым видам спорта</t>
  </si>
  <si>
    <t>05 2 02 00000</t>
  </si>
  <si>
    <t>Основное мероприятие "Проведение спортивных мероприятий, обеспечение подготовки спортсменов высокого класса, развитие системы подготовки спортивного резерва, материально-техническое обеспечение спортивных сборных команд Пермского края"</t>
  </si>
  <si>
    <t>05 2 02 00110</t>
  </si>
  <si>
    <t>05 2 02 00140</t>
  </si>
  <si>
    <t>05 2 02 2Ф020</t>
  </si>
  <si>
    <t>05 2 02 2Ф080</t>
  </si>
  <si>
    <t>Приобретение спортивного оборудования, инвентаря и экипировки для членов сборных команд Пермского края</t>
  </si>
  <si>
    <t>05 2 03 00000</t>
  </si>
  <si>
    <t>Основное мероприятие "Поддержка спортсменов и тренеров Пермского края"</t>
  </si>
  <si>
    <t>05 2 03 2Ф100</t>
  </si>
  <si>
    <t>Предоставление выплат на приобретение (строительство) жилья спортсменам - призерам Олимпийских, Паралимпийских, Сурдлимпийских игр, чемпионатов мира и их тренерам</t>
  </si>
  <si>
    <t>05 2 03 70390</t>
  </si>
  <si>
    <t>Стипендии участникам Олимпийских, Паралимпийских, Сурдлимпийских игр, заслуженным тренерам, заслуженным мастерам спорта, заслуженным работникам физической культуры и спорта</t>
  </si>
  <si>
    <t>05 2 03 70410</t>
  </si>
  <si>
    <t>Денежные призы ведущим спортсменам Прикамья и их тренерам за результаты, показанные на соревнованиях международного уровня</t>
  </si>
  <si>
    <t>05 2 03 70420</t>
  </si>
  <si>
    <t>Стипендия губернатора Пермского края ведущим спортсменам Прикамья и их тренерам, а также юным спортсменам Прикамья</t>
  </si>
  <si>
    <t>05 2 P5 00000</t>
  </si>
  <si>
    <t>05 2 P5 50810</t>
  </si>
  <si>
    <t>Государственная поддержка организаций, входящих в систему спортивной подготовки</t>
  </si>
  <si>
    <t>05 2 P5 52290</t>
  </si>
  <si>
    <t>Приобретение спортивного оборудования и инвентаря для приведения организаций дополнительного образования со специальным наименованием "спортивная школа", использующих в своем наименовании слово "олимпийский" или образованные на его основе слова или словосочетания, в нормативное состояние</t>
  </si>
  <si>
    <t>05 3 00 00000</t>
  </si>
  <si>
    <t>Подпрограмма "Создание условий для занятий физической культурой и спортом лиц с ограниченными возможностями здоровья"</t>
  </si>
  <si>
    <t>05 3 01 00000</t>
  </si>
  <si>
    <t>Основное мероприятие "Мероприятия для лиц с ограниченными возможностями"</t>
  </si>
  <si>
    <t>05 3 01 00110</t>
  </si>
  <si>
    <t>05 3 01 2Ф020</t>
  </si>
  <si>
    <t>05 3 02 00000</t>
  </si>
  <si>
    <t>05 3 02 00110</t>
  </si>
  <si>
    <t>05 3 02 2Ф080</t>
  </si>
  <si>
    <t>05 4 00 00000</t>
  </si>
  <si>
    <t>Подпрограмма "Расширение возможностей для занятий спортом и физической культурой"</t>
  </si>
  <si>
    <t>05 4 01 00000</t>
  </si>
  <si>
    <t>05 4 01 00090</t>
  </si>
  <si>
    <t>05 4 02 00000</t>
  </si>
  <si>
    <t>Основное мероприятие "Организация и проведение прочих мероприятий в области физической культуры и спорта"</t>
  </si>
  <si>
    <t>05 4 02 00110</t>
  </si>
  <si>
    <t>05 4 02 2Ф120</t>
  </si>
  <si>
    <t>Мероприятия по присвоению спортивных званий, спортивных разрядов, квалификационных категорий и прочее</t>
  </si>
  <si>
    <t>05 4 02 2Ф290</t>
  </si>
  <si>
    <t>Обеспечение доступа населения Пермского края к информации о значимых мероприятиях, реализуемых Министерством физической культуры и спорта Пермского края</t>
  </si>
  <si>
    <t>05 4 02 2Ф310</t>
  </si>
  <si>
    <t>Проведение в Пермском крае форумов и иных мероприятий в сфере физической культуры и спорта</t>
  </si>
  <si>
    <t>05 4 03 00000</t>
  </si>
  <si>
    <t>Основное мероприятие "Развитие инфраструктуры и материально-технической базы"</t>
  </si>
  <si>
    <t>05 4 03 2Ф130</t>
  </si>
  <si>
    <t>Устройство спортивных площадок и оснащение объектов спортивным оборудованием и инвентарем для занятий физической культурой и спортом</t>
  </si>
  <si>
    <t>05 4 03 2Ф140</t>
  </si>
  <si>
    <t>Содержание имущественного комплекса</t>
  </si>
  <si>
    <t>05 4 03 2Ф150</t>
  </si>
  <si>
    <t>05 4 03 2Ф220</t>
  </si>
  <si>
    <t>05 4 03 2Ф230</t>
  </si>
  <si>
    <t>Строительство (реконструкция) стадионов, межшкольных стадионов, спортивных площадок и иных спортивных объектов</t>
  </si>
  <si>
    <t>05 4 03 2Ф250</t>
  </si>
  <si>
    <t>Развитие лыжно-биатлонных и трамплинных комплексов в муниципальных образованиях Пермского края</t>
  </si>
  <si>
    <t>05 4 03 2Ф280</t>
  </si>
  <si>
    <t>05 4 03 2Ф330</t>
  </si>
  <si>
    <t>05 4 03 2Ф340</t>
  </si>
  <si>
    <t>Реконструкция здания компрессорной под зал бокса и спортивного игрового зала</t>
  </si>
  <si>
    <t>05 4 03 2Ф350</t>
  </si>
  <si>
    <t>Капитальный ремонт объектов спортивной инфраструктуры муниципального значения</t>
  </si>
  <si>
    <t>05 4 03 2Ф370</t>
  </si>
  <si>
    <t>Реализация мероприятий в рамках соглашений о государственно-частном партнерстве или концессионных соглашений в сфере физической культуры и спорта</t>
  </si>
  <si>
    <t>05 4 03 42000</t>
  </si>
  <si>
    <t>05 4 03 R7550</t>
  </si>
  <si>
    <t>Создание (реконструкция)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в рамках федерального проекта "Бизнес-спринт (Я выбираю спорт)"</t>
  </si>
  <si>
    <t>05 4 P5 00000</t>
  </si>
  <si>
    <t>05 4 P5 51390</t>
  </si>
  <si>
    <t>Создание и модернизация объектов спортивной инфраструктуры региональной собственности (муниципальной собственности) для занятий физической культурой и спортом</t>
  </si>
  <si>
    <t>06 0 00 00000</t>
  </si>
  <si>
    <t>Государственная программа Пермского края "Безопасный регион"</t>
  </si>
  <si>
    <t>06 1 00 00000</t>
  </si>
  <si>
    <t>Подпрограмма "Профилактика правонарушений"</t>
  </si>
  <si>
    <t>06 1 01 00000</t>
  </si>
  <si>
    <t>Основное мероприятие "Реализация мер в области обеспечения безопасности"</t>
  </si>
  <si>
    <t>06 1 01 2П010</t>
  </si>
  <si>
    <t>Профилактика совершения преступлений</t>
  </si>
  <si>
    <t>06 1 01 2П020</t>
  </si>
  <si>
    <t>Выплата материального стимулирования народным дружинникам за участие в охране общественного порядка</t>
  </si>
  <si>
    <t>06 1 01 2П050</t>
  </si>
  <si>
    <t>Страхование граждан Российской Федерации, участвующих в деятельности дружин охраны общественного порядка на территории Пермского края</t>
  </si>
  <si>
    <t>06 1 01 2П150</t>
  </si>
  <si>
    <t>Приведение в нормативное состояние помещений, приобретение и установка модульных конструкций</t>
  </si>
  <si>
    <t>06 1 01 57010</t>
  </si>
  <si>
    <t>Предоставление средств федеральному бюджету на составление протоколов об административных правонарушениях</t>
  </si>
  <si>
    <t>06 1 03 00000</t>
  </si>
  <si>
    <t>Основное мероприятие "Взаимодействие с органами местного самоуправления в сфере общественной безопасности"</t>
  </si>
  <si>
    <t>06 1 03 2П040</t>
  </si>
  <si>
    <t>Составление протоколов об административных правонарушениях</t>
  </si>
  <si>
    <t>06 1 03 2П060</t>
  </si>
  <si>
    <t>Осуществление полномочий по созданию и организации деятельности административных комиссий</t>
  </si>
  <si>
    <t>06 1 03 51180</t>
  </si>
  <si>
    <t>Осуществление первичного воинского учета органами местного самоуправления поселений, муниципальных и городских округов</t>
  </si>
  <si>
    <t>06 1 03 51200</t>
  </si>
  <si>
    <t>Осуществление полномочий по составлению (изменению, дополнению) списков кандидатов в присяжные заседатели федеральных судов общей юрисдикции в Российской Федерации</t>
  </si>
  <si>
    <t>06 1 05 00000</t>
  </si>
  <si>
    <t>Основное мероприятие "Предупреждение и пресечение нарушений в сфере миграционного законодательства"</t>
  </si>
  <si>
    <t>06 1 05 00110</t>
  </si>
  <si>
    <t>06 1 05 2П090</t>
  </si>
  <si>
    <t>06 2 00 00000</t>
  </si>
  <si>
    <t>Подпрограмма "Предупреждение и защита населения от пожаров и чрезвычайных ситуаций"</t>
  </si>
  <si>
    <t>06 2 01 00000</t>
  </si>
  <si>
    <t>Основное мероприятие "Обеспечение безопасности в области защиты населения и территорий от чрезвычайных ситуаций природного, техногенного характера"</t>
  </si>
  <si>
    <t>06 2 01 00110</t>
  </si>
  <si>
    <t>06 2 01 2П090</t>
  </si>
  <si>
    <t>06 2 03 00000</t>
  </si>
  <si>
    <t>Основное мероприятие "Реализация мер по обеспечению пожарной безопасности на территории Пермского края"</t>
  </si>
  <si>
    <t>06 2 03 00110</t>
  </si>
  <si>
    <t>06 2 03 2П090</t>
  </si>
  <si>
    <t>06 2 03 2П100</t>
  </si>
  <si>
    <t>Материальное обеспечение и страхование подразделений добровольной пожарной охраны Пермского края</t>
  </si>
  <si>
    <t>06 2 03 2П110</t>
  </si>
  <si>
    <t>Информирование и обучение населения мерам пожарной безопасности и формирование культуры пожаробезопасного поведения</t>
  </si>
  <si>
    <t>06 2 03 2П160</t>
  </si>
  <si>
    <t>Приведение в нормативное состояние объектов общественной инфраструктуры регионального значения</t>
  </si>
  <si>
    <t>06 2 04 00000</t>
  </si>
  <si>
    <t>Основное мероприятие "Развитие инфраструктуры в сфере общественной безопасности"</t>
  </si>
  <si>
    <t>06 2 04 42000</t>
  </si>
  <si>
    <t>06 3 00 00000</t>
  </si>
  <si>
    <t>06 3 01 00000</t>
  </si>
  <si>
    <t>06 3 01 00090</t>
  </si>
  <si>
    <t>06 3 01 2П130</t>
  </si>
  <si>
    <t>Усиление безопасности судебных участков мировых судей Пермского края</t>
  </si>
  <si>
    <t>06 4 00 00000</t>
  </si>
  <si>
    <t>Подпрограмма "Профилактика незаконного потребления наркотических средств и психотропных веществ, наркомании"</t>
  </si>
  <si>
    <t>06 4 01 00000</t>
  </si>
  <si>
    <t>Основное мероприятие "Реализация мер в области профилактики потребления наркотиков и других психоактивных веществ"</t>
  </si>
  <si>
    <t>06 4 01 00110</t>
  </si>
  <si>
    <t>06 4 01 2П180</t>
  </si>
  <si>
    <t>Развитие системы профилактики немедицинского потребления психоактивных веществ и реабилитации лиц с зависимостью от психоактивных веществ</t>
  </si>
  <si>
    <t>07 0 00 00000</t>
  </si>
  <si>
    <t>Государственная программа Пермского края "Экономическая политика и инновационное развитие"</t>
  </si>
  <si>
    <t>07 1 00 00000</t>
  </si>
  <si>
    <t>Подпрограмма "Развитие промышленности, торговля и инновационное развитие"</t>
  </si>
  <si>
    <t>07 1 01 00000</t>
  </si>
  <si>
    <t>Основное мероприятие "Реализация промышленной политики Пермского края"</t>
  </si>
  <si>
    <t>07 1 01 2Ц020</t>
  </si>
  <si>
    <t>Субсидии фонду "Региональный центр инжиниринга" на решение технологических и инженерных задач промышленности</t>
  </si>
  <si>
    <t>07 1 01 2Ц060</t>
  </si>
  <si>
    <t>Проведение информационных мероприятий в сфере промышленности</t>
  </si>
  <si>
    <t>07 1 01 2Ц130</t>
  </si>
  <si>
    <t>07 1 01 2Ц970</t>
  </si>
  <si>
    <t>Субсидия фонду "Венчурный фонд Пермского края" в целях предоставления финансовой поддержки в форме грантов промышленным предприятиям Пермского края на реализацию проектов, направленных на развитие отрасли железнодорожного транспорта на территории Пермского края</t>
  </si>
  <si>
    <t>07 1 02 00000</t>
  </si>
  <si>
    <t>Основное мероприятие "Развитие внутреннего потребительского рынка"</t>
  </si>
  <si>
    <t>07 1 02 2Ц040</t>
  </si>
  <si>
    <t>Создание условий для повышения качества и конкурентоспособности товаров, работ, услуг, производимых (оказываемых) на территории Пермского края</t>
  </si>
  <si>
    <t>07 1 02 2Ц110</t>
  </si>
  <si>
    <t>07 1 03 00000</t>
  </si>
  <si>
    <t>Основное мероприятие "Формирование и продвижение имиджа Пермского края как территории, благоприятной для инвестирования"</t>
  </si>
  <si>
    <t>07 1 03 00110</t>
  </si>
  <si>
    <t>07 1 03 2Ц080</t>
  </si>
  <si>
    <t>Продвижение Пермского края на международном и российском уровнях</t>
  </si>
  <si>
    <t>07 1 03 2Ц880</t>
  </si>
  <si>
    <t>Проведение мероприятий по присвоению и поддержанию кредитного рейтинга Пермского края</t>
  </si>
  <si>
    <t>07 1 04 00000</t>
  </si>
  <si>
    <t>Основное мероприятие "Обеспечение деятельности фонда "Региональный фонд развития промышленности Пермского края"</t>
  </si>
  <si>
    <t>07 1 04 2Ц910</t>
  </si>
  <si>
    <t>Финансовое обеспечение деятельности регионального фонда развития промышленности (субсидии фонду "Региональный фонд развития промышленности Пермского края" в целях предоставления заемного финансирования проектов, реализуемых по приоритетным направлениям российской промышленности)</t>
  </si>
  <si>
    <t>07 1 06 00000</t>
  </si>
  <si>
    <t>Основное мероприятие "Оказание поддержки предприятиям - участникам национального проекта "Производительность труда" на переобучение, повышение квалификации работников"</t>
  </si>
  <si>
    <t>07 1 06 2Ц960</t>
  </si>
  <si>
    <t>Возмещение части затрат предприятий - участников национального проекта "Производительность труда" на переобучение, повышение квалификации работников</t>
  </si>
  <si>
    <t>07 1 07 00000</t>
  </si>
  <si>
    <t>Основное мероприятие "Создание особой экономической зоны в Пермском крае"</t>
  </si>
  <si>
    <t>07 1 07 2Ц070</t>
  </si>
  <si>
    <t>Взнос в уставный капитал АО "Управляющая компания "ОЭЗ Пермь" в целях строительства объектов инженерной и транспортной инфраструктуры особой экономической зоны</t>
  </si>
  <si>
    <t>07 1 07 2Ц990</t>
  </si>
  <si>
    <t>Субсидии АО "Управляющая компания "ОЭЗ Пермь" на создание особой экономической зоны в Пермском крае</t>
  </si>
  <si>
    <t>07 1 L2 00000</t>
  </si>
  <si>
    <t>Основное мероприятие "Региональный проект "Адресная поддержка повышения производительности труда на предприятиях"</t>
  </si>
  <si>
    <t>07 1 L2 52891</t>
  </si>
  <si>
    <t>Достижение результатов национального проекта "Производительность труда" (субсидии фонду "Региональный центр инжиниринга" на достижение результатов национального проекта "Производительность труда")</t>
  </si>
  <si>
    <t>07 2 00 00000</t>
  </si>
  <si>
    <t>Подпрограмма "Развитие малого и среднего предпринимательства"</t>
  </si>
  <si>
    <t>07 2 01 00000</t>
  </si>
  <si>
    <t>Основное мероприятие "Реализация региональной политики Пермского края в области развития малого и среднего предпринимательства"</t>
  </si>
  <si>
    <t>07 2 01 2Ц050</t>
  </si>
  <si>
    <t>Обеспечение доступности финансовых ресурсов для малых и средних предприятий</t>
  </si>
  <si>
    <t>07 2 01 2Ц640</t>
  </si>
  <si>
    <t>Субсидии некоммерческой организации "Пермский фонд развития предпринимательства" на оказание информационно-консультационной поддержки субъектам малого и среднего предпринимательства, а также физическим лицам, применяющим специальный налоговый режим "Налог на профессиональный доход"</t>
  </si>
  <si>
    <t>07 2 01 2Ц740</t>
  </si>
  <si>
    <t>Снижение части затрат субъектам малого и среднего предпринимательства, связанных с осуществлением экспортной деятельности</t>
  </si>
  <si>
    <t>07 2 01 2Ц750</t>
  </si>
  <si>
    <t>Субсидии некоммерческой организации "Пермский фонд развития предпринимательства" на обеспечение доступа субъектов малого и среднего предпринимательства к экспортной поддержке</t>
  </si>
  <si>
    <t>07 2 01 2Ц890</t>
  </si>
  <si>
    <t>Взнос в уставный капитал АО "Корпорация развития малого и среднего предпринимательства Пермского края" в целях увеличения капитализации гарантийного фонда, предназначенного для предоставления гарантий субъектам малого и среднего предпринимательства</t>
  </si>
  <si>
    <t>07 2 I2 00000</t>
  </si>
  <si>
    <t>Основное мероприятие "Региональный проект "Создание благоприятных условий для осуществления деятельности самозанятыми гражданами"</t>
  </si>
  <si>
    <t>07 2 I2 55272</t>
  </si>
  <si>
    <t>Государственная поддержка малого и среднего предпринимательства, а также физических лиц, применяющих специальный налоговый режим "Налог на профессиональный доход" (субсидии некоммерческой организации "Пермский фонд развития предпринимательства" на оказание комплекса информационно-консультационных и образовательных услуг самозанятым гражданам)</t>
  </si>
  <si>
    <t>07 2 I4 00000</t>
  </si>
  <si>
    <t>Основное мероприятие "Региональный проект "Создание условий для легкого старта и комфортного ведения бизнеса"</t>
  </si>
  <si>
    <t>07 2 I4 55275</t>
  </si>
  <si>
    <t>Государственная поддержка малого и среднего предпринимательства, а также физических лиц, применяющих налоговый режим "Налог на профессиональный доход" (финансовая поддержка в виде грантов субъектам малого и среднего предпринимательства, включенным в реестр социальных предпринимателей, и субъектам малого и среднего предпринимательства, созданным физическими лицами в возрасте до 25 лет включительно)</t>
  </si>
  <si>
    <t>07 2 I4 55279</t>
  </si>
  <si>
    <t>Государственная поддержка малого и среднего предпринимательства, а также физических лиц, применяющих специальный налоговый режим "Налог на профессиональный доход" (субсидии некоммерческой организации "Пермский фонд развития предпринимательства" на оказание комплекса услуг гражданам, желающим вести бизнес, начинающим и действующим предпринимателям, направленных на вовлечение в предпринимательскую деятельность, а также информационно-консультационных и образовательных услуг в офлайн- и онлайн-форматах на площадке центра "Мой бизнес")</t>
  </si>
  <si>
    <t>07 2 I5 00000</t>
  </si>
  <si>
    <t>Основное мероприятие "Региональный проект "Акселерация субъектов малого и среднего предпринимательства"</t>
  </si>
  <si>
    <t>07 2 I5 55273</t>
  </si>
  <si>
    <t>Государственная поддержка малого и среднего предпринимательства, а также физических лиц, применяющих специальный налоговый режим "Налог на профессиональный доход" (субсидии некоммерческой организации "Пермский фонд развития предпринимательства" на оказание комплекса услуг, сервисов и мер поддержки субъектам малого и среднего предпринимательства, а также резидентам промышленных парков, технопарков в центре "Мой бизнес")</t>
  </si>
  <si>
    <t>07 2 I5 55274</t>
  </si>
  <si>
    <t>Государственная поддержка малого и среднего предпринимательства, а также физических лиц, применяющих налоговый режим "Налог на профессиональный доход" (субсидии АО "Корпорация развития малого и среднего предпринимательства Пермского края" для финансового обеспечения затрат на исполнение обязательств по поручительствам, предоставленным в целях обеспечения исполнения обязательств субъектов малого и среднего предпринимательства)</t>
  </si>
  <si>
    <t>07 2 I5 55278</t>
  </si>
  <si>
    <t>Государственная поддержка малого и среднего предпринимательства, а также физических лиц, применяющих специальный налоговый режим "Налог на профессиональный доход" (субсидии некоммерческой организации "Пермский фонд развития предпринимательства" на обеспечение доступа субъектов малого и среднего предпринимательства к экспортной поддержке)</t>
  </si>
  <si>
    <t>07 4 00 00000</t>
  </si>
  <si>
    <t>Подпрограмма "Содействие занятости населения"</t>
  </si>
  <si>
    <t>07 4 01 00000</t>
  </si>
  <si>
    <t>Основное мероприятие "Активная политика занятости населения и социальная поддержка безработных граждан"</t>
  </si>
  <si>
    <t>07 4 01 2Ц100</t>
  </si>
  <si>
    <t>Реализация мероприятий активной политики занятости населения</t>
  </si>
  <si>
    <t>07 4 01 52900</t>
  </si>
  <si>
    <t>Социальные выплаты безработным гражданам в соответствии с Законом Российской Федерации от 19 апреля 1991 г. № 1032-1 "О занятости населения в Российской Федерации"</t>
  </si>
  <si>
    <t>07 4 02 00000</t>
  </si>
  <si>
    <t>Основное мероприятие "Дополнительные мероприятия в сфере занятости населения"</t>
  </si>
  <si>
    <t>07 4 02 2Ц120</t>
  </si>
  <si>
    <t>Стимулирование работодателей к оборудованию (оснащению) рабочих мест (в том числе специальных) для трудоустройства инвалидов в Пермском крае</t>
  </si>
  <si>
    <t>07 4 03 00000</t>
  </si>
  <si>
    <t>Основное мероприятие "Подготовка руководителей для кадрового управленческого резерва Пермского края"</t>
  </si>
  <si>
    <t>07 4 03 R0660</t>
  </si>
  <si>
    <t>Подготовка управленческих кадров для организаций народного хозяйства Российской Федерации</t>
  </si>
  <si>
    <t>07 4 04 00000</t>
  </si>
  <si>
    <t>Основное мероприятие "Обеспечение предоставления государственных услуг и выполнения функций в области содействия занятости населения"</t>
  </si>
  <si>
    <t>07 4 04 00110</t>
  </si>
  <si>
    <t>07 4 04 2Ц520</t>
  </si>
  <si>
    <t>Развитие и укрепление материально-технической базы учреждений в сфере занятости населения</t>
  </si>
  <si>
    <t>07 4 05 00000</t>
  </si>
  <si>
    <t>Основное мероприятие "Улучшение условий и охраны труда, развитие системы социального партнерства"</t>
  </si>
  <si>
    <t>07 4 05 2Ц210</t>
  </si>
  <si>
    <t>Охрана труда и социальное партнерство</t>
  </si>
  <si>
    <t>07 4 P2 00000</t>
  </si>
  <si>
    <t>Основное мероприятие "Региональный проект "Содействие занятости"</t>
  </si>
  <si>
    <t>07 4 P2 52910</t>
  </si>
  <si>
    <t>Повышение эффективности службы занятости</t>
  </si>
  <si>
    <t>07 4 P2 52920</t>
  </si>
  <si>
    <t>Организация профессионального обучения и дополнительного профессионального образования работников промышленных предприятий</t>
  </si>
  <si>
    <t>07 4 P2 52980</t>
  </si>
  <si>
    <t>Реализация дополнительных мероприятий, направленных на снижение напряженности на рынке труда субъектов Российской Федерации, по организации временного трудоустройства</t>
  </si>
  <si>
    <t>07 4 P2 53000</t>
  </si>
  <si>
    <t>Реализация дополнительных мероприятий, направленных на снижение напряженности на рынке труда субъектов Российской Федерации, по организации общественных работ</t>
  </si>
  <si>
    <t>07 6 00 00000</t>
  </si>
  <si>
    <t>Подпрограмма "Управление земельными ресурсами и имуществом Пермского края"</t>
  </si>
  <si>
    <t>07 6 01 00000</t>
  </si>
  <si>
    <t>Основное мероприятие "Актуализация Единого государственного реестра недвижимости"</t>
  </si>
  <si>
    <t>07 6 01 2Ц140</t>
  </si>
  <si>
    <t>Разработка проектов межевания территории и проведение комплексных кадастровых работ</t>
  </si>
  <si>
    <t>07 6 01 R5110</t>
  </si>
  <si>
    <t>Проведение комплексных кадастровых работ</t>
  </si>
  <si>
    <t>07 6 02 00000</t>
  </si>
  <si>
    <t>Основное мероприятие "Обеспечение эффективного управления имуществом на территории Пермского края"</t>
  </si>
  <si>
    <t>07 6 02 00110</t>
  </si>
  <si>
    <t>07 6 02 2Ц160</t>
  </si>
  <si>
    <t>Управление имуществом, в том числе земельными участками на территории Пермского края, и их вовлечение в хозяйственный оборот</t>
  </si>
  <si>
    <t>07 6 02 2Ц270</t>
  </si>
  <si>
    <t>Расходы, связанные с оспариванием решений в сфере имущественных и земельных отношений</t>
  </si>
  <si>
    <t>07 6 04 00000</t>
  </si>
  <si>
    <t>Основное мероприятие "Приведение в нормативное состояние объектов краевой собственности"</t>
  </si>
  <si>
    <t>07 6 04 2Ц410</t>
  </si>
  <si>
    <t>Сохранение объекта культурного наследия федерального значения "Гостиный двор"</t>
  </si>
  <si>
    <t>07 6 05 00000</t>
  </si>
  <si>
    <t>Основное мероприятие "Государственная кадастровая оценка объектов недвижимости"</t>
  </si>
  <si>
    <t>07 6 05 00110</t>
  </si>
  <si>
    <t>07 6 06 00000</t>
  </si>
  <si>
    <t>Основное мероприятие "Предоставление копий технических паспортов, оценочной и иной документации, хранившейся по состоянию на 1 января 2013 года в организациях по государственному техническому учету"</t>
  </si>
  <si>
    <t>07 6 06 00110</t>
  </si>
  <si>
    <t>07 6 06 2Ц700</t>
  </si>
  <si>
    <t>Приобретение (изготовление) оборудования для создания системы мобильного хранения учетно-технической документации об объектах государственного технического учета и технической инвентаризации</t>
  </si>
  <si>
    <t>07 7 00 00000</t>
  </si>
  <si>
    <t>Подпрограмма "Развитие туризма"</t>
  </si>
  <si>
    <t>07 7 01 00000</t>
  </si>
  <si>
    <t>Основное мероприятие "Повышение качества туристских продуктов"</t>
  </si>
  <si>
    <t>07 7 01 2Ц180</t>
  </si>
  <si>
    <t>Мероприятия по повышению качества туристских продуктов</t>
  </si>
  <si>
    <t>07 7 02 00000</t>
  </si>
  <si>
    <t>Основное мероприятие "Продвижение туристских ресурсов и повышение доступности туристских продуктов региона"</t>
  </si>
  <si>
    <t>07 7 02 00110</t>
  </si>
  <si>
    <t>07 7 02 2Ц190</t>
  </si>
  <si>
    <t>Мероприятия по продвижению туристских ресурсов и повышению доступности туристских продуктов региона</t>
  </si>
  <si>
    <t>07 7 03 00000</t>
  </si>
  <si>
    <t>Основное мероприятие "Создание туристской сервисной и обеспечивающей инфраструктуры"</t>
  </si>
  <si>
    <t>07 7 03 2Ц090</t>
  </si>
  <si>
    <t>Приобретение техники и оборудования для развития экологического и познавательного туризма на особо охраняемых природных территориях Пермского края</t>
  </si>
  <si>
    <t>07 7 03 2Ц200</t>
  </si>
  <si>
    <t>Мероприятия по созданию объектов туристской сервисной и обеспечивающей инфраструктуры</t>
  </si>
  <si>
    <t>07 7 J1 00000</t>
  </si>
  <si>
    <t>Основное мероприятие "Региональный проект "Развитие туристической инфраструктуры"</t>
  </si>
  <si>
    <t>07 7 J1 53310</t>
  </si>
  <si>
    <t>Обеспечение поддержки общественных инициатив на создание модульных некапитальных средств размещения (кемпингов и автокемпингов)</t>
  </si>
  <si>
    <t>07 7 J1 53320</t>
  </si>
  <si>
    <t>Обеспечение поддержки реализации общественных инициатив, направленных на развитие туристической инфраструктуры</t>
  </si>
  <si>
    <t>07 7 J1 53330</t>
  </si>
  <si>
    <t>Государственная поддержка региональных программ по проектированию туристского кода центра города</t>
  </si>
  <si>
    <t>07 8 00 00000</t>
  </si>
  <si>
    <t>Подпрограмма "Повышение эффективности управления государственной программой, развитие общественной инфраструктуры"</t>
  </si>
  <si>
    <t>07 8 01 00000</t>
  </si>
  <si>
    <t>07 8 01 00090</t>
  </si>
  <si>
    <t>07 8 01 00110</t>
  </si>
  <si>
    <t>07 8 01 00130</t>
  </si>
  <si>
    <t>07 8 01 2Ц310</t>
  </si>
  <si>
    <t>Реализация обеспечивающих функций в бюджетно-финансовой сфере</t>
  </si>
  <si>
    <t>07 8 01 2Ц320</t>
  </si>
  <si>
    <t>Обслуживание лицевых счетов органов государственной власти Пермского края, государственных краевых учреждений органами местного самоуправления Пермского края</t>
  </si>
  <si>
    <t>07 8 01 2Ц330</t>
  </si>
  <si>
    <t>Поощрение за достижение наилучших результатов в организации финансового менеджмента главных администраторов (главных распорядителей) бюджетных средств Пермского края</t>
  </si>
  <si>
    <t>07 8 01 2Ц380</t>
  </si>
  <si>
    <t>Изготовление и распространение информационных материалов о бюджете</t>
  </si>
  <si>
    <t>07 8 02 00000</t>
  </si>
  <si>
    <t>Основное мероприятие "Сопровождение закупочной деятельности государственных заказчиков"</t>
  </si>
  <si>
    <t>07 8 02 00110</t>
  </si>
  <si>
    <t>07 8 02 2Ц950</t>
  </si>
  <si>
    <t>Оплата работ по проведению экспертиз и привлеченных специалистов</t>
  </si>
  <si>
    <t>07 8 05 00000</t>
  </si>
  <si>
    <t>Основное мероприятие "Обеспечение доступа населения Пермского края к информации о значимых мероприятиях, реализуемых Министерством промышленности и торговли Пермского края"</t>
  </si>
  <si>
    <t>07 8 05 2Ц480</t>
  </si>
  <si>
    <t>Обеспечение доступа населения Пермского края к информации о значимых мероприятиях, реализуемых Министерством промышленности и торговли Пермского края</t>
  </si>
  <si>
    <t>07 8 06 00000</t>
  </si>
  <si>
    <t>Основное мероприятие "Мероприятия по адаптации к изменениям климата на территории Пермского края"</t>
  </si>
  <si>
    <t>07 8 06 2Ц260</t>
  </si>
  <si>
    <t>Субсидии автономной некоммерческой организации "Пермский научно-образовательный центр мирового уровня "Рациональное недропользование" на выполнение научно-исследовательской работы по разработке регионального плана адаптации к изменениям климата на территории Пермского края"</t>
  </si>
  <si>
    <t>07 A 00 00000</t>
  </si>
  <si>
    <t>Подпрограмма "Оказание содействия добровольному переселению в Пермский край соотечественников, проживающих за рубежом"</t>
  </si>
  <si>
    <t>07 A 01 00000</t>
  </si>
  <si>
    <t>Основное мероприятие "Предоставление мер поддержки, направленных на обустройство и обеспечение жизнедеятельности участников Государственной программы Российской Федерации и членов их семей на территории Пермского края"</t>
  </si>
  <si>
    <t>07 A 01 R0860</t>
  </si>
  <si>
    <t>Социальное обеспечение и оказание медицинской помощи участникам Государственной программы Российской Федерации и членам их семей</t>
  </si>
  <si>
    <t>08 0 00 00000</t>
  </si>
  <si>
    <t>Государственная программа Пермского края "Государственная поддержка агропромышленного комплекса Пермского края"</t>
  </si>
  <si>
    <t>08 1 00 00000</t>
  </si>
  <si>
    <t>Подпрограмма "Развитие агропромышленного комплекса и стимулирование инвестиционной деятельности"</t>
  </si>
  <si>
    <t>08 1 01 00000</t>
  </si>
  <si>
    <t>Основное мероприятие "Поддержка отдельных подотраслей растениеводства и животноводства, а также сельскохозяйственного страхования"</t>
  </si>
  <si>
    <t>08 1 01 2У010</t>
  </si>
  <si>
    <t>Возмещение части затрат, связанных с производством и (или) реализацией сельскохозяйственной продукции по отдельным подотраслям растениеводства и животноводства, а также сельскохозяйственное страхование (расходы, не софинансируемые из федерального бюджета)</t>
  </si>
  <si>
    <t>08 1 01 R5080</t>
  </si>
  <si>
    <t>Возмещение части затрат, связанных с производством и (или) реализацией сельскохозяйственной продукции по отдельным подотраслям растениеводства и животноводства, а также сельскохозяйственное страхование</t>
  </si>
  <si>
    <t>08 1 02 00000</t>
  </si>
  <si>
    <t>Основное мероприятие "Стимулирование развития приоритетных подотраслей агропромышленного комплекса и развитие малых форм хозяйствования"</t>
  </si>
  <si>
    <t>08 1 02 2У020</t>
  </si>
  <si>
    <t>Возмещение части затрат сельскохозяйственным товаропроизводителям и организациям, осуществляющим деятельность по производству и (или) переработке определенного вида сельскохозяйственной продукции в рамках приоритетной подотрасли АПК (расходы, не софинансируемые из федерального бюджета)</t>
  </si>
  <si>
    <t>08 1 02 R5021</t>
  </si>
  <si>
    <t>Возмещение части затрат сельскохозяйственным товаропроизводителям и организациям, осуществляющим деятельность по производству и (или) переработке определенного вида сельскохозяйственной продукции в рамках приоритетной подотрасли АПК</t>
  </si>
  <si>
    <t>08 1 02 R5022</t>
  </si>
  <si>
    <t>Развитие малых форм хозяйствования</t>
  </si>
  <si>
    <t>08 1 03 00000</t>
  </si>
  <si>
    <t>Основное мероприятие "Поддержка инвестиционного кредитования в агропромышленном комплексе"</t>
  </si>
  <si>
    <t>08 1 03 2У040</t>
  </si>
  <si>
    <t>Возмещение части процентной ставки по инвестиционным кредитам (займам) в агропромышленном комплексе (расходы, не софинансируемые из федерального бюджета)</t>
  </si>
  <si>
    <t>08 1 03 R4330</t>
  </si>
  <si>
    <t>Возмещение части процентной ставки по инвестиционным кредитам (займам) в агропромышленном комплексе</t>
  </si>
  <si>
    <t>08 1 04 00000</t>
  </si>
  <si>
    <t>Основное мероприятие "Реализация инвестиционных проектов и обновление парка сельскохозяйственной техники и оборудования"</t>
  </si>
  <si>
    <t>08 1 04 2У050</t>
  </si>
  <si>
    <t>Возмещение части прямых понесенных затрат на создание и (или) модернизацию объектов агропромышленного комплекса (расходы, не софинансируемые из федерального бюджета)</t>
  </si>
  <si>
    <t>08 1 04 2У060</t>
  </si>
  <si>
    <t>Возмещение части затрат на уплату первоначального лизингового платежа по договорам финансовой аренды (лизинга)</t>
  </si>
  <si>
    <t>08 1 05 00000</t>
  </si>
  <si>
    <t>Основное мероприятие "Вовлечение в оборот земель сельскохозяйственного назначения и реализация мероприятий в области мелиорации земель сельскохозяйственного назначения"</t>
  </si>
  <si>
    <t>08 1 05 2У130</t>
  </si>
  <si>
    <t>Возмещение части затрат по культуртехническим мероприятиям на землях, вовлекаемых в сельскохозяйственный оборот (расходы, не софинансируемые из федерального бюджета)</t>
  </si>
  <si>
    <t>08 1 05 2У190</t>
  </si>
  <si>
    <t>Возмещение части затрат на мероприятия по известкованию кислых почв (расходы, не софинансируемые из федерального бюджета)</t>
  </si>
  <si>
    <t>08 1 05 2У350</t>
  </si>
  <si>
    <t>Возмещение части затрат на приобретение минеральных удобрений</t>
  </si>
  <si>
    <t>08 1 05 R5991</t>
  </si>
  <si>
    <t>Подготовка проектов межевания земельных участков, выделяемых в счет невостребованных земельных долей, находящихся в собственности муниципальных образований</t>
  </si>
  <si>
    <t>08 1 05 R5992</t>
  </si>
  <si>
    <t>Проведение кадастровых работ в отношении земельных участков из состава земель сельскохозяйственного назначения, государственная собственность на которые не разграничена, и земельных участков, выделяемых в счет невостребованных земельных долей, находящихся в собственности муниципальных образований</t>
  </si>
  <si>
    <t>08 1 06 00000</t>
  </si>
  <si>
    <t>Основное мероприятие "Мероприятия по реализации кадровой политики, формированию и укреплению положительного имиджа в агропромышленном комплексе"</t>
  </si>
  <si>
    <t>08 1 06 2У070</t>
  </si>
  <si>
    <t>Проведение информационных мероприятий и мероприятий, направленных на кадровое обеспечение в агропромышленном комплексе</t>
  </si>
  <si>
    <t>08 1 07 00000</t>
  </si>
  <si>
    <t>Основное мероприятие "Поддержка молодых специалистов, трудоустроившихся в сельскохозяйственные организации"</t>
  </si>
  <si>
    <t>08 1 07 70430</t>
  </si>
  <si>
    <t>Предоставление единовременных и стимулирующих выплат молодым специалистам, трудоустроившимся в сельскохозяйственные организации Пермского края</t>
  </si>
  <si>
    <t>08 1 08 00000</t>
  </si>
  <si>
    <t>Основное мероприятие "Мероприятия по предотвращению распространения и уничтожению борщевика Сосновского на территории Пермского края"</t>
  </si>
  <si>
    <t>08 1 08 2У200</t>
  </si>
  <si>
    <t>Реализация мероприятий по предотвращению распространения и уничтожению борщевика Сосновского в муниципальных образованиях Пермского края</t>
  </si>
  <si>
    <t>08 1 09 00000</t>
  </si>
  <si>
    <t>Основное мероприятие "Оказание информационных, консультационных, методических услуг и организация предоставления мер государственной поддержки субъектам агропромышленного комплекса Пермского края"</t>
  </si>
  <si>
    <t>08 1 09 00110</t>
  </si>
  <si>
    <t>08 1 11 00000</t>
  </si>
  <si>
    <t>Основное мероприятие "Реализация научно-технических проектов для развития сельского хозяйства в Пермском крае"</t>
  </si>
  <si>
    <t>08 1 11 2У360</t>
  </si>
  <si>
    <t>Предоставление гранта в форме субсидии из бюджета Пермского края федеральному государственному бюджетному учреждению науки "Пермский федеральный исследовательский центр Уральского отделения Российской академии наук" на реализацию научно-технического проекта "Развитие семеноводства при разработке и внедрении научно-обоснованных технологий ввода в оборот неиспользуемых сельскохозяйственных земель"</t>
  </si>
  <si>
    <t>08 1 14 00000</t>
  </si>
  <si>
    <t>Основное мероприятие "Поддержка производителей зерновых культур"</t>
  </si>
  <si>
    <t>08 1 14 R3580</t>
  </si>
  <si>
    <t>Возмещение производителям зерновых культур части затрат на производство и реализацию зерновых культур</t>
  </si>
  <si>
    <t>08 1 15 00000</t>
  </si>
  <si>
    <t>Основное мероприятие "Развитие сельского туризма"</t>
  </si>
  <si>
    <t>08 1 15 R3410</t>
  </si>
  <si>
    <t>Предоставление грантов на развитие сельского туризма</t>
  </si>
  <si>
    <t>08 1 16 00000</t>
  </si>
  <si>
    <t>Основное мероприятие "Развитие отраслей овощеводства и картофелеводства"</t>
  </si>
  <si>
    <t>08 1 16 2У400</t>
  </si>
  <si>
    <t>Стимулирование увеличения производства картофеля и овощей (расходы, не софинансируемые из федерального бюджета)</t>
  </si>
  <si>
    <t>08 1 16 R0140</t>
  </si>
  <si>
    <t>Стимулирование увеличения производства картофеля и овощей</t>
  </si>
  <si>
    <t>08 1 I5 00000</t>
  </si>
  <si>
    <t>08 1 I5 54800</t>
  </si>
  <si>
    <t>Создание системы поддержки фермеров и развитие сельской кооперации</t>
  </si>
  <si>
    <t>08 2 00 00000</t>
  </si>
  <si>
    <t>Подпрограмма "Обеспечение ветеринарного благополучия на территории Пермского края"</t>
  </si>
  <si>
    <t>08 2 01 00000</t>
  </si>
  <si>
    <t>Основное мероприятие "Проведение противоэпизоотических мероприятий"</t>
  </si>
  <si>
    <t>08 2 01 00110</t>
  </si>
  <si>
    <t>08 2 01 2У080</t>
  </si>
  <si>
    <t>Оформление прав собственности на бесхозяйные скотомогильники (биотермические ямы), проведение мероприятий по обустройству, содержанию, консервации и ликвидации скотомогильников (биотермических ям), а также по разработке и согласованию проектов санитарно-защитных зон сибиреязвенных скотомогильников</t>
  </si>
  <si>
    <t>08 2 01 2У090</t>
  </si>
  <si>
    <t>Организация мероприятий при осуществлении деятельности по обращению с животными без владельцев</t>
  </si>
  <si>
    <t>08 2 01 2У100</t>
  </si>
  <si>
    <t>Администрирование государственных полномочий по организации мероприятий при осуществлении деятельности по обращению с животными без владельцев</t>
  </si>
  <si>
    <t>08 2 01 2У170</t>
  </si>
  <si>
    <t>Развитие и укрепление материально-технической базы государственных бюджетных учреждений ветеринарии Пермского края</t>
  </si>
  <si>
    <t>08 2 01 2У390</t>
  </si>
  <si>
    <t>Реализация мероприятий по созданию условий осуществления деятельности в муниципальном приюте для животных без владельцев</t>
  </si>
  <si>
    <t>08 2 T2 00000</t>
  </si>
  <si>
    <t>Основное мероприятие "Региональный проект "Экспорт продукции агропромышленного комплекса"</t>
  </si>
  <si>
    <t>08 2 T2 52510</t>
  </si>
  <si>
    <t>Государственная поддержка аккредитации ветеринарных лабораторий в национальной системе аккредитации</t>
  </si>
  <si>
    <t>08 3 00 00000</t>
  </si>
  <si>
    <t>Подпрограмма "Комплексное развитие сельских территорий"</t>
  </si>
  <si>
    <t>08 3 01 00000</t>
  </si>
  <si>
    <t>Основное мероприятие "Создание условий для обеспечения доступным и комфортным жильем сельского населения, развитие инфраструктуры на сельских территориях, содействие занятости сельского населения"</t>
  </si>
  <si>
    <t>08 3 01 2У340</t>
  </si>
  <si>
    <t>Реализация мероприятий, направленных на комплексное развитие сельских территорий (оказание содействия сельскохозяйственным товаропроизводителям в обеспечении квалифицированными специалистами) (расходы, не софинансируемые из федерального бюджета)</t>
  </si>
  <si>
    <t>08 3 01 R5761</t>
  </si>
  <si>
    <t>Реализация мероприятий, направленных на комплексное развитие сельских территорий (улучшение жилищных условий граждан, проживающих на сельских территориях)</t>
  </si>
  <si>
    <t>08 3 01 R5762</t>
  </si>
  <si>
    <t>Реализация мероприятий, направленных на комплексное развитие сельских территорий (оказание финансовой поддержки при исполнении расходных обязательств муниципальных образований по строительству жилья, предоставляемого гражданам, проживающим на сельских территориях, по договору найма жилого помещения)</t>
  </si>
  <si>
    <t>08 3 01 R5763</t>
  </si>
  <si>
    <t>Реализация мероприятий, направленных на комплексное развитие сельских территорий (Обустройство объектами инженерной инфраструктуры и благоустройство площадок, расположенных на сельских территориях, под компактную жилищную застройку)</t>
  </si>
  <si>
    <t>08 3 01 R5765</t>
  </si>
  <si>
    <t>Реализация мероприятий, направленных на комплексное развитие сельских территорий (Благоустройство сельских территорий)</t>
  </si>
  <si>
    <t>08 3 01 R5766</t>
  </si>
  <si>
    <t>Реализация мероприятий, направленных на комплексное развитие сельских территорий (Оказание содействия сельскохозяйственным товаропроизводителям в обеспечении квалифицированными специалистами)</t>
  </si>
  <si>
    <t>08 3 01 R5767</t>
  </si>
  <si>
    <t>Реализация мероприятий, направленных на комплексное развитие сельских территорий (Современный облик сельских территорий)</t>
  </si>
  <si>
    <t>08 4 00 00000</t>
  </si>
  <si>
    <t>08 4 01 00000</t>
  </si>
  <si>
    <t>08 4 01 00090</t>
  </si>
  <si>
    <t>08 4 01 2У110</t>
  </si>
  <si>
    <t>Осуществление отдельного государственного полномочия по планированию использования земель сельскохозяйственного назначения</t>
  </si>
  <si>
    <t>09 0 00 00000</t>
  </si>
  <si>
    <t>Государственная программа Пермского края "Градостроительная и жилищная политика, создание условий для комфортной городской среды"</t>
  </si>
  <si>
    <t>09 1 00 00000</t>
  </si>
  <si>
    <t>Подпрограмма "Повышение безопасности и комфортности проживания граждан в жилищном фонде Пермского края"</t>
  </si>
  <si>
    <t>09 1 01 00000</t>
  </si>
  <si>
    <t>Основное мероприятие "Капитальный ремонт и модернизация жилищного фонда"</t>
  </si>
  <si>
    <t>09 1 01 2Ж020</t>
  </si>
  <si>
    <t>Обеспечение деятельности некоммерческой организации "Фонд капитального ремонта общего имущества в многоквартирных домах в Пермском крае"</t>
  </si>
  <si>
    <t>09 1 01 2Ж720</t>
  </si>
  <si>
    <t>Капитальный ремонт общего имущества в многоквартирных домах на территории Пермского края</t>
  </si>
  <si>
    <t>09 1 01 2Ж880</t>
  </si>
  <si>
    <t>Капитальный ремонт многоквартирных домов на территории Пермского края</t>
  </si>
  <si>
    <t>09 1 02 00000</t>
  </si>
  <si>
    <t>09 1 02 2Ж960</t>
  </si>
  <si>
    <t>09 1 02 2Ж970</t>
  </si>
  <si>
    <t>09 1 03 00000</t>
  </si>
  <si>
    <t>Основное мероприятие "Мероприятия по переселению граждан из аварийного жилищного фонда"</t>
  </si>
  <si>
    <t>09 1 03 2Ж160</t>
  </si>
  <si>
    <t>Мероприятия по расселению жилищного фонда на территории Пермского края, признанного аварийным после 1 января 2017 г.</t>
  </si>
  <si>
    <t>09 1 03 2Ж860</t>
  </si>
  <si>
    <t>09 1 05 00000</t>
  </si>
  <si>
    <t>Основное мероприятие "Защита прав участников долевого строительства и достройка "проблемных" объектов долевого строительства"</t>
  </si>
  <si>
    <t>09 1 05 2Ж010</t>
  </si>
  <si>
    <t>Имущественный взнос Пермского края в имущество публично-правовой компании "Фонд развития территорий"</t>
  </si>
  <si>
    <t>09 1 05 2Ж570</t>
  </si>
  <si>
    <t>Обеспечение деятельности унитарной некоммерческой организации - фонд "Фонд защиты прав граждан - участников долевого строительства Пермского края"</t>
  </si>
  <si>
    <t>09 1 05 2Ж760</t>
  </si>
  <si>
    <t>Мероприятия, связанные с реализацией и содержанием объектов недвижимости, расположенных в многоквартирных домах, завершение строительства которых осуществляется или осуществлялось унитарной некоммерческой организацией - фондом "Фонд защиты прав граждан - участников долевого строительства Пермского края"</t>
  </si>
  <si>
    <t>09 1 06 00000</t>
  </si>
  <si>
    <t>Основное мероприятие "Обеспечение выполнения функций в сфере жилищной политики"</t>
  </si>
  <si>
    <t>09 1 06 00110</t>
  </si>
  <si>
    <t>09 1 F3 00000</t>
  </si>
  <si>
    <t>Основное мероприятие "Региональный проект "Обеспечение устойчивого сокращения непригодного для проживания жилищного фонда"</t>
  </si>
  <si>
    <t>09 1 F3 67483</t>
  </si>
  <si>
    <t>Обеспечение устойчивого сокращения непригодного для проживания жилого фонда</t>
  </si>
  <si>
    <t>09 1 F3 67484</t>
  </si>
  <si>
    <t>Реализация мероприятий по обеспечению устойчивого сокращения непригодного для проживания жилого фонда</t>
  </si>
  <si>
    <t>09 1 F5 00000</t>
  </si>
  <si>
    <t>Основное мероприятие "Региональный проект "Чистая вода"</t>
  </si>
  <si>
    <t>09 1 F5 52430</t>
  </si>
  <si>
    <t>Строительство и реконструкция (модернизация) объектов питьевого водоснабжения</t>
  </si>
  <si>
    <t>09 2 00 00000</t>
  </si>
  <si>
    <t>Подпрограмма "Градостроительная деятельность и развитие инфраструктуры в Пермском крае"</t>
  </si>
  <si>
    <t>09 2 01 00000</t>
  </si>
  <si>
    <t>Основное мероприятие "Развитие градостроительной деятельности"</t>
  </si>
  <si>
    <t>09 2 01 00110</t>
  </si>
  <si>
    <t>09 2 01 2Ж420</t>
  </si>
  <si>
    <t>Подготовка генеральных планов, правил землепользования и застройки муниципальных образований Пермского края</t>
  </si>
  <si>
    <t>09 2 01 2Ж920</t>
  </si>
  <si>
    <t>Внесение изменений в генеральные планы, правила землепользования и застройки муниципальных образований Пермского края</t>
  </si>
  <si>
    <t>09 2 02 00000</t>
  </si>
  <si>
    <t>Основное мероприятие "Развитие коммунально-инженерной инфраструктуры"</t>
  </si>
  <si>
    <t>09 2 02 09605</t>
  </si>
  <si>
    <t>Обеспечение мероприятий по модернизации систем коммунальной инфраструктуры</t>
  </si>
  <si>
    <t>09 2 02 2Ж330</t>
  </si>
  <si>
    <t>Проведение проектных работ и строительство распределительных газопроводов на территории муниципальных образований Пермского края</t>
  </si>
  <si>
    <t>09 2 02 2Ж520</t>
  </si>
  <si>
    <t>Улучшение качества систем теплоснабжения на территории муниципальных образований Пермского края</t>
  </si>
  <si>
    <t>09 2 02 2Ж540</t>
  </si>
  <si>
    <t>Разработка (корректировка) проектно-сметной документации по строительству (реконструкции, модернизации) объектов питьевого водоснабжения</t>
  </si>
  <si>
    <t>09 2 02 2Ж700</t>
  </si>
  <si>
    <t>Плата концедента по концессионным соглашениям в отношении объектов систем теплоснабжения, водоснабжения и водоотведения на территориях муниципальных образований Пермского края, предназначенной для обеспечения части расходов по созданию и (или) реконструкции объекта концессионного соглашения</t>
  </si>
  <si>
    <t>09 2 02 2Ж750</t>
  </si>
  <si>
    <t>Возмещение недополученных доходов юридическим лицам, являющимся исполнителями коммунальных услуг, в связи с изменением размера платы граждан за коммунальные услуги</t>
  </si>
  <si>
    <t>09 2 02 2Ж850</t>
  </si>
  <si>
    <t>Возмещение части затрат, связанных с реализацией мероприятий по догазификации в рамках Региональной программы газификации жилищно-коммунального хозяйства, промышленных и иных организаций Пермского края на 2021-2030 годы</t>
  </si>
  <si>
    <t>09 2 02 2Ж930</t>
  </si>
  <si>
    <t>Создание инженерной инфраструктуры в целях развития туристских кластеров</t>
  </si>
  <si>
    <t>09 3 00 00000</t>
  </si>
  <si>
    <t>Подпрограмма "Формирование комфортной городской среды"</t>
  </si>
  <si>
    <t>09 3 01 00000</t>
  </si>
  <si>
    <t>Основное мероприятие "Поддержка муниципальных программ формирования современной городской среды"</t>
  </si>
  <si>
    <t>09 3 01 2Ж090</t>
  </si>
  <si>
    <t>Поддержка муниципальных программ формирования современной городской среды (расходы, не софинансируемые из федерального бюджета)</t>
  </si>
  <si>
    <t>09 3 01 2Ж650</t>
  </si>
  <si>
    <t>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 (расходы, не софинансируемые из федерального бюджета)</t>
  </si>
  <si>
    <t>09 3 03 00000</t>
  </si>
  <si>
    <t>Основное мероприятие "Комплексное благоустройство"</t>
  </si>
  <si>
    <t>09 3 03 2Ж410</t>
  </si>
  <si>
    <t>Развитие городского пространства</t>
  </si>
  <si>
    <t>09 3 F2 00000</t>
  </si>
  <si>
    <t>Основное мероприятие "Региональный проект "Формирование комфортной городской среды"</t>
  </si>
  <si>
    <t>09 3 F2 54240</t>
  </si>
  <si>
    <t>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t>
  </si>
  <si>
    <t>09 3 F2 55550</t>
  </si>
  <si>
    <t>Реализация программ формирования современной городской среды</t>
  </si>
  <si>
    <t>09 4 00 00000</t>
  </si>
  <si>
    <t>Подпрограмма "Повышение эффективности градостроительной деятельности"</t>
  </si>
  <si>
    <t>09 4 01 00000</t>
  </si>
  <si>
    <t>Основное мероприятие "Обеспечение выполнения функций в сфере градостроительства, архитектуры и ЖКХ"</t>
  </si>
  <si>
    <t>09 4 01 00090</t>
  </si>
  <si>
    <t>09 4 01 00110</t>
  </si>
  <si>
    <t>09 4 01 2Ж130</t>
  </si>
  <si>
    <t>Проведение мероприятий по привлечению экспертов в сфере тарифного регулирования</t>
  </si>
  <si>
    <t>09 4 01 2Ж140</t>
  </si>
  <si>
    <t>Информационное обеспечение и проведение общественных мероприятий в сфере градостроительства и ЖКХ</t>
  </si>
  <si>
    <t>09 4 01 2Ж350</t>
  </si>
  <si>
    <t>Выполнение предпроектных работ по проектам общественной инфраструктуры регионального значения</t>
  </si>
  <si>
    <t>09 4 01 2Ж730</t>
  </si>
  <si>
    <t>Содержание объектов незавершенного строительства до заключения государственного контракта на строительство (реконструкцию) объектов общественной инфраструктуры и объектов недвижимого имущества</t>
  </si>
  <si>
    <t>09 4 01 2Ж780</t>
  </si>
  <si>
    <t>Проведение строительно-технической судебной экспертизы ГКУ ПК "Управление капитального строительства Пермского края"</t>
  </si>
  <si>
    <t>09 4 02 00000</t>
  </si>
  <si>
    <t>Основное мероприятие "Осуществление государственного строительного надзора"</t>
  </si>
  <si>
    <t>09 4 02 2Ж070</t>
  </si>
  <si>
    <t>Мероприятия по обеспечению проведения исследований, обследований, лабораторных и иных испытаний, необходимых при осуществлении государственного строительного надзора</t>
  </si>
  <si>
    <t>09 4 02 2Ж370</t>
  </si>
  <si>
    <t>Проведение судебно-оценочных экспертиз</t>
  </si>
  <si>
    <t>09 4 03 00000</t>
  </si>
  <si>
    <t>Основное мероприятие "Осуществление лицензирования деятельности по управлению многоквартирными домами"</t>
  </si>
  <si>
    <t>09 4 03 2Ж080</t>
  </si>
  <si>
    <t>Мероприятия по осуществлению лицензирования деятельности по управлению многоквартирными домами</t>
  </si>
  <si>
    <t>09 4 04 00000</t>
  </si>
  <si>
    <t>Основное мероприятие "Разработка системы опережающей подготовки кадров"</t>
  </si>
  <si>
    <t>09 4 04 2Ж950</t>
  </si>
  <si>
    <t>Разработка системы опережающей подготовки кадров в строительной отрасли Пермского края</t>
  </si>
  <si>
    <t>10 0 00 00000</t>
  </si>
  <si>
    <t>Государственная программа Пермского края "Развитие транспортной системы"</t>
  </si>
  <si>
    <t>10 1 00 00000</t>
  </si>
  <si>
    <t>Подпрограмма "Совершенствование и развитие сети автомобильных дорог Пермского края"</t>
  </si>
  <si>
    <t>10 1 01 00000</t>
  </si>
  <si>
    <t>Основное мероприятие "Приведение в нормативное состояние автомобильных дорог"</t>
  </si>
  <si>
    <t>10 1 01 2T010</t>
  </si>
  <si>
    <t>Приведение в нормативное состояние автомобильных дорог регионального или межмуниципального значения Пермского края</t>
  </si>
  <si>
    <t>10 1 01 2T450</t>
  </si>
  <si>
    <t>Содержание автомобильных дорог местного значения по перераспределенным полномочиям</t>
  </si>
  <si>
    <t>10 1 02 00000</t>
  </si>
  <si>
    <t>Основное мероприятие "Бюджетные инвестиции, субсидии на осуществление капитальных вложений в объекты капитального строительства государственной собственности на строительство объектов автодорожной отрасли регионального значения"</t>
  </si>
  <si>
    <t>10 1 02 00110</t>
  </si>
  <si>
    <t>10 1 02 2T020</t>
  </si>
  <si>
    <t>Строительство (реконструкция) объектов автодорожной отрасли регионального значения</t>
  </si>
  <si>
    <t>10 1 02 98000</t>
  </si>
  <si>
    <t>Реализация инфраструктурных проектов, источником финансового обеспечения которых являются бюджетные кредиты, предоставляемые из федерального бюджета на финансовое обеспечение реализации инфраструктурных проектов</t>
  </si>
  <si>
    <t>10 1 03 00000</t>
  </si>
  <si>
    <t>Основное мероприятие "Обеспечение функций заказчика-застройщика"</t>
  </si>
  <si>
    <t>10 1 03 00110</t>
  </si>
  <si>
    <t>10 1 04 00000</t>
  </si>
  <si>
    <t>Основное мероприятие "Строительство (реконструкция) и приведение в нормативное состояние автомобильных дорог общего пользования местного значения Пермского края"</t>
  </si>
  <si>
    <t>10 1 04 2T040</t>
  </si>
  <si>
    <t>Проектирование, строительство (реконструкция), капитальный ремонт и ремонт автомобильных дорог общего пользования местного значения, находящихся на территории Пермского края</t>
  </si>
  <si>
    <t>10 1 04 2T480</t>
  </si>
  <si>
    <t>Обустройство остановочных пунктов, находящихся на автомобильных дорогах общего пользования местного значения, автопавильонами</t>
  </si>
  <si>
    <t>10 1 05 00000</t>
  </si>
  <si>
    <t>Основное мероприятие "Обеспечение функций проектирования"</t>
  </si>
  <si>
    <t>10 1 05 00110</t>
  </si>
  <si>
    <t>10 1 08 00000</t>
  </si>
  <si>
    <t>Основное мероприятие "Инвестиционное консультирование и независимый контроль качества строительства (реконструкции) автомобильных дорог общего пользования регионального или межмуниципального значения Пермского края, реализуемых с применением механизмов ГЧП, концессионных соглашений"</t>
  </si>
  <si>
    <t>10 1 08 00110</t>
  </si>
  <si>
    <t>10 1 09 00000</t>
  </si>
  <si>
    <t>Основное мероприятие "Осуществление дорожной деятельности в рамках федерального проекта "Содействие развитию автомобильных дорог регионального, межмуниципального и местного значения" государственной программы Российской Федерации "Развитие транспортной системы"</t>
  </si>
  <si>
    <t>10 1 09 R7840</t>
  </si>
  <si>
    <t>Осуществление дорожной деятельности в отношении автомобильных дорог общего пользования регионального или межмуниципального значения</t>
  </si>
  <si>
    <t>10 1 10 00000</t>
  </si>
  <si>
    <t>Основное мероприятие "Реализация концессионных соглашений по эксплуатации автомобильных дорог"</t>
  </si>
  <si>
    <t>10 1 10 2T470</t>
  </si>
  <si>
    <t>10 1 F1 00000</t>
  </si>
  <si>
    <t>Основное мероприятие "Региональный проект "Жилье"</t>
  </si>
  <si>
    <t>10 1 F1 50210</t>
  </si>
  <si>
    <t>Стимулирование программ развития жилищного строительства субъектов Российской Федерации</t>
  </si>
  <si>
    <t>10 1 R1 00000</t>
  </si>
  <si>
    <t>10 1 R1 2T010</t>
  </si>
  <si>
    <t>Приведение в нормативное состояние автомобильных дорог регионального и межмуниципального значения в рамках реализации мероприятий регионального проекта Пермского края "Безопасные и качественные автомобильные дороги" (Дорожная сеть)</t>
  </si>
  <si>
    <t>10 1 R1 2T020</t>
  </si>
  <si>
    <t>Строительство (реконструкция) объектов автодорожной отрасли регионального значения в рамках реализации мероприятий регионального проекта Пермского края "Безопасные и качественные автомобильные дороги" (Дорожная сеть)</t>
  </si>
  <si>
    <t>10 1 R1 2T040</t>
  </si>
  <si>
    <t>Проектирование, строительство (реконструкция), капитальный ремонт и ремонт автомобильных дорог общего пользования местного значения, находящихся на территории Пермского края, направленные на достижение целевых показателей регионального проекта "Региональная и местная дорожная сеть" национального проекта "Безопасные качественные дороги"</t>
  </si>
  <si>
    <t>10 1 R1 53890</t>
  </si>
  <si>
    <t>Развитие инфраструктуры дорожного хозяйства</t>
  </si>
  <si>
    <t>10 1 R1 53940</t>
  </si>
  <si>
    <t>Приведение в нормативное состояние автомобильных дорог и искусственных дорожных сооружений в рамках реализации национального проекта "Безопасные качественные дороги"</t>
  </si>
  <si>
    <t>10 2 00 00000</t>
  </si>
  <si>
    <t>Подпрограмма "Развитие транспортного комплекса Пермского края"</t>
  </si>
  <si>
    <t>10 2 01 00000</t>
  </si>
  <si>
    <t>Основное мероприятие "Организация транспортного обслуживания населения"</t>
  </si>
  <si>
    <t>10 2 01 2T050</t>
  </si>
  <si>
    <t>Организация транспортного обслуживания населения железнодорожным, воздушным и водным транспортом</t>
  </si>
  <si>
    <t>10 2 01 2T210</t>
  </si>
  <si>
    <t>10 2 01 2T390</t>
  </si>
  <si>
    <t>Субсидии ОАО "Российские железные дороги" на возмещение части затрат по обустройству объектов инфраструктуры пригородного железнодорожного транспорта в целях транспортного обслуживания населения пригородным железнодорожным транспортом</t>
  </si>
  <si>
    <t>10 2 01 2T490</t>
  </si>
  <si>
    <t>Обустройство модульных причалов в целях обеспечения транспортного обслуживания населения водным транспортом</t>
  </si>
  <si>
    <t>10 2 02 00000</t>
  </si>
  <si>
    <t>Основное мероприятие "Организация транспортного обслуживания населения автомобильным транспортом"</t>
  </si>
  <si>
    <t>10 2 02 00110</t>
  </si>
  <si>
    <t>10 2 02 2T060</t>
  </si>
  <si>
    <t>Осуществление полномочий по регулированию тарифов на перевозки пассажиров и багажа автомобильным и городским электрическим транспортом на муниципальных маршрутах регулярных перевозок</t>
  </si>
  <si>
    <t>10 2 02 2T100</t>
  </si>
  <si>
    <t>Предоставление субсидий ПКГУП "Автовокзал" на выполнение мероприятий по укреплению и развитию материально-технической базы</t>
  </si>
  <si>
    <t>10 2 02 2T230</t>
  </si>
  <si>
    <t>Осуществление регулярных перевозок по регулируемым тарифам пассажиров и багажа автомобильным транспортом на межмуниципальных маршрутах Пермского края</t>
  </si>
  <si>
    <t>10 2 02 2T370</t>
  </si>
  <si>
    <t>10 2 02 2T400</t>
  </si>
  <si>
    <t>Возмещение недополученных доходов в связи с оказанием услуг паромных (ледовых) переправ по перевозке автомобильного транспорта, осуществляющего регулярные перевозки пассажиров и багажа на межмуниципальном маршруте Пермского края по регулируемым тарифам</t>
  </si>
  <si>
    <t>10 2 02 2T460</t>
  </si>
  <si>
    <t>Возмещение расходов на услуги автовокзалов и автостанций при осуществлении перевозок пассажиров и багажа автомобильным транспортом по межмуниципальным маршрутам Пермского края по регулируемым тарифам</t>
  </si>
  <si>
    <t>10 2 04 00000</t>
  </si>
  <si>
    <t>Основное мероприятие "Расширение использования природного газа в качестве газомоторного топлива"</t>
  </si>
  <si>
    <t>10 2 04 R2610</t>
  </si>
  <si>
    <t>Мероприятия по развитию рынка газомоторного топлива (компенсация части затрат на реализацию проектов по строительству и развитию заправочной инфраструктуры компримированного природного газа)</t>
  </si>
  <si>
    <t>10 2 04 R2760</t>
  </si>
  <si>
    <t>Мероприятия по развитию рынка газомоторного топлива (поддержка переоборудования существующей автомобильной техники, включая общественный транспорт и коммунальную технику, для использования природного газа в качестве моторного топлива)</t>
  </si>
  <si>
    <t>10 2 05 00000</t>
  </si>
  <si>
    <t>10 2 05 2T420</t>
  </si>
  <si>
    <t>Реализация проекта, направленного на комплексное развитие городского наземного электрического транспорта г.Перми</t>
  </si>
  <si>
    <t>10 2 05 2T440</t>
  </si>
  <si>
    <t>Плата концедента по концессионному соглашению, объектом которого являются объекты транспортной инфраструктуры и технологически связанные с ними транспортные средства, обеспечивающие деятельность, связанную с перевозками пассажиров транспортом общего пользования</t>
  </si>
  <si>
    <t>10 2 R7 00000</t>
  </si>
  <si>
    <t>Основное мероприятие "Финансовое обеспечение реализации инфраструктурных проектов, направленных на комплексное развитие городского наземного электрического транспорта"</t>
  </si>
  <si>
    <t>10 2 R7 54000</t>
  </si>
  <si>
    <t>Финансовое обеспечение реализации инфраструктурных проектов, направленных на комплексное развитие городского наземного электрического транспорта (приобретение автобусов, приводимых в движение электрической энергией от батареи, заряжаемой от внешнего источника (электробусов), и объектов зарядной инфраструктуры для них)</t>
  </si>
  <si>
    <t>10 3 00 00000</t>
  </si>
  <si>
    <t>Подпрограмма "Повышение безопасности дорожного движения на автомобильных дорогах Пермского края, обеспечение сохранности автомобильных дорог Пермского края и профилактика совершения преступлений"</t>
  </si>
  <si>
    <t>10 3 01 00000</t>
  </si>
  <si>
    <t>Основное мероприятие "Развитие системы организации движения и повышение безопасности дорожных условий"</t>
  </si>
  <si>
    <t>10 3 01 00110</t>
  </si>
  <si>
    <t>10 3 01 2T070</t>
  </si>
  <si>
    <t>Развитие системы организации движения транспортных средств и пешеходов, повышение безопасности дорожных условий</t>
  </si>
  <si>
    <t>10 3 01 2T180</t>
  </si>
  <si>
    <t>Расходы на обеспечение рассылки постановлений по делам об административных правонарушениях в области дорожного движения, выявленных с помощью работающих в автоматическом режиме специальных технических средств, имеющих функции фото- и киносъемки, видеозаписи для фиксации нарушений правил дорожного движения</t>
  </si>
  <si>
    <t>10 3 02 00000</t>
  </si>
  <si>
    <t>Основное мероприятие "Профилактика совершения преступлений"</t>
  </si>
  <si>
    <t>10 3 02 2T290</t>
  </si>
  <si>
    <t>Обслуживание камер системы видеонаблюдения и других элементов, используемых для профилактики совершения преступлений, расположенных в общественных местах и иных местах массового пребывания граждан</t>
  </si>
  <si>
    <t>10 3 03 00000</t>
  </si>
  <si>
    <t>Основное мероприятие "Обеспечение транспортной безопасности мостов на региональных дорогах"</t>
  </si>
  <si>
    <t>10 3 03 2T410</t>
  </si>
  <si>
    <t>Реализация мер по обеспечению транспортной безопасности мостов на региональных дорогах</t>
  </si>
  <si>
    <t>10 3 R2 00000</t>
  </si>
  <si>
    <t>Основное мероприятие "Реализация мероприятий в рамках регионального проекта Пермского края "Безопасные и качественные автомобильные дороги" (Общесистемные меры развития дорожного хозяйства)</t>
  </si>
  <si>
    <t>10 3 R2 54180</t>
  </si>
  <si>
    <t>Внедрение интеллектуальных транспортных систем, предусматривающих автоматизацию процессов управления дорожным движением в городских агломерациях, включающих города с населением свыше 300 тысяч человек</t>
  </si>
  <si>
    <t>10 3 R3 00000</t>
  </si>
  <si>
    <t>Основное мероприятие "Реализация мероприятий в рамках регионального проекта Пермского края "Безопасные и качественные автомобильные дороги" (Безопасность дорожного движения)</t>
  </si>
  <si>
    <t>10 3 R3 2T070</t>
  </si>
  <si>
    <t>Развитие системы организации движения транспортных средств и пешеходов, повышение безопасности дорожных условий в рамках реализации мероприятий регионального проекта Пермского края "Безопасные и качественные автомобильные дороги" (Безопасность дорожного движения)</t>
  </si>
  <si>
    <t>10 4 00 00000</t>
  </si>
  <si>
    <t>10 4 01 00000</t>
  </si>
  <si>
    <t>10 4 01 00090</t>
  </si>
  <si>
    <t>10 4 03 00000</t>
  </si>
  <si>
    <t>Основное мероприятие "Организация участия в конгрессах, конференциях, выставках и иных мероприятиях в сфере дорожной деятельности и транспорта"</t>
  </si>
  <si>
    <t>10 4 03 2T430</t>
  </si>
  <si>
    <t>Организация участия в конгрессах, конференциях, выставках и иных мероприятиях в сфере дорожной деятельности и транспорта</t>
  </si>
  <si>
    <t>11 0 00 00000</t>
  </si>
  <si>
    <t>Государственная программа Пермского края "Региональная политика и развитие территорий"</t>
  </si>
  <si>
    <t>11 1 00 00000</t>
  </si>
  <si>
    <t>Подпрограмма "Создание условий для финансовой устойчивости местных бюджетов и реализации муниципальных программ"</t>
  </si>
  <si>
    <t>11 1 01 00000</t>
  </si>
  <si>
    <t>Основное мероприятие "Выравнивание бюджетной обеспеченности муниципальных образований"</t>
  </si>
  <si>
    <t>11 1 01 2P020</t>
  </si>
  <si>
    <t>Выравнивание бюджетной обеспеченности муниципальных округов, городских округов</t>
  </si>
  <si>
    <t>11 1 01 50100</t>
  </si>
  <si>
    <t>Дотации, связанные с особым режимом безопасного функционирования закрытых административно-территориальных образований</t>
  </si>
  <si>
    <t>11 1 02 00000</t>
  </si>
  <si>
    <t>Основное мероприятие "Реализация муниципальных программ, приоритетных муниципальных проектов в рамках приоритетных региональных проектов, инвестиционных проектов муниципальных образований"</t>
  </si>
  <si>
    <t>11 1 02 2P040</t>
  </si>
  <si>
    <t>Реализация муниципальных программ, приоритетных муниципальных проектов в рамках приоритетных региональных проектов, инвестиционных проектов муниципальных образований</t>
  </si>
  <si>
    <t>11 1 03 00000</t>
  </si>
  <si>
    <t>Основное мероприятие "Реализация мероприятий по комфортному проживанию жителей Пермского края"</t>
  </si>
  <si>
    <t>11 1 03 2P250</t>
  </si>
  <si>
    <t>Снос расселенных жилых домов и нежилых зданий (сооружений), расположенных на территории муниципальных образований Пермского края</t>
  </si>
  <si>
    <t>11 1 03 2P310</t>
  </si>
  <si>
    <t>Реализация мероприятий комплексных планов развития муниципальных образований территорий Верхнекамья</t>
  </si>
  <si>
    <t>11 1 03 2P340</t>
  </si>
  <si>
    <t>Реализация мероприятий по переселению жителей Пермского края в целях создания условий для их комфортного проживания</t>
  </si>
  <si>
    <t>11 1 03 2P350</t>
  </si>
  <si>
    <t>Реализация программы "Комфортный край"</t>
  </si>
  <si>
    <t>11 1 03 51560</t>
  </si>
  <si>
    <t>Реализация программ местного развития и обеспечение занятости для шахтерских городов и поселков</t>
  </si>
  <si>
    <t>11 1 04 00000</t>
  </si>
  <si>
    <t>Основное мероприятие "Стимулирование муниципальных образований к достижению наилучших показателей социально-экономического развития"</t>
  </si>
  <si>
    <t>11 1 04 2P230</t>
  </si>
  <si>
    <t>Стимулирование муниципальных образований к росту доходов</t>
  </si>
  <si>
    <t>11 1 04 2P360</t>
  </si>
  <si>
    <t>Стимулирование муниципальных образований к увеличению численности самозанятых граждан и поступлений налога на профессиональный доход</t>
  </si>
  <si>
    <t>11 2 00 00000</t>
  </si>
  <si>
    <t>Подпрограмма "Поддержка проектов местных инициатив"</t>
  </si>
  <si>
    <t>11 2 01 00000</t>
  </si>
  <si>
    <t>Основное мероприятие "Финансовая поддержка местных инициатив граждан по решению вопросов местного значения"</t>
  </si>
  <si>
    <t>11 2 01 2P060</t>
  </si>
  <si>
    <t>Реализация мероприятий с участием средств самообложения граждан</t>
  </si>
  <si>
    <t>11 2 01 2P080</t>
  </si>
  <si>
    <t>Софинансирование проектов инициативного бюджетирования</t>
  </si>
  <si>
    <t>11 2 01 2P090</t>
  </si>
  <si>
    <t>Проведение мероприятий по сопровождению инициативного бюджетирования</t>
  </si>
  <si>
    <t>11 4 00 00000</t>
  </si>
  <si>
    <t>Подпрограмма "Эффективное государственное и муниципальное управление"</t>
  </si>
  <si>
    <t>11 4 01 00000</t>
  </si>
  <si>
    <t>Основное мероприятие "Создание условий для муниципальных образований Пермского края по достижению наиболее результативных значений показателей управленческой деятельности"</t>
  </si>
  <si>
    <t>11 4 01 2P100</t>
  </si>
  <si>
    <t>Развитие системы повышения квалификации и профессиональной переподготовки лиц, замещающих выборные муниципальные должности, муниципальных служащих и работников муниципальных учреждений</t>
  </si>
  <si>
    <t>11 4 01 2P110</t>
  </si>
  <si>
    <t>Конкурс городских и муниципальных округов Пермского края по достижению наиболее результативных значений показателей управленческой деятельности</t>
  </si>
  <si>
    <t>11 4 01 2P260</t>
  </si>
  <si>
    <t>Грант в форме субсидии из бюджета Пермского края Ассоциации "Совет муниципальных образований Пермского края" на выполнение мероприятий по межмуниципальному и межрегиональному сотрудничеству</t>
  </si>
  <si>
    <t>11 4 01 2P270</t>
  </si>
  <si>
    <t>Краевой конкурс "Лучший староста сельского населенного пункта в Пермском крае"</t>
  </si>
  <si>
    <t>11 4 02 00000</t>
  </si>
  <si>
    <t>Основное мероприятие "Эффективное управление государственной программой"</t>
  </si>
  <si>
    <t>11 4 02 00090</t>
  </si>
  <si>
    <t>11 4 03 00000</t>
  </si>
  <si>
    <t>Основное мероприятие "Финансовое обеспечение в связи с отдельными видами преобразования муниципальных образований в Пермском крае"</t>
  </si>
  <si>
    <t>11 4 03 2P180</t>
  </si>
  <si>
    <t>Реализация программ развития преобразованных муниципальных образований</t>
  </si>
  <si>
    <t>11 4 03 70560</t>
  </si>
  <si>
    <t>Выплата денежного пособия лицам, замещавшим отдельные муниципальные должности и должности муниципальной службы</t>
  </si>
  <si>
    <t>12 0 00 00000</t>
  </si>
  <si>
    <t>Государственная программа Пермского края "Общество и власть"</t>
  </si>
  <si>
    <t>12 1 00 00000</t>
  </si>
  <si>
    <t>Подпрограмма "Реализация государственной национальной политики в Пермском крае"</t>
  </si>
  <si>
    <t>12 1 01 00000</t>
  </si>
  <si>
    <t>Основное мероприятие "Укрепление единства российской нации и развитие этнокультурного многообразия народов Пермского края"</t>
  </si>
  <si>
    <t>12 1 01 00110</t>
  </si>
  <si>
    <t>12 1 01 2В010</t>
  </si>
  <si>
    <t>Поддержка и развитие деятельности национальных общественных объединений, содействие социальной адаптации этнических мигрантов</t>
  </si>
  <si>
    <t>12 1 01 2В020</t>
  </si>
  <si>
    <t>Развитие национального книгоиздания, поддержка и развитие национальных СМИ</t>
  </si>
  <si>
    <t>12 1 01 2В030</t>
  </si>
  <si>
    <t>Развитие позитивного межнационального взаимодействия, а также внутриэтнических, межрегиональных и международных связей</t>
  </si>
  <si>
    <t>12 1 01 2В050</t>
  </si>
  <si>
    <t>Проведение этнокультурных мероприятий в отношении коми-пермяцкого народа</t>
  </si>
  <si>
    <t>12 2 00 00000</t>
  </si>
  <si>
    <t>Подпрограмма "Развитие государственно-конфессиональных отношений в Пермском крае"</t>
  </si>
  <si>
    <t>12 2 01 00000</t>
  </si>
  <si>
    <t>Основное мероприятие "Обеспечение развития государственно-конфессиональных отношений в Пермском крае"</t>
  </si>
  <si>
    <t>12 2 01 2В060</t>
  </si>
  <si>
    <t>Предоставление субсидий религиозным организациям на работы по сохранению объектов культурного наследия религиозного назначения</t>
  </si>
  <si>
    <t>12 2 01 2В070</t>
  </si>
  <si>
    <t>Развитие позитивных межконфессиональных отношений и поддержка социально значимых конфессиональных проектов</t>
  </si>
  <si>
    <t>12 3 00 00000</t>
  </si>
  <si>
    <t>Подпрограмма "Сотрудничество социально ориентированных некоммерческих организаций и власти в решении социально значимых задач"</t>
  </si>
  <si>
    <t>12 3 01 00000</t>
  </si>
  <si>
    <t>Основное мероприятие "Содействие в развитии социально ориентированных некоммерческих организаций"</t>
  </si>
  <si>
    <t>12 3 01 2В080</t>
  </si>
  <si>
    <t>Оказание материальной и финансовой поддержки социально ориентированным некоммерческим организациям</t>
  </si>
  <si>
    <t>12 3 01 2В090</t>
  </si>
  <si>
    <t>Содействие формированию информационного пространства, способствующего развитию гражданских инициатив, в том числе информационная поддержка социально ориентированных некоммерческих организаций</t>
  </si>
  <si>
    <t>12 3 01 2В160</t>
  </si>
  <si>
    <t>Обеспечение деятельности некоммерческой организации - фонда "Фонд грантов губернатора Пермского края"</t>
  </si>
  <si>
    <t>12 3 01 2В170</t>
  </si>
  <si>
    <t>Субсидии некоммерческой организации - фонду "Фонд грантов губернатора Пермского края" на проведение краевого конкурса социальных и гражданских инициатив</t>
  </si>
  <si>
    <t>12 3 01 2В180</t>
  </si>
  <si>
    <t>Субсидия некоммерческой организации - фонду "Фонд грантов губернатора Пермского края" на проведение Пермского краевого форума общественности и добровольчества</t>
  </si>
  <si>
    <t>12 3 E8 00000</t>
  </si>
  <si>
    <t>Основное мероприятие "Региональный проект "Социальная активность"</t>
  </si>
  <si>
    <t>12 3 E8 54120</t>
  </si>
  <si>
    <t>Субсидии некоммерческой организации - фонду "Фонд грантов губернатора Пермского края" на реализацию практик поддержки добровольчества (волонтерства) по итогам проведения ежегодного Всероссийского конкурса лучших региональных практик поддержки и развития добровольчества (волонтерства) "Регион добрых дел"</t>
  </si>
  <si>
    <t>12 4 00 00000</t>
  </si>
  <si>
    <t>Подпрограмма "Формирование у жителей Пермского края уважения к традициям и историческим ценностям малой родины"</t>
  </si>
  <si>
    <t>12 4 01 00000</t>
  </si>
  <si>
    <t>Основное мероприятие "Содействие в формировании у жителей Пермского края уважения к традициям и историческим ценностям малой родины"</t>
  </si>
  <si>
    <t>12 4 01 00110</t>
  </si>
  <si>
    <t>12 4 01 2В110</t>
  </si>
  <si>
    <t>Мероприятия, направленные на формирование ценностных представлений о любви и уважении к Отечеству, к своей малой родине</t>
  </si>
  <si>
    <t>12 4 01 2В190</t>
  </si>
  <si>
    <t>Субсидии некоммерческой организации - фонду "Фонд грантов губернатора Пермского края" на проведение конкурса проектов общественных организаций, занимающихся патриотическим воспитанием</t>
  </si>
  <si>
    <t>12 5 00 00000</t>
  </si>
  <si>
    <t>Подпрограмма "Развитие правовой, политической и финансовой культуры населения Пермского края"</t>
  </si>
  <si>
    <t>12 5 01 00000</t>
  </si>
  <si>
    <t>Основное мероприятие "Развитие правовой культуры и правосознания граждан в Пермском крае"</t>
  </si>
  <si>
    <t>12 5 01 2В100</t>
  </si>
  <si>
    <t>Развитие правовой культуры населения</t>
  </si>
  <si>
    <t>12 5 02 00000</t>
  </si>
  <si>
    <t>Основное мероприятие "Повышение бюджетной и финансовой грамотности населения Пермского края"</t>
  </si>
  <si>
    <t>12 5 02 2В120</t>
  </si>
  <si>
    <t>Повышение финансовой грамотности населения</t>
  </si>
  <si>
    <t>12 5 02 2В200</t>
  </si>
  <si>
    <t>Грант в форме субсидии из бюджета Пермского края некоммерческой организации - Некоммерческому партнерству "Клуб финансистов Пермского края" на функционирование регионального центра финансовой грамотности</t>
  </si>
  <si>
    <t>12 5 03 00000</t>
  </si>
  <si>
    <t>Основное мероприятие "Судебная защита интересов Пермского края"</t>
  </si>
  <si>
    <t>12 5 03 2В130</t>
  </si>
  <si>
    <t>Обеспечение качества судебной защиты интересов Пермского края</t>
  </si>
  <si>
    <t>12 5 04 00000</t>
  </si>
  <si>
    <t>Основное мероприятие "Мониторинг общественного мнения"</t>
  </si>
  <si>
    <t>12 5 04 2В140</t>
  </si>
  <si>
    <t>Краевой социологический мониторинг</t>
  </si>
  <si>
    <t>12 5 04 2В150</t>
  </si>
  <si>
    <t>Экспертно-аналитические работы</t>
  </si>
  <si>
    <t>12 5 05 00000</t>
  </si>
  <si>
    <t>Основное мероприятие "Оказание юридической помощи"</t>
  </si>
  <si>
    <t>12 5 05 00110</t>
  </si>
  <si>
    <t>12 5 05 2В220</t>
  </si>
  <si>
    <t>Субсидии некоммерческой организации - Адвокатской палате Пермского края на возмещение расходов по оказанию адвокатами бесплатной юридической помощи</t>
  </si>
  <si>
    <t>12 5 06 00000</t>
  </si>
  <si>
    <t>Основное мероприятие "Обеспечение единой информационной политики в информационно-телекоммуникационной сети "Интернет"</t>
  </si>
  <si>
    <t>12 5 06 00110</t>
  </si>
  <si>
    <t>12 6 00 00000</t>
  </si>
  <si>
    <t>Подпрограмма "Развитие сети многофункциональных центров предоставления государственных и муниципальных услуг в Пермском крае, организация предоставления государственных и муниципальных услуг по принципу "одного окна"</t>
  </si>
  <si>
    <t>12 6 01 00000</t>
  </si>
  <si>
    <t>Основное мероприятие "Организация предоставления государственных услуг на территории Пермского края по принципу "одного окна", развитие сети многофункциональных центров предоставления государственных и муниципальных услуг в Пермском крае"</t>
  </si>
  <si>
    <t>12 6 01 00110</t>
  </si>
  <si>
    <t>13 0 00 00000</t>
  </si>
  <si>
    <t>Государственная программа Пермского края "Развитие информационного общества"</t>
  </si>
  <si>
    <t>13 1 00 00000</t>
  </si>
  <si>
    <t>Подпрограмма "Развитие информационно-телекоммуникационной инфраструктуры"</t>
  </si>
  <si>
    <t>13 1 01 00000</t>
  </si>
  <si>
    <t>Основное мероприятие "Развитие отрасли информационных технологий и связи и формирование общедоступной информационно-коммуникационной среды в крае"</t>
  </si>
  <si>
    <t>13 1 01 00130</t>
  </si>
  <si>
    <t>13 2 00 00000</t>
  </si>
  <si>
    <t>Подпрограмма "Открытое правительство"</t>
  </si>
  <si>
    <t>13 2 01 00000</t>
  </si>
  <si>
    <t>Основное мероприятие "Повышение доступности и качества предоставления услуг и исполнения функций в электронной форме, повышение качества государственного управления, развитие систем вовлечения граждан в государственное управление и механизмов взаимодействия государственных органов Пермского края, органов местного самоуправления муниципальных образований Пермского края, подведомственных им организаций, граждан и юридических лиц, обеспечение деятельности подведомственной организации"</t>
  </si>
  <si>
    <t>13 2 01 00110</t>
  </si>
  <si>
    <t>13 2 01 00130</t>
  </si>
  <si>
    <t>13 2 01 R0280</t>
  </si>
  <si>
    <t>Поддержка региональных проектов в сфере информационных технологий</t>
  </si>
  <si>
    <t>13 2 02 00000</t>
  </si>
  <si>
    <t>13 2 02 00090</t>
  </si>
  <si>
    <t>13 2 03 00000</t>
  </si>
  <si>
    <t>Основное мероприятие "Предоставление грантов в форме субсидий из бюджета Пермского края федеральным государственным автономным образовательным учреждениям высшего образования"</t>
  </si>
  <si>
    <t>13 2 03 2Ю010</t>
  </si>
  <si>
    <t>Грант в форме субсидии из бюджета Пермского края федеральному государственному автономному образовательному учреждению высшего образования "Пермский государственный национальный исследовательский университет" на обучение цифровым навыкам и ИТ-компетенциям</t>
  </si>
  <si>
    <t>13 2 03 2Ю020</t>
  </si>
  <si>
    <t>Грант в форме субсидии из бюджета Пермского края Пермскому филиалу федерального государственного автономного образовательного учреждения высшего образования "Национальный исследовательский университет "Высшая школа экономики" на обучение цифровым навыкам и ИТ-компетенциям</t>
  </si>
  <si>
    <t>13 2 03 2Ю030</t>
  </si>
  <si>
    <t>Грант в форме субсидии из бюджета Пермского края федеральному государственному автономному образовательному учреждению высшего образования "Пермский национальный исследовательский политехнический университет" на обучение цифровым навыкам и ИТ-компетенциям</t>
  </si>
  <si>
    <t>14 0 00 00000</t>
  </si>
  <si>
    <t>Государственная программа Пермского края "Экология"</t>
  </si>
  <si>
    <t>14 1 00 00000</t>
  </si>
  <si>
    <t>Подпрограмма "Охрана окружающей среды и животного мира"</t>
  </si>
  <si>
    <t>14 1 01 00000</t>
  </si>
  <si>
    <t>Основное мероприятие "Сопровождение регионального государственного экологического надзора и проведение экологической экспертизы"</t>
  </si>
  <si>
    <t>14 1 01 00110</t>
  </si>
  <si>
    <t>14 1 01 2Э010</t>
  </si>
  <si>
    <t>Организация и проведение государственной экологической экспертизы объектов регионального уровня</t>
  </si>
  <si>
    <t>14 1 01 2Э020</t>
  </si>
  <si>
    <t>Транспортные услуги на судах речного флота для осуществления регионального государственного надзора в области использования и охраны водных объектов на территории Пермского края</t>
  </si>
  <si>
    <t>14 1 02 00000</t>
  </si>
  <si>
    <t>Основное мероприятие "Обеспечение функционирования особо охраняемых природных территорий регионального значения"</t>
  </si>
  <si>
    <t>14 1 02 00110</t>
  </si>
  <si>
    <t>14 1 02 2Э030</t>
  </si>
  <si>
    <t>Ведение кадастра и мониторинга особо охраняемых природных территорий, установление (уточнение) границ ООПТ и их охранных зон, природоохранное обустройство</t>
  </si>
  <si>
    <t>14 1 02 2Э300</t>
  </si>
  <si>
    <t>14 1 03 00000</t>
  </si>
  <si>
    <t>Основное мероприятие "Сохранение и воспроизводство объектов животного и растительного мира"</t>
  </si>
  <si>
    <t>14 1 03 2Э040</t>
  </si>
  <si>
    <t>Выплаты гражданам денежного вознаграждения за добычу волка на территории Пермского края</t>
  </si>
  <si>
    <t>14 1 03 2Э050</t>
  </si>
  <si>
    <t>Ведение Красной книги Пермского края</t>
  </si>
  <si>
    <t>14 1 03 2Э060</t>
  </si>
  <si>
    <t>Организация и проведение конкурсов, конференций, акций, семинаров по вопросам охраны окружающей среды</t>
  </si>
  <si>
    <t>14 1 03 59100</t>
  </si>
  <si>
    <t>Осуществление переданных полномочий в области организации, регулирования и охраны водных биологических ресурсов</t>
  </si>
  <si>
    <t>14 1 03 59200</t>
  </si>
  <si>
    <t>Осуществление переданных полномочий в области охраны и использования объектов животного мира (за исключением охотничьих ресурсов и водных биологических ресурсов)</t>
  </si>
  <si>
    <t>14 1 03 59700</t>
  </si>
  <si>
    <t>Осуществление переданных полномочий в области охраны и использования охотничьих ресурсов</t>
  </si>
  <si>
    <t>14 1 04 00000</t>
  </si>
  <si>
    <t>Основное мероприятие "Обеспечение органов государственной власти Пермского края специализированной информацией в области гидрометеорологии и мониторинга загрязнения окружающей среды"</t>
  </si>
  <si>
    <t>14 1 04 2Э070</t>
  </si>
  <si>
    <t>Реализация Соглашения между Федеральной службой по гидрометеорологии и мониторингу окружающей среды и Правительством Пермского края</t>
  </si>
  <si>
    <t>14 2 00 00000</t>
  </si>
  <si>
    <t>Подпрограмма "Экологическая реабилитация территорий"</t>
  </si>
  <si>
    <t>14 2 01 00000</t>
  </si>
  <si>
    <t>Основное мероприятие "Снижение негативного воздействия на почвы, восстановление нарушенных земель, ликвидация несанкционированных свалок в границах муниципального образования"</t>
  </si>
  <si>
    <t>14 2 01 2Э240</t>
  </si>
  <si>
    <t>Снижение негативного воздействия на почвы, восстановление нарушенных земель, ликвидация несанкционированных свалок в границах муниципального образования</t>
  </si>
  <si>
    <t>14 2 02 00000</t>
  </si>
  <si>
    <t>Основное мероприятие "Ликвидация объектов накопленного вреда окружающей среде"</t>
  </si>
  <si>
    <t>14 2 02 2Э090</t>
  </si>
  <si>
    <t>Ликвидация объектов накопленного вреда от прошлой хозяйственной деятельности</t>
  </si>
  <si>
    <t>14 2 03 00000</t>
  </si>
  <si>
    <t>Основное мероприятие "Ликвидация несанкционированных свалок в границах городов и наиболее опасных объектов накопленного экологического вреда окружающей среде"</t>
  </si>
  <si>
    <t>14 2 03 2Э280</t>
  </si>
  <si>
    <t>Ликвидация несанкционированных свалок в границах городов и наиболее опасных объектов накопленного экологического вреда окружающей среде</t>
  </si>
  <si>
    <t>14 2 G1 00000</t>
  </si>
  <si>
    <t>Основное мероприятие "Региональный проект "Чистая страна"</t>
  </si>
  <si>
    <t>14 2 G1 52420</t>
  </si>
  <si>
    <t>Ликвидация несанкционированных свалок в границах городов и наиболее опасных объектов накопленного вреда окружающей среде</t>
  </si>
  <si>
    <t>14 3 00 00000</t>
  </si>
  <si>
    <t>Подпрограмма "Экологическая реабилитация водных объектов"</t>
  </si>
  <si>
    <t>14 3 01 00000</t>
  </si>
  <si>
    <t>Основное мероприятие "Снижение негативного воздействия сброса загрязненных вод на водные поверхностные объекты"</t>
  </si>
  <si>
    <t>14 3 01 2Э100</t>
  </si>
  <si>
    <t>Разработка и подготовка проектно-сметной документации по строительству и реконструкции (модернизации) очистных сооружений</t>
  </si>
  <si>
    <t>14 3 G6 00000</t>
  </si>
  <si>
    <t>Основное мероприятие "Проект "Оздоровление Волги"</t>
  </si>
  <si>
    <t>14 3 G6 50130</t>
  </si>
  <si>
    <t>Сокращение доли загрязненных сточных вод</t>
  </si>
  <si>
    <t>14 4 00 00000</t>
  </si>
  <si>
    <t>Подпрограмма "Развитие лесного хозяйства Пермского края"</t>
  </si>
  <si>
    <t>14 4 01 00000</t>
  </si>
  <si>
    <t>Основное мероприятие "Охрана, защита и воспроизводство лесов"</t>
  </si>
  <si>
    <t>14 4 01 00110</t>
  </si>
  <si>
    <t>14 4 01 2Э110</t>
  </si>
  <si>
    <t>Оценка состояния объектов селекции и семеноводства и разработка мероприятий по их поддержанию</t>
  </si>
  <si>
    <t>14 4 01 2Э120</t>
  </si>
  <si>
    <t>Приобретение специализированной лесопожарной и лесохозяйственной техники, оборудования, снаряжения</t>
  </si>
  <si>
    <t>14 4 01 2Э130</t>
  </si>
  <si>
    <t>Грант в форме субсидии на создание тепличного комплекса по выращиванию посадочного материала хвойных пород с закрытой корневой системой в Пермском крае</t>
  </si>
  <si>
    <t>14 4 01 2Э140</t>
  </si>
  <si>
    <t>Приобретение и установка модульных зданий (сооружений) для размещения лесопожарных станций</t>
  </si>
  <si>
    <t>14 4 01 2Э320</t>
  </si>
  <si>
    <t>Ликвидация свалок на землях лесного фонда</t>
  </si>
  <si>
    <t>14 4 01 51290</t>
  </si>
  <si>
    <t>Осуществление отдельных полномочий в области лесных отношений</t>
  </si>
  <si>
    <t>14 4 01 53450</t>
  </si>
  <si>
    <t>Осуществление мер пожарной безопасности и тушение лесных пожаров</t>
  </si>
  <si>
    <t>14 4 02 00000</t>
  </si>
  <si>
    <t>Основное мероприятие "Организация использования, охраны, защиты, воспроизводства лесов и осуществление федерального государственного лесного надзора"</t>
  </si>
  <si>
    <t>14 4 02 00110</t>
  </si>
  <si>
    <t>14 4 02 2Э150</t>
  </si>
  <si>
    <t>Приобретение лесопатрульной техники, компьютерного оборудования, навигаторов</t>
  </si>
  <si>
    <t>14 4 02 51290</t>
  </si>
  <si>
    <t>14 4 03 00000</t>
  </si>
  <si>
    <t>Основное мероприятие "Лесоустройство и проектирование лесных участков, планирование в области использования, охраны, защиты и воспроизводства лесов"</t>
  </si>
  <si>
    <t>14 4 03 2Э160</t>
  </si>
  <si>
    <t>Выполнение работ по проведению лесоустройства лесничеств, проектированию лесных участков на землях лесного фонда, разработке лесного плана Пермского края и лесохозяйственных регламентов</t>
  </si>
  <si>
    <t>14 4 GА 00000</t>
  </si>
  <si>
    <t>Основное мероприятие "Региональный проект "Сохранение лесов"</t>
  </si>
  <si>
    <t>14 4 GА 54290</t>
  </si>
  <si>
    <t>Увеличение площади лесовосстановления</t>
  </si>
  <si>
    <t>14 4 GА 54310</t>
  </si>
  <si>
    <t>Формирование запаса лесных семян для лесовосстановления</t>
  </si>
  <si>
    <t>14 4 GА 54320</t>
  </si>
  <si>
    <t>Оснащение специализированных учреждений лесопожарной техникой и оборудованием для проведения комплекса мероприятий по охране лесов от пожаров</t>
  </si>
  <si>
    <t>14 5 00 00000</t>
  </si>
  <si>
    <t>Подпрограмма "Развитие и использование природных ресурсов"</t>
  </si>
  <si>
    <t>14 5 01 00000</t>
  </si>
  <si>
    <t>Основное мероприятие "Развитие и использование минерально-сырьевой базы Пермского края"</t>
  </si>
  <si>
    <t>14 5 01 2Э170</t>
  </si>
  <si>
    <t>Геологическое изучение недр</t>
  </si>
  <si>
    <t>14 5 01 2Э180</t>
  </si>
  <si>
    <t>Лицензирование участков недр местного значения</t>
  </si>
  <si>
    <t>14 5 01 2Э190</t>
  </si>
  <si>
    <t>Возмещение фактически понесенных затрат, связанных с вовлечением в разработку участков недр местного значения, содержащих общераспространенные полезные ископаемые</t>
  </si>
  <si>
    <t>14 5 02 00000</t>
  </si>
  <si>
    <t>Основное мероприятие "Использование водных ресурсов"</t>
  </si>
  <si>
    <t>14 5 02 51280</t>
  </si>
  <si>
    <t>Осуществление отдельных полномочий в области водных отношений</t>
  </si>
  <si>
    <t>14 5 03 00000</t>
  </si>
  <si>
    <t>Основное мероприятие "Развитие водохозяйственного комплекса Пермского края"</t>
  </si>
  <si>
    <t>14 5 03 2Э200</t>
  </si>
  <si>
    <t>Строительство (реконструкция), капитальный ремонт гидротехнических сооружений муниципальной собственности</t>
  </si>
  <si>
    <t>14 5 03 2Э210</t>
  </si>
  <si>
    <t>Осуществление водохозяйственных и водоохранных мероприятий, обеспечение безопасности эксплуатации гидротехнических сооружений и информационно-техническое обеспечение отрасли</t>
  </si>
  <si>
    <t>14 5 03 R0650</t>
  </si>
  <si>
    <t>Реализация государственных программ субъектов Российской Федерации в области использования и охраны водных объектов</t>
  </si>
  <si>
    <t>14 5 G8 00000</t>
  </si>
  <si>
    <t>Основное мероприятие "Региональный проект "Сохранение уникальных водных объектов"</t>
  </si>
  <si>
    <t>14 5 G8 50900</t>
  </si>
  <si>
    <t>Улучшение экологического состояния гидрографической сети</t>
  </si>
  <si>
    <t>14 6 00 00000</t>
  </si>
  <si>
    <t>14 6 01 00000</t>
  </si>
  <si>
    <t>14 6 01 00090</t>
  </si>
  <si>
    <t>14 6 01 2Э220</t>
  </si>
  <si>
    <t>Приобретение нагрудных знаков и бланков удостоверений производственного охотничьего инспектора</t>
  </si>
  <si>
    <t>14 6 01 2Э230</t>
  </si>
  <si>
    <t>Обеспечение доступа населения Пермского края к информации о значимых мероприятиях, реализуемых Министерством природных ресурсов, лесного хозяйства и экологии Пермского края</t>
  </si>
  <si>
    <t>14 6 01 2Э310</t>
  </si>
  <si>
    <t>Материально-техническое обеспечение для осуществления полномочий по федеральному государственному охотничьему надзору</t>
  </si>
  <si>
    <t>14 6 01 51290</t>
  </si>
  <si>
    <t>14 6 01 59700</t>
  </si>
  <si>
    <t>14 6 02 00000</t>
  </si>
  <si>
    <t>Основное мероприятие "Мероприятия по управлению лесным фондом"</t>
  </si>
  <si>
    <t>14 6 02 51290</t>
  </si>
  <si>
    <t>14 6 03 00000</t>
  </si>
  <si>
    <t>Основное мероприятие "Развитие общественной инфраструктуры"</t>
  </si>
  <si>
    <t>14 6 03 42000</t>
  </si>
  <si>
    <t>91 0 00 00000</t>
  </si>
  <si>
    <t>Обеспечение деятельности государственных органов Пермского края (в том числе органов государственной власти Пермского края) в рамках непрограммных направлений расходов</t>
  </si>
  <si>
    <t>91 0 00 00090</t>
  </si>
  <si>
    <t>91 0 00 00110</t>
  </si>
  <si>
    <t>91 0 00 2Я010</t>
  </si>
  <si>
    <t>Международные культурные, научные и информационные связи</t>
  </si>
  <si>
    <t>91 0 00 2Я020</t>
  </si>
  <si>
    <t>Проведение выборов и референдумов</t>
  </si>
  <si>
    <t>91 0 00 2Я030</t>
  </si>
  <si>
    <t>91 0 00 2Я040</t>
  </si>
  <si>
    <t>Проведение мероприятий по государственной политике в области геральдики</t>
  </si>
  <si>
    <t>91 0 00 2Я050</t>
  </si>
  <si>
    <t>Осуществление основных задач Уполномоченного по защите прав предпринимателей в Пермском крае</t>
  </si>
  <si>
    <t>91 0 00 2Я060</t>
  </si>
  <si>
    <t>Осуществление основных задач Уполномоченного по правам человека в Пермском крае, Уполномоченного по правам ребенка в Пермском крае</t>
  </si>
  <si>
    <t>91 0 00 2Я070</t>
  </si>
  <si>
    <t>Обеспечение равенства политических партий, представленных в Законодательном Собрании Пермского края, при освещении их деятельности телеканалом и радиоканалом Пермского края</t>
  </si>
  <si>
    <t>91 0 00 2Я080</t>
  </si>
  <si>
    <t>Обеспечение деятельности ассоциации контрольно-счетных органов Пермского края</t>
  </si>
  <si>
    <t>91 0 00 2Я090</t>
  </si>
  <si>
    <t>Организация содействия избирательным комиссиям Пермского края в реализации их полномочий по подготовке и проведению выборов всех уровней</t>
  </si>
  <si>
    <t>91 0 00 2Я100</t>
  </si>
  <si>
    <t>Конкурс на лучшую организацию работы представительных органов муниципальных образований Пермского края</t>
  </si>
  <si>
    <t>91 0 00 2Я110</t>
  </si>
  <si>
    <t>Конкурс представительных органов муниципальных образований Пермского края на лучшую организацию работы муниципальных молодежных парламентов</t>
  </si>
  <si>
    <t>91 0 00 2Я120</t>
  </si>
  <si>
    <t>Организация и проведение мероприятий регионального и межрегионального уровня</t>
  </si>
  <si>
    <t>91 0 00 2Я140</t>
  </si>
  <si>
    <t>Исполнение обязательств по обслуживанию государственного долга Пермского края, за исключением обязательств по реструктурированной задолженности</t>
  </si>
  <si>
    <t>700</t>
  </si>
  <si>
    <t>Обслуживание государственного (муниципального) долга</t>
  </si>
  <si>
    <t>91 0 00 2Я150</t>
  </si>
  <si>
    <t>91 0 00 2Я160</t>
  </si>
  <si>
    <t>Профессиональное развитие государственных гражданских служащих Пермского края</t>
  </si>
  <si>
    <t>91 0 00 2Я180</t>
  </si>
  <si>
    <t>Содействие развитию политической и правовой культуры избирателей</t>
  </si>
  <si>
    <t>91 0 00 2Я220</t>
  </si>
  <si>
    <t>Выполнение функций по формированию информационно-статистических ресурсов Пермского края</t>
  </si>
  <si>
    <t>91 0 00 2Я250</t>
  </si>
  <si>
    <t>Формирование профессионального состава на государственной гражданской службе</t>
  </si>
  <si>
    <t>91 0 00 2Я260</t>
  </si>
  <si>
    <t>Сопровождение и техническая поддержка информационной системы ГАС "Выборы"</t>
  </si>
  <si>
    <t>91 0 00 2Я270</t>
  </si>
  <si>
    <t>Резервный фонд Правительства Пермского края</t>
  </si>
  <si>
    <t>91 0 00 2Я290</t>
  </si>
  <si>
    <t>Средства на повышение оплаты труда работников бюджетной сферы</t>
  </si>
  <si>
    <t>91 0 00 2Я370</t>
  </si>
  <si>
    <t>Организация и проведение мероприятий по мобилизационной подготовке в Пермском крае</t>
  </si>
  <si>
    <t>91 0 00 2Я380</t>
  </si>
  <si>
    <t>Вознаграждение (комиссии) агентам, бирже, депозитарию за оказание агентских услуг в сфере размещения, обслуживания, выкупа, обмена и погашения государственных долговых обязательств</t>
  </si>
  <si>
    <t>91 0 00 2Я400</t>
  </si>
  <si>
    <t>Предоставление мер поддержки гражданину (гражданскому служащему) в рамках договора о целевом обучении с обязательством последующего прохождения государственной гражданской службы Пермского края</t>
  </si>
  <si>
    <t>91 0 00 51410</t>
  </si>
  <si>
    <t>Депутаты Государственной Думы и их помощники</t>
  </si>
  <si>
    <t>91 0 00 51420</t>
  </si>
  <si>
    <t>Сенаторы Российской Федерации и их помощники</t>
  </si>
  <si>
    <t>91 0 00 59300</t>
  </si>
  <si>
    <t>Государственная регистрация актов гражданского состояния</t>
  </si>
  <si>
    <t>91 0 00 98700</t>
  </si>
  <si>
    <t>Приложение 2</t>
  </si>
  <si>
    <t>Ведомственная структура расходов краевого бюджета на 2023 год и на плановый период 2024 и 2025 годов, тыс.рублей</t>
  </si>
  <si>
    <t>Вед</t>
  </si>
  <si>
    <t>Рз, ПР</t>
  </si>
  <si>
    <t>802</t>
  </si>
  <si>
    <t>Министерство территориального развития Пермского края</t>
  </si>
  <si>
    <t>01 00</t>
  </si>
  <si>
    <t>ОБЩЕГОСУДАРСТВЕННЫЕ ВОПРОСЫ</t>
  </si>
  <si>
    <t>01 13</t>
  </si>
  <si>
    <t>Другие общегосударственные вопросы</t>
  </si>
  <si>
    <t>04 00</t>
  </si>
  <si>
    <t>НАЦИОНАЛЬНАЯ ЭКОНОМИКА</t>
  </si>
  <si>
    <t>04 06</t>
  </si>
  <si>
    <t>Водное хозяйство</t>
  </si>
  <si>
    <t>05 00</t>
  </si>
  <si>
    <t>ЖИЛИЩНО-КОММУНАЛЬНОЕ ХОЗЯЙСТВО</t>
  </si>
  <si>
    <t>05 01</t>
  </si>
  <si>
    <t>Жилищное хозяйство</t>
  </si>
  <si>
    <t>05 02</t>
  </si>
  <si>
    <t>Коммунальное хозяйство</t>
  </si>
  <si>
    <t>05 03</t>
  </si>
  <si>
    <t>Благоустройство</t>
  </si>
  <si>
    <t>07 00</t>
  </si>
  <si>
    <t>ОБРАЗОВАНИЕ</t>
  </si>
  <si>
    <t>07 01</t>
  </si>
  <si>
    <t>Дошкольное образование</t>
  </si>
  <si>
    <t>07 02</t>
  </si>
  <si>
    <t>Общее образование</t>
  </si>
  <si>
    <t>07 03</t>
  </si>
  <si>
    <t>Дополнительное образование детей</t>
  </si>
  <si>
    <t>08 00</t>
  </si>
  <si>
    <t>КУЛЬТУРА, КИНЕМАТОГРАФИЯ</t>
  </si>
  <si>
    <t>08 01</t>
  </si>
  <si>
    <t>Культура</t>
  </si>
  <si>
    <t>11 00</t>
  </si>
  <si>
    <t>ФИЗИЧЕСКАЯ КУЛЬТУРА И СПОРТ</t>
  </si>
  <si>
    <t>11 02</t>
  </si>
  <si>
    <t>Массовый спорт</t>
  </si>
  <si>
    <t>14 00</t>
  </si>
  <si>
    <t>МЕЖБЮДЖЕТНЫЕ ТРАНСФЕРТЫ ОБЩЕГО ХАРАКТЕРА БЮДЖЕТАМ БЮДЖЕТНОЙ СИСТЕМЫ РОССИЙСКОЙ ФЕДЕРАЦИИ</t>
  </si>
  <si>
    <t>14 03</t>
  </si>
  <si>
    <t>Прочие межбюджетные трансферты общего характера</t>
  </si>
  <si>
    <t>803</t>
  </si>
  <si>
    <t>Комитет записи актов гражданского состояния Пермского края</t>
  </si>
  <si>
    <t>10 00</t>
  </si>
  <si>
    <t>СОЦИАЛЬНАЯ ПОЛИТИКА</t>
  </si>
  <si>
    <t>10 06</t>
  </si>
  <si>
    <t>Другие вопросы в области социальной политики</t>
  </si>
  <si>
    <t>811</t>
  </si>
  <si>
    <t>Администрация губернатора Пермского края</t>
  </si>
  <si>
    <t>01 02</t>
  </si>
  <si>
    <t>Функционирование высшего должностного лица субъекта Российской Федерации и муниципального образования</t>
  </si>
  <si>
    <t>01 03</t>
  </si>
  <si>
    <t>Функционирование законодательных (представительных) органов государственной власти и представительных органов муниципальных образований</t>
  </si>
  <si>
    <t>01 08</t>
  </si>
  <si>
    <t>Международные отношения и международное сотрудничество</t>
  </si>
  <si>
    <t>04 12</t>
  </si>
  <si>
    <t>Другие вопросы в области национальной экономики</t>
  </si>
  <si>
    <t>08 04</t>
  </si>
  <si>
    <t>Другие вопросы в области культуры, кинематографии</t>
  </si>
  <si>
    <t>812</t>
  </si>
  <si>
    <t>Министерство по управлению имуществом и градостроительной деятельности Пермского края</t>
  </si>
  <si>
    <t>04 07</t>
  </si>
  <si>
    <t>Лесное хозяйство</t>
  </si>
  <si>
    <t>814</t>
  </si>
  <si>
    <t>Министерство строительства Пермского края</t>
  </si>
  <si>
    <t>03 00</t>
  </si>
  <si>
    <t>НАЦИОНАЛЬНАЯ БЕЗОПАСНОСТЬ И ПРАВООХРАНИТЕЛЬНАЯ ДЕЯТЕЛЬНОСТЬ</t>
  </si>
  <si>
    <t>03 10</t>
  </si>
  <si>
    <t>Защита населения и территории от чрезвычайных ситуаций природного и техногенного характера, пожарная безопасность</t>
  </si>
  <si>
    <t>04 05</t>
  </si>
  <si>
    <t>Сельское хозяйство и рыболовство</t>
  </si>
  <si>
    <t>05 05</t>
  </si>
  <si>
    <t>Другие вопросы в области жилищно-коммунального хозяйства</t>
  </si>
  <si>
    <t>07 04</t>
  </si>
  <si>
    <t>Среднее профессиональное образование</t>
  </si>
  <si>
    <t>07 06</t>
  </si>
  <si>
    <t>Высшее образование</t>
  </si>
  <si>
    <t>07 09</t>
  </si>
  <si>
    <t>Другие вопросы в области образования</t>
  </si>
  <si>
    <t>09 00</t>
  </si>
  <si>
    <t>ЗДРАВООХРАНЕНИЕ</t>
  </si>
  <si>
    <t>09 01</t>
  </si>
  <si>
    <t>Стационарная медицинская помощь</t>
  </si>
  <si>
    <t>09 02</t>
  </si>
  <si>
    <t>Амбулаторная помощь</t>
  </si>
  <si>
    <t>09 05</t>
  </si>
  <si>
    <t>Санаторно-оздоровительная помощь</t>
  </si>
  <si>
    <t>10 02</t>
  </si>
  <si>
    <t>Социальное обслуживание населения</t>
  </si>
  <si>
    <t>10 03</t>
  </si>
  <si>
    <t>Социальное обеспечение населения</t>
  </si>
  <si>
    <t>10 04</t>
  </si>
  <si>
    <t>Охрана семьи и детства</t>
  </si>
  <si>
    <t>11 03</t>
  </si>
  <si>
    <t>Спорт высших достижений</t>
  </si>
  <si>
    <t>815</t>
  </si>
  <si>
    <t>Государственная инспекция  по экологии и природопользованию Пермского края</t>
  </si>
  <si>
    <t>04 10</t>
  </si>
  <si>
    <t>Связь и информатика</t>
  </si>
  <si>
    <t>06 00</t>
  </si>
  <si>
    <t>ОХРАНА ОКРУЖАЮЩЕЙ СРЕДЫ</t>
  </si>
  <si>
    <t>06 01</t>
  </si>
  <si>
    <t>Экологический контроль</t>
  </si>
  <si>
    <t>06 03</t>
  </si>
  <si>
    <t>Охрана объектов растительного и животного мира и среды их обитания</t>
  </si>
  <si>
    <t>06 05</t>
  </si>
  <si>
    <t>Другие вопросы в области охраны окружающей среды</t>
  </si>
  <si>
    <t>816</t>
  </si>
  <si>
    <t>Министерство природных ресурсов, лесного хозяйства и экологии Пермского края</t>
  </si>
  <si>
    <t>04 04</t>
  </si>
  <si>
    <t>Воспроизводство минерально-сырьевой базы</t>
  </si>
  <si>
    <t>818</t>
  </si>
  <si>
    <t>Инспекция государственного строительного надзора Пермского края</t>
  </si>
  <si>
    <t>820</t>
  </si>
  <si>
    <t>Министерство здравоохранения Пермского края</t>
  </si>
  <si>
    <t>03 09</t>
  </si>
  <si>
    <t>Гражданская оборона</t>
  </si>
  <si>
    <t>03 11</t>
  </si>
  <si>
    <t>Миграционная политика</t>
  </si>
  <si>
    <t>07 05</t>
  </si>
  <si>
    <t>Профессиональная подготовка, переподготовка и повышение квалификации</t>
  </si>
  <si>
    <t>09 03</t>
  </si>
  <si>
    <t>Медицинская помощь в дневных стационарах всех типов</t>
  </si>
  <si>
    <t>09 04</t>
  </si>
  <si>
    <t>Скорая медицинская помощь</t>
  </si>
  <si>
    <t>09 06</t>
  </si>
  <si>
    <t>Заготовка, переработка, хранение и обеспечение безопасности донорской крови и ее компонентов</t>
  </si>
  <si>
    <t>09 07</t>
  </si>
  <si>
    <t>Санитарно-эпидемиологическое благополучие</t>
  </si>
  <si>
    <t>09 09</t>
  </si>
  <si>
    <t>Другие вопросы в области здравоохранения</t>
  </si>
  <si>
    <t>821</t>
  </si>
  <si>
    <t>Министерство информационного развития и связи Пермского края</t>
  </si>
  <si>
    <t>824</t>
  </si>
  <si>
    <t>Агентство по делам молодежи Пермского края</t>
  </si>
  <si>
    <t>07 07</t>
  </si>
  <si>
    <t>Молодежная политика</t>
  </si>
  <si>
    <t>825</t>
  </si>
  <si>
    <t>Министерство культуры Пермского края</t>
  </si>
  <si>
    <t>826</t>
  </si>
  <si>
    <t>Государственная инспекция по охране объектов культурного наследия Пермского края</t>
  </si>
  <si>
    <t>830</t>
  </si>
  <si>
    <t>Министерство образования и науки Пермского края</t>
  </si>
  <si>
    <t>01 10</t>
  </si>
  <si>
    <t>Фундаментальные исследования</t>
  </si>
  <si>
    <t>04 11</t>
  </si>
  <si>
    <t>Прикладные научные исследования в области национальной экономики</t>
  </si>
  <si>
    <t>831</t>
  </si>
  <si>
    <t>Агентство по развитию малого и среднего предпринимательства Пермского края</t>
  </si>
  <si>
    <t>832</t>
  </si>
  <si>
    <t>Министерство промышленности и торговли Пермского края</t>
  </si>
  <si>
    <t>833</t>
  </si>
  <si>
    <t>Министерство по регулированию контрактной системы в сфере закупок Пермского края</t>
  </si>
  <si>
    <t>834</t>
  </si>
  <si>
    <t>Государственная ветеринарная инспекция Пермского края</t>
  </si>
  <si>
    <t>835</t>
  </si>
  <si>
    <t>Министерство агропромышленного комплекса Пермского края</t>
  </si>
  <si>
    <t>836</t>
  </si>
  <si>
    <t>Министерство экономического развития и инвестиций Пермского края</t>
  </si>
  <si>
    <t>840</t>
  </si>
  <si>
    <t>Министерство финансов Пермского края</t>
  </si>
  <si>
    <t>01 06</t>
  </si>
  <si>
    <t>Обеспечение деятельности финансовых, налоговых и таможенных органов и органов финансового (финансово-бюджетного) надзора</t>
  </si>
  <si>
    <t>01 11</t>
  </si>
  <si>
    <t>Резервные фонды</t>
  </si>
  <si>
    <t>13 00</t>
  </si>
  <si>
    <t>ОБСЛУЖИВАНИЕ ГОСУДАРСТВЕННОГО (МУНИЦИПАЛЬНОГО) ДОЛГА</t>
  </si>
  <si>
    <t>13 01</t>
  </si>
  <si>
    <t>Обслуживание государственного (муниципального) внутреннего долга</t>
  </si>
  <si>
    <t>14 01</t>
  </si>
  <si>
    <t>Дотации на выравнивание бюджетной обеспеченности субъектов Российской Федерации и муниципальных образований</t>
  </si>
  <si>
    <t>14 02</t>
  </si>
  <si>
    <t>Иные дотации</t>
  </si>
  <si>
    <t>843</t>
  </si>
  <si>
    <t>Инспекция государственного жилищного надзора Пермского края</t>
  </si>
  <si>
    <t>844</t>
  </si>
  <si>
    <t>Инспекция государственного технического надзора Пермского края</t>
  </si>
  <si>
    <t>04 01</t>
  </si>
  <si>
    <t>Общеэкономические вопросы</t>
  </si>
  <si>
    <t>846</t>
  </si>
  <si>
    <t>Министерство тарифного регулирования и энергетики Пермского края</t>
  </si>
  <si>
    <t>847</t>
  </si>
  <si>
    <t>Министерство жилищно-коммунального хозяйства и благоустройства Пермского края</t>
  </si>
  <si>
    <t>855</t>
  </si>
  <si>
    <t>Министерство социального развития Пермского края</t>
  </si>
  <si>
    <t>10 01</t>
  </si>
  <si>
    <t>Пенсионное обеспечение</t>
  </si>
  <si>
    <t>856</t>
  </si>
  <si>
    <t>Агентство по делам архивов Пермского края</t>
  </si>
  <si>
    <t>860</t>
  </si>
  <si>
    <t>Министерство по туризму Пермского края</t>
  </si>
  <si>
    <t>861</t>
  </si>
  <si>
    <t>Министерство физической культуры и спорта Пермского края</t>
  </si>
  <si>
    <t>11 01</t>
  </si>
  <si>
    <t>Физическая культура</t>
  </si>
  <si>
    <t>11 05</t>
  </si>
  <si>
    <t>Другие вопросы в области физической культуры и спорта</t>
  </si>
  <si>
    <t>864</t>
  </si>
  <si>
    <t>Министерство территориальной безопасности Пермского края</t>
  </si>
  <si>
    <t>01 05</t>
  </si>
  <si>
    <t>Судебная система</t>
  </si>
  <si>
    <t>02 00</t>
  </si>
  <si>
    <t>НАЦИОНАЛЬНАЯ ОБОРОНА</t>
  </si>
  <si>
    <t>02 03</t>
  </si>
  <si>
    <t>Мобилизационная и вневойсковая подготовка</t>
  </si>
  <si>
    <t>03 14</t>
  </si>
  <si>
    <t>Другие вопросы в области национальной безопасности и правоохранительной деятельности</t>
  </si>
  <si>
    <t>870</t>
  </si>
  <si>
    <t>Уполномоченный по правам человека в Пермском крае</t>
  </si>
  <si>
    <t>873</t>
  </si>
  <si>
    <t>Аппарат Уполномоченного по защите прав предпринимателей в Пермском крае</t>
  </si>
  <si>
    <t>877</t>
  </si>
  <si>
    <t>Контрольно-счетная палата Пермского края</t>
  </si>
  <si>
    <t>878</t>
  </si>
  <si>
    <t>Избирательная комиссия Пермского края</t>
  </si>
  <si>
    <t>01 07</t>
  </si>
  <si>
    <t>Обеспечение проведения выборов и референдумов</t>
  </si>
  <si>
    <t>880</t>
  </si>
  <si>
    <t>Министерство транспорта Пермского края</t>
  </si>
  <si>
    <t>04 02</t>
  </si>
  <si>
    <t>Топливно-энергетический комплекс</t>
  </si>
  <si>
    <t>04 08</t>
  </si>
  <si>
    <t>Транспорт</t>
  </si>
  <si>
    <t>04 09</t>
  </si>
  <si>
    <t>Дорожное хозяйство (дорожные фонды)</t>
  </si>
  <si>
    <t>885</t>
  </si>
  <si>
    <t>Законодательное Собрание Пермского края</t>
  </si>
  <si>
    <t>886</t>
  </si>
  <si>
    <t>Агентство по делам юстиции и мировых судей Пермского края</t>
  </si>
  <si>
    <t>892</t>
  </si>
  <si>
    <t>Министерство по делам Коми-Пермяцкого округа Пермского края</t>
  </si>
  <si>
    <t>Приложение 4</t>
  </si>
  <si>
    <t>Субвенции, передаваемые в 2023 году и в плановом периоде 2024 и 2025 годов бюджетам муниципальных образований на образование комиссий по делам несовершеннолетних и защите их прав и организацию их деятельности, тыс.рублей</t>
  </si>
  <si>
    <t>Приложение 31</t>
  </si>
  <si>
    <t>Приложение 32</t>
  </si>
  <si>
    <t>Субсидии фонду "Региональный центр инжиниринга" на разработку концепции и проведение организационно-подготовительных мероприятий фестиваля "Оружие победы"</t>
  </si>
  <si>
    <t>Субсидии Фонду "Региональный центр инжиниринга" на организацию общественного пространства при проведении публичных мероприятий, направленных на развитие потребительского рынка на территории Пермского края</t>
  </si>
  <si>
    <t>09 1 02 2Ж150</t>
  </si>
  <si>
    <t>11 2 01 2P370</t>
  </si>
  <si>
    <t>Софинансирование школьных проектов "Дети решают"</t>
  </si>
  <si>
    <t>822</t>
  </si>
  <si>
    <t>Агентство по сопровождению концессионных проектов Пермского края</t>
  </si>
  <si>
    <t>Распределение бюджетных ассигнований по целевым статьям (государственным программам 
и непрограммным направлениям деятельности), группам видов расходов классификации 
расходов бюджета на 2023 год и на плановый период 2024 и 2025 годов, тыс.рублей</t>
  </si>
  <si>
    <t>Предоставление специальных социальных выплат медицинским работникам, оказывающим первичную медико-санитарную помощь гражданам, включая диспансерное наблюдение по основному заболеванию (состоянию), скорую медицинскую помощь, по видам помощи, не включенным в базовую программу обязательного медицинского страхования</t>
  </si>
  <si>
    <t>Реализация мероприятий по проведению массового обследования новорожденных на врожденные и(или) наследственные заболевания (расширенный неонатальный скрининг)</t>
  </si>
  <si>
    <t>Сопровождение, поддержка и развитие программного обеспечения, объектов
ИТ-инфраструктуры, автоматизация деятельности, оказания услуг, исполнения функций государственными органами Пермского края</t>
  </si>
  <si>
    <t>Предоставление гранта федеральному государственному бюджетному образовательному учреждению высшего образования "Пермский государственный медицинский университет имени академика Е.А.Вагнера" на организацию подготовки кадрового резерва руководителей учреждений здравоохранения Пермского края</t>
  </si>
  <si>
    <t>Предоставление гранта федеральному государственному бюджетному образовательному учреждению высшего образования "Пермский государственный медицинский университет имени академика Е.А.Вагнера" на обучение граждан по образовательным программам высшего образования - программам ординатуры</t>
  </si>
  <si>
    <t>Единовременные выплаты медицинским работникам, установленные Законом Пермской области от 3 марта 1995 года
№ 186-28</t>
  </si>
  <si>
    <t>Единовременные компенсационные выплаты медицинским работникам (врачам, фельдшерам, а также акушеркам и медицинским сестрам фельдшерских и фельдшерско-акушерских пунктов, врачебных амбулаторий, центров (отделений) общей врачебной практики (семейной медицины)), прибывшим (переехавшим) на работу в сельские населенные пункты, либо рабочие поселки, либо поселки городского типа, либо города с населением до 50 тысяч человек</t>
  </si>
  <si>
    <t>Предоставление гранта федеральному государственному бюджетному образовательному учреждению высшего образования "Пермский государственный аграрно-технологический университет имени академика Д.Н.Прянишникова" на организацию профильного обучения и профессиональной ориентации обучающихся</t>
  </si>
  <si>
    <t>Предоставление гранта федеральному государственному бюджетному образовательному учреждению высшего образования "Пермский государственный аграрно-технологический университет имени академика Д.Н.Прянишникова" на реализацию проектов по развитию образовательной среды с применением механизмов взаимодействия с иными федеральными образовательными организациями высшего образования (вузами-партнерами)</t>
  </si>
  <si>
    <t>Предоставление гранта федеральному государственному бюджетному образовательному учреждению высшего образования "Пермский государственный медицинский университет имени академика Е.А.Вагнера" на организацию профильного обучения и профессиональной ориентации обучающихся</t>
  </si>
  <si>
    <t>Обеспечение реализации мероприятий по осуществлению единовременных компенсационных выплат учителям, прибывшим (переехавшим) на работу в сельские населенные пункты, либо рабочие поселки, либо поселки городского типа, либо города с населением до 50 тысяч человек</t>
  </si>
  <si>
    <t>Финансовая поддержка нуждающихся семей в случае рождения в 2019-2022 годах третьего ребенка или последующих детей (расходы, не софинансируемые из федерального бюджета)</t>
  </si>
  <si>
    <t>Обеспечение жильем отдельных категорий граждан, установленных Федеральным законом от 12 января 1995 года № 5-ФЗ "О ветеранах", в соответствии с Указом Президента Российской Федерации от 7 мая 2008 года № 714 "Об обеспечении жильем ветеранов Великой Отечественной войны 1941-1945 годов"</t>
  </si>
  <si>
    <t>Предоставление гранта в форме субсидии для организации мероприятий, приуроченных к празднованию 300-летия основания г.Перми, автономной некоммерческой организации "Агентство новых технологий"</t>
  </si>
  <si>
    <t>Разработка научно-проектной документации на проведение капитального ремонта и приспособление для современного использования объектов культурного наследия, находящихся в г.Перми</t>
  </si>
  <si>
    <t>Строительство физкультурно-оздоровительного комплекса в г.Лысьва</t>
  </si>
  <si>
    <t>Реконструкция физкультурно-оздоровительного комплекса по адресу: г.Пермь, ул.Рабочая, 9</t>
  </si>
  <si>
    <t>Реконструкция МАУ стадиона "Труд" по адресу: Пермский край, г.Кунгур, ул.Голованова, 36. 1 этап</t>
  </si>
  <si>
    <t>Основное мероприятие "Мероприятия по ликвидации последствий техногенной аварии на руднике БКПРУ-1 ПАО "Уралкалий", г.Березники, Пермский край"</t>
  </si>
  <si>
    <t>Реализация иных мероприятий по ликвидации последствий техногенной аварии на руднике БКПРУ-1 ПАО "Уралкалий", г.Березники, Пермский край, за счет средств ПАО "Уралкалий"</t>
  </si>
  <si>
    <t>Основное мероприятие "Региональный проект "Региональная и местная дорожная сеть" национального проекта "Безопасные качественные дороги"</t>
  </si>
  <si>
    <t>Капитальный ремонт, содержание 
и эксплуатация пассажирских причалов Речного вокзала пассажирского порта 
Пермь I  г.Перми, обеспечение транспортной безопасности объектов транспортной инфраструктуры водного транспорта</t>
  </si>
  <si>
    <t>Предоставление субсидии ПКГУП "Автовокзал" на содержание производственной базы, расположенной по адресу: г.Пермь, ул.Ижевская, 25</t>
  </si>
  <si>
    <t>Основное мероприятие "Комплексное развитие городского наземного электрического транспорта г.Перми"</t>
  </si>
  <si>
    <t>Сопровождение, поддержка и развитие программного обеспечения, объектов 
ИТ-инфраструктуры, автоматизация деятельности, оказания услуг, исполнения функций государственными органами Пермского края</t>
  </si>
  <si>
    <t>Мероприятия по расселению жилых помещений, признанных непригодными для проживания, а также жилых помещений, находящихся в многоквартирных домах, признанных аварийными и подлежащими сносу, на территории г.Перми</t>
  </si>
  <si>
    <t>Капитальный ремонт, содержание и эксплуатация пассажирских причалов Речного вокзала пассажирского порта Пермь I г.Перми, обеспечение транспортной безопасности объектов транспортной инфраструктуры водного транспорта</t>
  </si>
  <si>
    <t>Реализация мероприятий по переселению граждан из жилищного фонда, признанного непригодным для проживания вследствие техногенной аварии на руднике БКПРУ-1 публичного акционерного общества "Уралкалий" в г.Березники после 01 января 2022 года, за счет средств краевого бюджета</t>
  </si>
  <si>
    <t>Реализация мероприятий по переселению граждан из жилищного фонда, признанного непригодным для проживания вследствие техногенной аварии на руднике БКПРУ-1 публичного акционерного общества "Уралкалий" в г.Березники после 01 января 2022 года, за счет средств ПАО "Уралкалий"</t>
  </si>
  <si>
    <t>Единовременные выплаты медицинским работникам, установленные Законом Пермской области от 3 марта 1995 года 
№ 186-28</t>
  </si>
  <si>
    <t>Обновление материально-технической базы для организации учебно-исследовательской, 
научно-практической, творческой деятельности, занятий физической культурой и спортом в образовательных организациях</t>
  </si>
  <si>
    <t>Государственная программа "Развитие транспортной системы", 
в том числе:</t>
  </si>
  <si>
    <t>Субвенции, передаваемые в 2023 году и в плановом периоде 2024 и 2025 годов бюджетам муниципальных образований на строительство и приобретение жилых помещений для формирования специализированного жилищного фонда 
для обеспечения жилыми помещениями детей-сирот и детей, оставшихся 
без попечения родителей, лиц из числа детей-сирот и детей, оставшихся 
без попечения родителей, по договорам найма специализированных жилых помещений, тыс.рублей</t>
  </si>
  <si>
    <t>Субвенции, передаваемые в 2023 году и в плановом периоде 2024 и 2025 годов бюджетам муниципальных образований на организацию осуществления государственных полномочий по обеспечению жилыми помещениями детей-сирот 
и детей, оставшихся без попечения родителей, лиц из числа детей-сирот 
и детей, оставшихся без попечения родителей, тыс.рублей</t>
  </si>
  <si>
    <t>Субвенции, передаваемые в 2023 году и в плановом периоде 2024 и 2025 годов бюджетам муниципальных образований на осуществление государственных полномочий по постановке на учет граждан, имеющих право на получение жилищных субсидий в связи с переселением из районов Крайнего Севера 
и приравненных к ним местностей, тыс.рублей</t>
  </si>
  <si>
    <t>Субвенции, передаваемые в 2023 году и в плановом периоде 2024 и 2025 годов
бюджетам муниципальных образований на обеспечение хранения,
комплектования, учета и использования архивных документов государственной части документов  Архивного фонда Пермского края, тыс.рублей</t>
  </si>
  <si>
    <t>Субвенции, передаваемые в 2023 году и в плановом периоде 2024 и 2025 годов бюджетам муниципальных образований на осуществление полномочий 
по созданию и организации деятельности административных комиссий, тыс.рублей</t>
  </si>
  <si>
    <t>Субвенции, передаваемые в 2023 году и в плановом периоде 2024 и 2025 годов
бюджетам муниципальных образований на обслуживание лицевых счетов органов государственной власти Пермского края, государственных краевых учреждений органами местного самоуправления Пермского края, тыс.рублей</t>
  </si>
  <si>
    <t>Субвенции, передаваемые в 2023 году и в плановом периоде 2024 и 2025 годов
бюджетам муниципальных образований на администрирование
государственных полномочий по организации мероприятий 
при осуществлении деятельности по обращению с животными 
без владельцев, тыс.рублей</t>
  </si>
  <si>
    <t>Субвенции, передаваемые в 2023 году и в плановом периоде 2024 и 2025 годов
бюджетам муниципальных образований на осуществление отдельного государственного полномочия по планированию использования земель сельскохозяйственного назначения, тыс.рублей</t>
  </si>
  <si>
    <t>Субвенции, передаваемые в 2023 году и в плановом периоде 2024 и 2025 годов бюджетам муниципальных образований на осуществление полномочий 
по регулированию тарифов на перевозки пассажиров и багажа автомобильным 
и городским электрическим транспортом на муниципальных маршрутах регулярных перевозок, тыс.рублей</t>
  </si>
  <si>
    <t>* В том числе за счет субсидии на реализацию муниципальных программ, приоритетных 
   муниципальных проектов в рамках приоритетных региональных проектов,
   инвестиционных проектов муниципальных образований.</t>
  </si>
  <si>
    <t>Субсидии, передаваемые в 2023 году и в плановом периоде 2024 и 2025 годов 
бюджетам муниципальных образований на строительство (реконструкцию) объектов общественной инфраструктуры муниципального значения, приобретение объектов недвижимого имущества в муниципальную собственность для создания новых мест 
в общеобразовательных учреждениях и дополнительных мест для детей дошкольного возраста*, тыс.рублей</t>
  </si>
  <si>
    <t>Субсидии, передаваемые в 2023 году и в плановом периоде 2024 и 2025 годов
  бюджетам муниципальных образований на реализацию мероприятий 
по модернизации школьных систем образования, тыс.рублей</t>
  </si>
  <si>
    <t>Субсидии, передаваемые в 2023 году бюджетам муниципальных образований
 на реконструкцию здания компрессорной под зал бокса и спортивного игрового зала, тыс.рублей</t>
  </si>
  <si>
    <t>Субсидии, передаваемые в 2023 году бюджетам муниципальных образований 
на реализацию мероприятий по созданию условий осуществления деятельности 
в муниципальном приюте для животных без владельцев, тыс.рублей</t>
  </si>
  <si>
    <t>Субсидии, передаваемые в 2023 году и в плановом периоде 2024 и 2025 годов 
бюджетам муниципальных образований на проектирование, строительство (реконструкцию), капитальный ремонт и ремонт автомобильных дорог 
общего пользования местного значения, находящихся на территории Пермского края, тыс.рублей</t>
  </si>
  <si>
    <t>Субсидии, передаваемые в 2023 году бюджетам муниципальных образований 
на реализацию муниципальных программ, приоритетных муниципальных проектов 
в рамках приоритетных региональных проектов, инвестиционных проектов муниципальных образований, тыс.рублей</t>
  </si>
  <si>
    <t>Субсидии, передаваемые в 2023 году и в 2024 году
бюджетам муниципальных образований на капитальный ремонт 
многоквартирных домов на территории 
Пермского края, тыс.рублей</t>
  </si>
  <si>
    <t>Субсидии, передаваемые в 2023 году
бюджетам муниципальных образований на финансовое обеспечение реализации инфраструктурных проектов, направленных на комплексное развитие городского наземного электрического транспорта (приобретение автобусов, приводимых 
в движение электрической энергией от батареи, заряжаемой от внешнего источника (электробусов), и объектов зарядной инфраструктуры для них), тыс.рублей</t>
  </si>
  <si>
    <t>Средства, распределяемые 
на конкурсной основе</t>
  </si>
  <si>
    <t>Субсидии, передаваемые в 2023 году и в плановом периоде 2024 и 2025 годов 
бюджетам муниципальных образований на улучшение качества систем теплоснабжения 
на территории муниципальных образований Пермского края, тыс.рублей</t>
  </si>
  <si>
    <t>Субсидии, передаваемые в 2023 году и в  2024 году 
бюджетам муниципальных образований на плату концедента по концессионным соглашениям в отношении объектов систем теплоснабжения, водоснабжения 
и водоотведения на территориях муниципальных образований Пермского края, предназначенной для обеспечения части расходов по созданию и (или) реконструкции объекта концессионного соглашения, тыс.рублей</t>
  </si>
  <si>
    <t>Иные межбюджетные трансферты, передаваемые в 2023 году 
и в плановом периоде 2024 и 2025 годов бюджетам муниципальных образований на организацию бесплатного горячего питания обучающихся, получающих начальное общее образование в муниципальных образовательных организациях, тыс.рублей</t>
  </si>
  <si>
    <t>Иные межбюджетные трансферты, передаваемые в 2023 году 
и в плановом периоде 2024 и 2025 годов бюджетам муниципальных образований на оснащение муниципальных образовательных организаций оборудованием, средствами обучения и воспитания, тыс.рублей</t>
  </si>
  <si>
    <t>Иные межбюджетные трансферты, передаваемые в 2023 году 
бюджетам муниципальных образований на реализацию иных мероприятий 
по ликвидации последствий техногенной аварии 
на руднике БКПРУ-1 ПАО "Уралкалий", г.Березники, Пермский край, 
за счет средств ПАО "Уралкалий", тыс.рублей</t>
  </si>
  <si>
    <t>Возврат бюджетных кредитов, предоставленных внутри страны в валюте Российской Федерации</t>
  </si>
  <si>
    <t>Возврат бюджетных кредитов, предоставленных бюджетам муниципальных образований Пермского края  из бюджета Пермского края в валюте Российской Федерации</t>
  </si>
  <si>
    <t>Возврат бюджетных кредитов, предоставленных бюджетам муниципальных образований Пермского края из бюджета Пермского края в валюте Российской Федерации</t>
  </si>
  <si>
    <t>Бюджетные кредиты, предоставленные внутри страны в валюте Российской Федерации</t>
  </si>
  <si>
    <t>Предоставление бюджетных кредитов другим бюджетам бюджетной системы 
Российской Федерации в валюте Российской Федерации</t>
  </si>
  <si>
    <t>задолженность на конец финансового года, 
в том чмсле:</t>
  </si>
  <si>
    <t>Бюджетные инвестиции, субсидии на осуществление капитальных вложений в объекты капитального строительства государственной собственности на строительство объектов автодорожной отрасли регионального значения, 
в том числе:</t>
  </si>
  <si>
    <t xml:space="preserve">от 22.03.2023 № 166-ПК </t>
  </si>
  <si>
    <t>от 22.03.2023 № 166-ПК</t>
  </si>
  <si>
    <t xml:space="preserve">от 22.03.2023 № 166-ПК       </t>
  </si>
  <si>
    <t xml:space="preserve">от 22.03.2023 № 166-ПК   </t>
  </si>
  <si>
    <t xml:space="preserve">от 22.03.2023 № 166-ПК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</si>
</sst>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 _₽_-;\-* #,##0.00\ _₽_-;_-* &quot;-&quot;??\ _₽_-;_-@_-"/>
    <numFmt numFmtId="164" formatCode="_-* #,##0.00_р_._-;\-* #,##0.00_р_._-;_-* &quot;-&quot;??_р_._-;_-@_-"/>
    <numFmt numFmtId="165" formatCode="_(* #,##0.00_);_(* \(#,##0.00\);_(* &quot;-&quot;??_);_(@_)"/>
    <numFmt numFmtId="166" formatCode="_-* #,##0.00\ _D_M_-;\-* #,##0.00\ _D_M_-;_-* &quot;-&quot;??\ _D_M_-;_-@_-"/>
    <numFmt numFmtId="167" formatCode="#,##0.0"/>
    <numFmt numFmtId="168" formatCode="?"/>
    <numFmt numFmtId="169" formatCode="0.0"/>
    <numFmt numFmtId="170" formatCode="dd/mm/yyyy\ hh:mm"/>
  </numFmts>
  <fonts count="83"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sz val="10"/>
      <name val="Arial"/>
      <family val="2"/>
      <charset val="204"/>
    </font>
    <font>
      <sz val="11"/>
      <name val="Times New Roman"/>
      <family val="1"/>
      <charset val="204"/>
    </font>
    <font>
      <b/>
      <sz val="11"/>
      <name val="Times New Roman"/>
      <family val="1"/>
      <charset val="204"/>
    </font>
    <font>
      <sz val="11"/>
      <name val="Times New Roman"/>
      <family val="1"/>
    </font>
    <font>
      <sz val="11"/>
      <color theme="1"/>
      <name val="Times New Roman"/>
      <family val="1"/>
      <charset val="204"/>
    </font>
    <font>
      <sz val="10"/>
      <name val="Arial Cyr"/>
      <charset val="204"/>
    </font>
    <font>
      <sz val="10"/>
      <name val="Times New Roman"/>
      <family val="1"/>
      <charset val="204"/>
    </font>
    <font>
      <sz val="10"/>
      <name val="Arial"/>
      <family val="2"/>
      <charset val="204"/>
    </font>
    <font>
      <b/>
      <sz val="11"/>
      <color theme="1"/>
      <name val="Times New Roman"/>
      <family val="1"/>
      <charset val="204"/>
    </font>
    <font>
      <sz val="10"/>
      <color indexed="8"/>
      <name val="Arial"/>
      <family val="2"/>
    </font>
    <font>
      <sz val="11"/>
      <color indexed="8"/>
      <name val="Calibri"/>
      <family val="2"/>
      <charset val="204"/>
    </font>
    <font>
      <sz val="10"/>
      <color indexed="9"/>
      <name val="Arial"/>
      <family val="2"/>
    </font>
    <font>
      <sz val="11"/>
      <color indexed="9"/>
      <name val="Calibri"/>
      <family val="2"/>
      <charset val="204"/>
    </font>
    <font>
      <sz val="11"/>
      <color indexed="9"/>
      <name val="Calibri"/>
      <family val="2"/>
    </font>
    <font>
      <sz val="11"/>
      <color indexed="8"/>
      <name val="Calibri"/>
      <family val="2"/>
    </font>
    <font>
      <sz val="11"/>
      <color indexed="16"/>
      <name val="Calibri"/>
      <family val="2"/>
    </font>
    <font>
      <b/>
      <sz val="11"/>
      <color indexed="53"/>
      <name val="Calibri"/>
      <family val="2"/>
    </font>
    <font>
      <b/>
      <sz val="11"/>
      <color indexed="9"/>
      <name val="Calibri"/>
      <family val="2"/>
    </font>
    <font>
      <b/>
      <sz val="11"/>
      <color indexed="8"/>
      <name val="Calibri"/>
      <family val="2"/>
    </font>
    <font>
      <i/>
      <sz val="10"/>
      <color indexed="23"/>
      <name val="Arial"/>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sz val="11"/>
      <color indexed="60"/>
      <name val="Calibri"/>
      <family val="2"/>
    </font>
    <font>
      <sz val="10"/>
      <name val="MS Sans Serif"/>
      <family val="2"/>
      <charset val="204"/>
    </font>
    <font>
      <b/>
      <sz val="11"/>
      <color indexed="63"/>
      <name val="Calibri"/>
      <family val="2"/>
    </font>
    <font>
      <b/>
      <sz val="10"/>
      <color indexed="8"/>
      <name val="Arial"/>
      <family val="2"/>
    </font>
    <font>
      <sz val="8"/>
      <name val="Arial"/>
      <family val="2"/>
    </font>
    <font>
      <b/>
      <sz val="10"/>
      <color indexed="39"/>
      <name val="Arial"/>
      <family val="2"/>
    </font>
    <font>
      <sz val="8"/>
      <color indexed="62"/>
      <name val="Arial"/>
      <family val="2"/>
    </font>
    <font>
      <b/>
      <sz val="8"/>
      <color indexed="8"/>
      <name val="Arial"/>
      <family val="2"/>
    </font>
    <font>
      <sz val="10"/>
      <name val="Arial"/>
      <family val="2"/>
    </font>
    <font>
      <b/>
      <sz val="12"/>
      <color indexed="8"/>
      <name val="Arial"/>
      <family val="2"/>
      <charset val="204"/>
    </font>
    <font>
      <sz val="10"/>
      <color indexed="8"/>
      <name val="Arial"/>
      <family val="2"/>
      <charset val="204"/>
    </font>
    <font>
      <sz val="8"/>
      <name val="Arial"/>
      <family val="2"/>
      <charset val="204"/>
    </font>
    <font>
      <b/>
      <sz val="8"/>
      <name val="Arial"/>
      <family val="2"/>
    </font>
    <font>
      <sz val="8"/>
      <color indexed="8"/>
      <name val="Arial"/>
      <family val="2"/>
    </font>
    <font>
      <sz val="10"/>
      <color indexed="39"/>
      <name val="Arial"/>
      <family val="2"/>
    </font>
    <font>
      <sz val="19"/>
      <color indexed="48"/>
      <name val="Arial"/>
      <family val="2"/>
      <charset val="204"/>
    </font>
    <font>
      <sz val="19"/>
      <name val="Arial"/>
      <family val="2"/>
    </font>
    <font>
      <sz val="10"/>
      <color indexed="10"/>
      <name val="Arial"/>
      <family val="2"/>
    </font>
    <font>
      <sz val="8"/>
      <color indexed="14"/>
      <name val="Arial"/>
      <family val="2"/>
    </font>
    <font>
      <b/>
      <sz val="18"/>
      <color indexed="62"/>
      <name val="Cambria"/>
      <family val="2"/>
    </font>
    <font>
      <sz val="11"/>
      <color indexed="10"/>
      <name val="Calibri"/>
      <family val="2"/>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8"/>
      <name val="Calibri"/>
      <family val="2"/>
      <scheme val="minor"/>
    </font>
    <font>
      <sz val="12"/>
      <color theme="1"/>
      <name val="Times New Roman"/>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0"/>
      <name val="Helv"/>
    </font>
    <font>
      <sz val="11"/>
      <color indexed="10"/>
      <name val="Calibri"/>
      <family val="2"/>
      <charset val="204"/>
    </font>
    <font>
      <sz val="11"/>
      <color indexed="17"/>
      <name val="Calibri"/>
      <family val="2"/>
      <charset val="204"/>
    </font>
    <font>
      <b/>
      <sz val="11"/>
      <color theme="1"/>
      <name val="Calibri"/>
      <family val="2"/>
      <charset val="204"/>
      <scheme val="minor"/>
    </font>
    <font>
      <b/>
      <sz val="11"/>
      <name val="Times New Roman"/>
      <family val="1"/>
    </font>
    <font>
      <sz val="11"/>
      <color indexed="0"/>
      <name val="Times New Roman"/>
      <family val="1"/>
      <charset val="204"/>
    </font>
    <font>
      <sz val="8.5"/>
      <name val="MS Sans Serif"/>
      <family val="2"/>
      <charset val="204"/>
    </font>
    <font>
      <sz val="11"/>
      <color rgb="FFFF0000"/>
      <name val="Times New Roman"/>
      <family val="1"/>
      <charset val="204"/>
    </font>
    <font>
      <b/>
      <sz val="11"/>
      <color rgb="FFFF0000"/>
      <name val="Calibri"/>
      <family val="2"/>
      <charset val="204"/>
      <scheme val="minor"/>
    </font>
    <font>
      <sz val="11"/>
      <color theme="1"/>
      <name val="Times New Roman"/>
      <family val="1"/>
    </font>
    <font>
      <sz val="11"/>
      <name val="Calibri"/>
      <family val="2"/>
      <scheme val="minor"/>
    </font>
    <font>
      <sz val="11"/>
      <name val="Arial"/>
      <family val="2"/>
      <charset val="204"/>
    </font>
    <font>
      <b/>
      <sz val="12"/>
      <name val="Times New Roman"/>
      <family val="1"/>
      <charset val="204"/>
    </font>
    <font>
      <sz val="10"/>
      <name val="Arial"/>
    </font>
  </fonts>
  <fills count="72">
    <fill>
      <patternFill patternType="none"/>
    </fill>
    <fill>
      <patternFill patternType="gray125"/>
    </fill>
    <fill>
      <patternFill patternType="solid">
        <fgColor theme="0"/>
        <bgColor indexed="64"/>
      </patternFill>
    </fill>
    <fill>
      <patternFill patternType="solid">
        <fgColor indexed="40"/>
      </patternFill>
    </fill>
    <fill>
      <patternFill patternType="solid">
        <fgColor indexed="29"/>
      </patternFill>
    </fill>
    <fill>
      <patternFill patternType="solid">
        <fgColor indexed="26"/>
      </patternFill>
    </fill>
    <fill>
      <patternFill patternType="solid">
        <fgColor indexed="9"/>
      </patternFill>
    </fill>
    <fill>
      <patternFill patternType="solid">
        <fgColor indexed="44"/>
      </patternFill>
    </fill>
    <fill>
      <patternFill patternType="solid">
        <fgColor indexed="45"/>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54"/>
      </patternFill>
    </fill>
    <fill>
      <patternFill patternType="solid">
        <fgColor indexed="57"/>
      </patternFill>
    </fill>
    <fill>
      <patternFill patternType="solid">
        <fgColor indexed="22"/>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8"/>
        <bgColor indexed="48"/>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25"/>
        <bgColor indexed="25"/>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23"/>
        <bgColor indexed="23"/>
      </patternFill>
    </fill>
    <fill>
      <patternFill patternType="solid">
        <fgColor indexed="18"/>
        <bgColor indexed="18"/>
      </patternFill>
    </fill>
    <fill>
      <patternFill patternType="solid">
        <fgColor indexed="49"/>
        <bgColor indexed="49"/>
      </patternFill>
    </fill>
    <fill>
      <patternFill patternType="solid">
        <fgColor indexed="52"/>
        <bgColor indexed="52"/>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9"/>
        <bgColor indexed="9"/>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42"/>
        <bgColor indexed="42"/>
      </patternFill>
    </fill>
    <fill>
      <patternFill patternType="solid">
        <fgColor indexed="43"/>
      </patternFill>
    </fill>
    <fill>
      <patternFill patternType="solid">
        <fgColor indexed="43"/>
        <bgColor indexed="64"/>
      </patternFill>
    </fill>
    <fill>
      <patternFill patternType="solid">
        <fgColor indexed="12"/>
      </patternFill>
    </fill>
    <fill>
      <patternFill patternType="solid">
        <fgColor indexed="10"/>
      </patternFill>
    </fill>
    <fill>
      <patternFill patternType="solid">
        <fgColor indexed="53"/>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23"/>
      </patternFill>
    </fill>
    <fill>
      <patternFill patternType="solid">
        <fgColor indexed="26"/>
        <bgColor indexed="64"/>
      </patternFill>
    </fill>
    <fill>
      <patternFill patternType="solid">
        <fgColor indexed="9"/>
        <bgColor indexed="64"/>
      </patternFill>
    </fill>
    <fill>
      <patternFill patternType="solid">
        <fgColor indexed="15"/>
      </patternFill>
    </fill>
    <fill>
      <patternFill patternType="solid">
        <fgColor indexed="20"/>
      </patternFill>
    </fill>
    <fill>
      <patternFill patternType="solid">
        <fgColor indexed="62"/>
      </patternFill>
    </fill>
    <fill>
      <patternFill patternType="solid">
        <fgColor indexed="55"/>
      </patternFill>
    </fill>
    <fill>
      <patternFill patternType="solid">
        <fgColor indexed="60"/>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18"/>
      </left>
      <right style="thin">
        <color indexed="18"/>
      </right>
      <top style="thin">
        <color indexed="18"/>
      </top>
      <bottom style="thin">
        <color indexed="1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
      <left/>
      <right/>
      <top/>
      <bottom style="thick">
        <color indexed="62"/>
      </bottom>
      <diagonal/>
    </border>
    <border>
      <left/>
      <right/>
      <top/>
      <bottom style="medium">
        <color indexed="30"/>
      </bottom>
      <diagonal/>
    </border>
    <border>
      <left/>
      <right/>
      <top style="thin">
        <color indexed="62"/>
      </top>
      <bottom style="double">
        <color indexed="62"/>
      </bottom>
      <diagonal/>
    </border>
    <border>
      <left/>
      <right/>
      <top/>
      <bottom style="double">
        <color indexed="52"/>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2298">
    <xf numFmtId="0" fontId="0" fillId="0" borderId="0"/>
    <xf numFmtId="0" fontId="6" fillId="0" borderId="0"/>
    <xf numFmtId="0" fontId="7" fillId="0" borderId="0"/>
    <xf numFmtId="0" fontId="12" fillId="0" borderId="0"/>
    <xf numFmtId="9" fontId="12" fillId="0" borderId="0" applyFont="0" applyFill="0" applyBorder="0" applyAlignment="0" applyProtection="0"/>
    <xf numFmtId="0" fontId="14"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7" fillId="9" borderId="0" applyNumberFormat="0" applyBorder="0" applyAlignment="0" applyProtection="0"/>
    <xf numFmtId="0" fontId="17" fillId="8"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6" fillId="14" borderId="0" applyNumberFormat="0" applyBorder="0" applyAlignment="0" applyProtection="0"/>
    <xf numFmtId="0" fontId="16" fillId="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7" fillId="7" borderId="0" applyNumberFormat="0" applyBorder="0" applyAlignment="0" applyProtection="0"/>
    <xf numFmtId="0" fontId="17" fillId="4" borderId="0" applyNumberFormat="0" applyBorder="0" applyAlignment="0" applyProtection="0"/>
    <xf numFmtId="0" fontId="17" fillId="17" borderId="0" applyNumberFormat="0" applyBorder="0" applyAlignment="0" applyProtection="0"/>
    <xf numFmtId="0" fontId="17" fillId="11" borderId="0" applyNumberFormat="0" applyBorder="0" applyAlignment="0" applyProtection="0"/>
    <xf numFmtId="0" fontId="17" fillId="7" borderId="0" applyNumberFormat="0" applyBorder="0" applyAlignment="0" applyProtection="0"/>
    <xf numFmtId="0" fontId="17" fillId="18" borderId="0" applyNumberFormat="0" applyBorder="0" applyAlignment="0" applyProtection="0"/>
    <xf numFmtId="0" fontId="18" fillId="14" borderId="0" applyNumberFormat="0" applyBorder="0" applyAlignment="0" applyProtection="0"/>
    <xf numFmtId="0" fontId="18" fillId="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4" borderId="0" applyNumberFormat="0" applyBorder="0" applyAlignment="0" applyProtection="0"/>
    <xf numFmtId="0" fontId="18" fillId="13" borderId="0" applyNumberFormat="0" applyBorder="0" applyAlignment="0" applyProtection="0"/>
    <xf numFmtId="0" fontId="19" fillId="19" borderId="0" applyNumberFormat="0" applyBorder="0" applyAlignment="0" applyProtection="0"/>
    <xf numFmtId="0" fontId="19" fillId="4"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20" fillId="23"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7" borderId="0" applyNumberFormat="0" applyBorder="0" applyAlignment="0" applyProtection="0"/>
    <xf numFmtId="0" fontId="21" fillId="27"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5"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40" borderId="0" applyNumberFormat="0" applyBorder="0" applyAlignment="0" applyProtection="0"/>
    <xf numFmtId="0" fontId="20" fillId="41"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27" borderId="0" applyNumberFormat="0" applyBorder="0" applyAlignment="0" applyProtection="0"/>
    <xf numFmtId="0" fontId="21" fillId="27"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42" borderId="0" applyNumberFormat="0" applyBorder="0" applyAlignment="0" applyProtection="0"/>
    <xf numFmtId="0" fontId="20" fillId="43"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26" borderId="0" applyNumberFormat="0" applyBorder="0" applyAlignment="0" applyProtection="0"/>
    <xf numFmtId="0" fontId="20" fillId="26"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44" borderId="0" applyNumberFormat="0" applyBorder="0" applyAlignment="0" applyProtection="0"/>
    <xf numFmtId="0" fontId="21" fillId="45"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8" borderId="0" applyNumberFormat="0" applyBorder="0" applyAlignment="0" applyProtection="0"/>
    <xf numFmtId="0" fontId="22" fillId="33" borderId="0" applyNumberFormat="0" applyBorder="0" applyAlignment="0" applyProtection="0"/>
    <xf numFmtId="0" fontId="23" fillId="49" borderId="2" applyNumberFormat="0" applyAlignment="0" applyProtection="0"/>
    <xf numFmtId="0" fontId="24" fillId="35" borderId="3" applyNumberFormat="0" applyAlignment="0" applyProtection="0"/>
    <xf numFmtId="0" fontId="25" fillId="50" borderId="0" applyNumberFormat="0" applyBorder="0" applyAlignment="0" applyProtection="0"/>
    <xf numFmtId="0" fontId="25" fillId="50"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26" fillId="0" borderId="0" applyNumberFormat="0" applyFill="0" applyBorder="0" applyAlignment="0" applyProtection="0"/>
    <xf numFmtId="0" fontId="27" fillId="55" borderId="0" applyNumberFormat="0" applyBorder="0" applyAlignment="0" applyProtection="0"/>
    <xf numFmtId="0" fontId="28" fillId="0" borderId="4" applyNumberFormat="0" applyFill="0" applyAlignment="0" applyProtection="0"/>
    <xf numFmtId="0" fontId="29" fillId="0" borderId="5" applyNumberFormat="0" applyFill="0" applyAlignment="0" applyProtection="0"/>
    <xf numFmtId="0" fontId="30" fillId="0" borderId="6" applyNumberFormat="0" applyFill="0" applyAlignment="0" applyProtection="0"/>
    <xf numFmtId="0" fontId="30" fillId="0" borderId="0" applyNumberFormat="0" applyFill="0" applyBorder="0" applyAlignment="0" applyProtection="0"/>
    <xf numFmtId="0" fontId="31" fillId="46" borderId="2" applyNumberFormat="0" applyAlignment="0" applyProtection="0"/>
    <xf numFmtId="0" fontId="32" fillId="0" borderId="7" applyNumberFormat="0" applyFill="0" applyAlignment="0" applyProtection="0"/>
    <xf numFmtId="0" fontId="33" fillId="46" borderId="0" applyNumberFormat="0" applyBorder="0" applyAlignment="0" applyProtection="0"/>
    <xf numFmtId="0" fontId="34" fillId="0" borderId="0"/>
    <xf numFmtId="0" fontId="7" fillId="45" borderId="8" applyNumberFormat="0" applyFont="0" applyAlignment="0" applyProtection="0"/>
    <xf numFmtId="0" fontId="35" fillId="49" borderId="9" applyNumberFormat="0" applyAlignment="0" applyProtection="0"/>
    <xf numFmtId="0" fontId="7" fillId="0" borderId="0"/>
    <xf numFmtId="4" fontId="36" fillId="56" borderId="10" applyNumberFormat="0" applyProtection="0">
      <alignment vertical="center"/>
    </xf>
    <xf numFmtId="0" fontId="7" fillId="0" borderId="0"/>
    <xf numFmtId="0" fontId="7" fillId="0" borderId="0"/>
    <xf numFmtId="4" fontId="37" fillId="56" borderId="11" applyNumberFormat="0" applyProtection="0">
      <alignment vertical="center"/>
    </xf>
    <xf numFmtId="4" fontId="37" fillId="56" borderId="11" applyNumberFormat="0" applyProtection="0">
      <alignment vertical="center"/>
    </xf>
    <xf numFmtId="0" fontId="7" fillId="0" borderId="0"/>
    <xf numFmtId="0" fontId="7" fillId="0" borderId="0"/>
    <xf numFmtId="4" fontId="38" fillId="56" borderId="10" applyNumberFormat="0" applyProtection="0">
      <alignment vertical="center"/>
    </xf>
    <xf numFmtId="0" fontId="7" fillId="0" borderId="0"/>
    <xf numFmtId="4" fontId="39" fillId="57" borderId="11" applyNumberFormat="0" applyProtection="0">
      <alignment vertical="center"/>
    </xf>
    <xf numFmtId="4" fontId="39" fillId="57" borderId="11" applyNumberFormat="0" applyProtection="0">
      <alignment vertical="center"/>
    </xf>
    <xf numFmtId="0" fontId="7" fillId="0" borderId="0"/>
    <xf numFmtId="4" fontId="36" fillId="56" borderId="10" applyNumberFormat="0" applyProtection="0">
      <alignment horizontal="left" vertical="center" indent="1"/>
    </xf>
    <xf numFmtId="0" fontId="7" fillId="0" borderId="0"/>
    <xf numFmtId="0" fontId="7" fillId="0" borderId="0"/>
    <xf numFmtId="4" fontId="37" fillId="57" borderId="11" applyNumberFormat="0" applyProtection="0">
      <alignment horizontal="left" vertical="center" indent="1"/>
    </xf>
    <xf numFmtId="0" fontId="7" fillId="0" borderId="0"/>
    <xf numFmtId="4" fontId="37" fillId="57" borderId="11" applyNumberFormat="0" applyProtection="0">
      <alignment horizontal="left" vertical="center" indent="1"/>
    </xf>
    <xf numFmtId="4" fontId="37" fillId="57" borderId="11" applyNumberFormat="0" applyProtection="0">
      <alignment horizontal="left" vertical="center" indent="1"/>
    </xf>
    <xf numFmtId="0" fontId="7" fillId="0" borderId="0"/>
    <xf numFmtId="0" fontId="36" fillId="56" borderId="10" applyNumberFormat="0" applyProtection="0">
      <alignment horizontal="left" vertical="top" indent="1"/>
    </xf>
    <xf numFmtId="0" fontId="7" fillId="0" borderId="0"/>
    <xf numFmtId="0" fontId="40" fillId="56" borderId="10" applyNumberFormat="0" applyProtection="0">
      <alignment horizontal="left" vertical="top" indent="1"/>
    </xf>
    <xf numFmtId="0" fontId="40" fillId="56" borderId="10" applyNumberFormat="0" applyProtection="0">
      <alignment horizontal="left" vertical="top" indent="1"/>
    </xf>
    <xf numFmtId="0" fontId="7" fillId="0" borderId="0"/>
    <xf numFmtId="4" fontId="36" fillId="3" borderId="0" applyNumberFormat="0" applyProtection="0">
      <alignment horizontal="left" vertical="center" indent="1"/>
    </xf>
    <xf numFmtId="0" fontId="7" fillId="0" borderId="0"/>
    <xf numFmtId="4" fontId="37" fillId="21" borderId="11" applyNumberFormat="0" applyProtection="0">
      <alignment horizontal="left" vertical="center" indent="1"/>
    </xf>
    <xf numFmtId="4" fontId="37" fillId="21" borderId="11" applyNumberFormat="0" applyProtection="0">
      <alignment horizontal="left" vertical="center" indent="1"/>
    </xf>
    <xf numFmtId="0" fontId="7" fillId="0" borderId="0"/>
    <xf numFmtId="4" fontId="16" fillId="8" borderId="10" applyNumberFormat="0" applyProtection="0">
      <alignment horizontal="right" vertical="center"/>
    </xf>
    <xf numFmtId="0" fontId="7" fillId="0" borderId="0"/>
    <xf numFmtId="4" fontId="37" fillId="8" borderId="11" applyNumberFormat="0" applyProtection="0">
      <alignment horizontal="right" vertical="center"/>
    </xf>
    <xf numFmtId="4" fontId="37" fillId="8" borderId="11" applyNumberFormat="0" applyProtection="0">
      <alignment horizontal="right" vertical="center"/>
    </xf>
    <xf numFmtId="0" fontId="7" fillId="0" borderId="0"/>
    <xf numFmtId="4" fontId="16" fillId="4" borderId="10" applyNumberFormat="0" applyProtection="0">
      <alignment horizontal="right" vertical="center"/>
    </xf>
    <xf numFmtId="0" fontId="7" fillId="0" borderId="0"/>
    <xf numFmtId="4" fontId="37" fillId="58" borderId="11" applyNumberFormat="0" applyProtection="0">
      <alignment horizontal="right" vertical="center"/>
    </xf>
    <xf numFmtId="4" fontId="37" fillId="58" borderId="11" applyNumberFormat="0" applyProtection="0">
      <alignment horizontal="right" vertical="center"/>
    </xf>
    <xf numFmtId="0" fontId="7" fillId="0" borderId="0"/>
    <xf numFmtId="4" fontId="16" fillId="59" borderId="10" applyNumberFormat="0" applyProtection="0">
      <alignment horizontal="right" vertical="center"/>
    </xf>
    <xf numFmtId="0" fontId="7" fillId="0" borderId="0"/>
    <xf numFmtId="4" fontId="37" fillId="59" borderId="12" applyNumberFormat="0" applyProtection="0">
      <alignment horizontal="right" vertical="center"/>
    </xf>
    <xf numFmtId="4" fontId="37" fillId="59" borderId="12" applyNumberFormat="0" applyProtection="0">
      <alignment horizontal="right" vertical="center"/>
    </xf>
    <xf numFmtId="0" fontId="7" fillId="0" borderId="0"/>
    <xf numFmtId="4" fontId="16" fillId="18" borderId="10" applyNumberFormat="0" applyProtection="0">
      <alignment horizontal="right" vertical="center"/>
    </xf>
    <xf numFmtId="0" fontId="7" fillId="0" borderId="0"/>
    <xf numFmtId="4" fontId="37" fillId="18" borderId="11" applyNumberFormat="0" applyProtection="0">
      <alignment horizontal="right" vertical="center"/>
    </xf>
    <xf numFmtId="4" fontId="37" fillId="18" borderId="11" applyNumberFormat="0" applyProtection="0">
      <alignment horizontal="right" vertical="center"/>
    </xf>
    <xf numFmtId="0" fontId="7" fillId="0" borderId="0"/>
    <xf numFmtId="4" fontId="16" fillId="22" borderId="10" applyNumberFormat="0" applyProtection="0">
      <alignment horizontal="right" vertical="center"/>
    </xf>
    <xf numFmtId="0" fontId="7" fillId="0" borderId="0"/>
    <xf numFmtId="4" fontId="37" fillId="22" borderId="11" applyNumberFormat="0" applyProtection="0">
      <alignment horizontal="right" vertical="center"/>
    </xf>
    <xf numFmtId="4" fontId="37" fillId="22" borderId="11" applyNumberFormat="0" applyProtection="0">
      <alignment horizontal="right" vertical="center"/>
    </xf>
    <xf numFmtId="0" fontId="7" fillId="0" borderId="0"/>
    <xf numFmtId="4" fontId="16" fillId="60" borderId="10" applyNumberFormat="0" applyProtection="0">
      <alignment horizontal="right" vertical="center"/>
    </xf>
    <xf numFmtId="0" fontId="7" fillId="0" borderId="0"/>
    <xf numFmtId="4" fontId="37" fillId="60" borderId="11" applyNumberFormat="0" applyProtection="0">
      <alignment horizontal="right" vertical="center"/>
    </xf>
    <xf numFmtId="4" fontId="37" fillId="60" borderId="11" applyNumberFormat="0" applyProtection="0">
      <alignment horizontal="right" vertical="center"/>
    </xf>
    <xf numFmtId="0" fontId="7" fillId="0" borderId="0"/>
    <xf numFmtId="4" fontId="16" fillId="15" borderId="10" applyNumberFormat="0" applyProtection="0">
      <alignment horizontal="right" vertical="center"/>
    </xf>
    <xf numFmtId="0" fontId="7" fillId="0" borderId="0"/>
    <xf numFmtId="4" fontId="37" fillId="15" borderId="11" applyNumberFormat="0" applyProtection="0">
      <alignment horizontal="right" vertical="center"/>
    </xf>
    <xf numFmtId="4" fontId="37" fillId="15" borderId="11" applyNumberFormat="0" applyProtection="0">
      <alignment horizontal="right" vertical="center"/>
    </xf>
    <xf numFmtId="0" fontId="7" fillId="0" borderId="0"/>
    <xf numFmtId="4" fontId="16" fillId="61" borderId="10" applyNumberFormat="0" applyProtection="0">
      <alignment horizontal="right" vertical="center"/>
    </xf>
    <xf numFmtId="0" fontId="7" fillId="0" borderId="0"/>
    <xf numFmtId="4" fontId="37" fillId="61" borderId="11" applyNumberFormat="0" applyProtection="0">
      <alignment horizontal="right" vertical="center"/>
    </xf>
    <xf numFmtId="4" fontId="37" fillId="61" borderId="11" applyNumberFormat="0" applyProtection="0">
      <alignment horizontal="right" vertical="center"/>
    </xf>
    <xf numFmtId="0" fontId="7" fillId="0" borderId="0"/>
    <xf numFmtId="4" fontId="16" fillId="17" borderId="10" applyNumberFormat="0" applyProtection="0">
      <alignment horizontal="right" vertical="center"/>
    </xf>
    <xf numFmtId="0" fontId="7" fillId="0" borderId="0"/>
    <xf numFmtId="4" fontId="37" fillId="17" borderId="11" applyNumberFormat="0" applyProtection="0">
      <alignment horizontal="right" vertical="center"/>
    </xf>
    <xf numFmtId="4" fontId="37" fillId="17" borderId="11" applyNumberFormat="0" applyProtection="0">
      <alignment horizontal="right" vertical="center"/>
    </xf>
    <xf numFmtId="0" fontId="7" fillId="0" borderId="0"/>
    <xf numFmtId="4" fontId="36" fillId="62" borderId="13" applyNumberFormat="0" applyProtection="0">
      <alignment horizontal="left" vertical="center" indent="1"/>
    </xf>
    <xf numFmtId="0" fontId="7" fillId="0" borderId="0"/>
    <xf numFmtId="4" fontId="37" fillId="62" borderId="12" applyNumberFormat="0" applyProtection="0">
      <alignment horizontal="left" vertical="center" indent="1"/>
    </xf>
    <xf numFmtId="4" fontId="37" fillId="62" borderId="12" applyNumberFormat="0" applyProtection="0">
      <alignment horizontal="left" vertical="center" indent="1"/>
    </xf>
    <xf numFmtId="0" fontId="7" fillId="0" borderId="0"/>
    <xf numFmtId="4" fontId="16" fillId="63" borderId="0" applyNumberFormat="0" applyProtection="0">
      <alignment horizontal="left" vertical="center" indent="1"/>
    </xf>
    <xf numFmtId="0" fontId="7" fillId="0" borderId="0"/>
    <xf numFmtId="4" fontId="41" fillId="14" borderId="12" applyNumberFormat="0" applyProtection="0">
      <alignment horizontal="left" vertical="center" indent="1"/>
    </xf>
    <xf numFmtId="4" fontId="41" fillId="14" borderId="12" applyNumberFormat="0" applyProtection="0">
      <alignment horizontal="left" vertical="center" indent="1"/>
    </xf>
    <xf numFmtId="0" fontId="7" fillId="0" borderId="0"/>
    <xf numFmtId="4" fontId="42" fillId="14" borderId="0" applyNumberFormat="0" applyProtection="0">
      <alignment horizontal="left" vertical="center" indent="1"/>
    </xf>
    <xf numFmtId="0" fontId="7" fillId="0" borderId="0"/>
    <xf numFmtId="4" fontId="41" fillId="14" borderId="12" applyNumberFormat="0" applyProtection="0">
      <alignment horizontal="left" vertical="center" indent="1"/>
    </xf>
    <xf numFmtId="4" fontId="41" fillId="14" borderId="12" applyNumberFormat="0" applyProtection="0">
      <alignment horizontal="left" vertical="center" indent="1"/>
    </xf>
    <xf numFmtId="0" fontId="7" fillId="0" borderId="0"/>
    <xf numFmtId="4" fontId="16" fillId="3" borderId="10" applyNumberFormat="0" applyProtection="0">
      <alignment horizontal="right" vertical="center"/>
    </xf>
    <xf numFmtId="0" fontId="7" fillId="0" borderId="0"/>
    <xf numFmtId="4" fontId="37" fillId="3" borderId="11" applyNumberFormat="0" applyProtection="0">
      <alignment horizontal="right" vertical="center"/>
    </xf>
    <xf numFmtId="4" fontId="37" fillId="3" borderId="11" applyNumberFormat="0" applyProtection="0">
      <alignment horizontal="right" vertical="center"/>
    </xf>
    <xf numFmtId="0" fontId="7" fillId="0" borderId="0"/>
    <xf numFmtId="4" fontId="43" fillId="63" borderId="0" applyNumberFormat="0" applyProtection="0">
      <alignment horizontal="left" vertical="center" indent="1"/>
    </xf>
    <xf numFmtId="0" fontId="7" fillId="0" borderId="0"/>
    <xf numFmtId="4" fontId="37" fillId="63" borderId="12" applyNumberFormat="0" applyProtection="0">
      <alignment horizontal="left" vertical="center" indent="1"/>
    </xf>
    <xf numFmtId="4" fontId="37" fillId="63" borderId="12" applyNumberFormat="0" applyProtection="0">
      <alignment horizontal="left" vertical="center" indent="1"/>
    </xf>
    <xf numFmtId="0" fontId="7" fillId="0" borderId="0"/>
    <xf numFmtId="4" fontId="43" fillId="3" borderId="0" applyNumberFormat="0" applyProtection="0">
      <alignment horizontal="left" vertical="center" indent="1"/>
    </xf>
    <xf numFmtId="0" fontId="7" fillId="0" borderId="0"/>
    <xf numFmtId="4" fontId="37" fillId="3" borderId="12" applyNumberFormat="0" applyProtection="0">
      <alignment horizontal="left" vertical="center" indent="1"/>
    </xf>
    <xf numFmtId="4" fontId="37" fillId="3" borderId="12" applyNumberFormat="0" applyProtection="0">
      <alignment horizontal="left" vertical="center" indent="1"/>
    </xf>
    <xf numFmtId="0" fontId="37" fillId="16" borderId="11" applyNumberFormat="0" applyProtection="0">
      <alignment horizontal="left" vertical="center" indent="1"/>
    </xf>
    <xf numFmtId="0" fontId="7" fillId="14" borderId="10" applyNumberFormat="0" applyProtection="0">
      <alignment horizontal="left" vertical="center" indent="1"/>
    </xf>
    <xf numFmtId="0" fontId="37" fillId="16" borderId="11" applyNumberFormat="0" applyProtection="0">
      <alignment horizontal="left" vertical="center" indent="1"/>
    </xf>
    <xf numFmtId="0" fontId="7" fillId="14" borderId="10" applyNumberFormat="0" applyProtection="0">
      <alignment horizontal="left" vertical="center" indent="1"/>
    </xf>
    <xf numFmtId="0" fontId="37" fillId="16" borderId="11" applyNumberFormat="0" applyProtection="0">
      <alignment horizontal="left" vertical="center" indent="1"/>
    </xf>
    <xf numFmtId="0" fontId="7" fillId="0" borderId="0"/>
    <xf numFmtId="0" fontId="7" fillId="14" borderId="10" applyNumberFormat="0" applyProtection="0">
      <alignment horizontal="left" vertical="top" indent="1"/>
    </xf>
    <xf numFmtId="0" fontId="7" fillId="0" borderId="0"/>
    <xf numFmtId="0" fontId="44" fillId="14" borderId="10" applyNumberFormat="0" applyProtection="0">
      <alignment horizontal="left" vertical="top" indent="1"/>
    </xf>
    <xf numFmtId="0" fontId="44" fillId="14" borderId="10" applyNumberFormat="0" applyProtection="0">
      <alignment horizontal="left" vertical="top" indent="1"/>
    </xf>
    <xf numFmtId="0" fontId="37" fillId="64" borderId="11" applyNumberFormat="0" applyProtection="0">
      <alignment horizontal="left" vertical="center" indent="1"/>
    </xf>
    <xf numFmtId="0" fontId="7" fillId="3" borderId="10" applyNumberFormat="0" applyProtection="0">
      <alignment horizontal="left" vertical="center" indent="1"/>
    </xf>
    <xf numFmtId="0" fontId="7" fillId="3" borderId="10" applyNumberFormat="0" applyProtection="0">
      <alignment horizontal="left" vertical="center" indent="1"/>
    </xf>
    <xf numFmtId="0" fontId="7" fillId="3" borderId="10" applyNumberFormat="0" applyProtection="0">
      <alignment horizontal="left" vertical="center" indent="1"/>
    </xf>
    <xf numFmtId="0" fontId="7" fillId="3" borderId="10" applyNumberFormat="0" applyProtection="0">
      <alignment horizontal="left" vertical="center" indent="1"/>
    </xf>
    <xf numFmtId="0" fontId="7" fillId="0" borderId="0"/>
    <xf numFmtId="0" fontId="7" fillId="3" borderId="10" applyNumberFormat="0" applyProtection="0">
      <alignment horizontal="left" vertical="top" indent="1"/>
    </xf>
    <xf numFmtId="0" fontId="7" fillId="0" borderId="0"/>
    <xf numFmtId="0" fontId="44" fillId="3" borderId="10" applyNumberFormat="0" applyProtection="0">
      <alignment horizontal="left" vertical="top" indent="1"/>
    </xf>
    <xf numFmtId="0" fontId="44" fillId="3" borderId="10" applyNumberFormat="0" applyProtection="0">
      <alignment horizontal="left" vertical="top" indent="1"/>
    </xf>
    <xf numFmtId="0" fontId="37" fillId="7" borderId="11" applyNumberFormat="0" applyProtection="0">
      <alignment horizontal="left" vertical="center" indent="1"/>
    </xf>
    <xf numFmtId="0" fontId="37" fillId="7" borderId="11" applyNumberFormat="0" applyProtection="0">
      <alignment horizontal="left" vertical="center" indent="1"/>
    </xf>
    <xf numFmtId="0" fontId="7" fillId="7" borderId="10" applyNumberFormat="0" applyProtection="0">
      <alignment horizontal="left" vertical="center" indent="1"/>
    </xf>
    <xf numFmtId="0" fontId="7" fillId="7" borderId="10" applyNumberFormat="0" applyProtection="0">
      <alignment horizontal="left" vertical="center" indent="1"/>
    </xf>
    <xf numFmtId="0" fontId="7" fillId="0" borderId="0"/>
    <xf numFmtId="0" fontId="7" fillId="7" borderId="10" applyNumberFormat="0" applyProtection="0">
      <alignment horizontal="left" vertical="top" indent="1"/>
    </xf>
    <xf numFmtId="0" fontId="7" fillId="0" borderId="0"/>
    <xf numFmtId="0" fontId="44" fillId="7" borderId="10" applyNumberFormat="0" applyProtection="0">
      <alignment horizontal="left" vertical="top" indent="1"/>
    </xf>
    <xf numFmtId="0" fontId="44" fillId="7" borderId="10" applyNumberFormat="0" applyProtection="0">
      <alignment horizontal="left" vertical="top" indent="1"/>
    </xf>
    <xf numFmtId="0" fontId="7" fillId="0" borderId="0"/>
    <xf numFmtId="0" fontId="7" fillId="63" borderId="10" applyNumberFormat="0" applyProtection="0">
      <alignment horizontal="left" vertical="center" indent="1"/>
    </xf>
    <xf numFmtId="0" fontId="7" fillId="0" borderId="0"/>
    <xf numFmtId="0" fontId="37" fillId="63" borderId="11" applyNumberFormat="0" applyProtection="0">
      <alignment horizontal="left" vertical="center" indent="1"/>
    </xf>
    <xf numFmtId="0" fontId="37" fillId="63" borderId="11" applyNumberFormat="0" applyProtection="0">
      <alignment horizontal="left" vertical="center" indent="1"/>
    </xf>
    <xf numFmtId="0" fontId="7" fillId="0" borderId="0"/>
    <xf numFmtId="0" fontId="7" fillId="63" borderId="10" applyNumberFormat="0" applyProtection="0">
      <alignment horizontal="left" vertical="top" indent="1"/>
    </xf>
    <xf numFmtId="0" fontId="7" fillId="0" borderId="0"/>
    <xf numFmtId="0" fontId="44" fillId="63" borderId="10" applyNumberFormat="0" applyProtection="0">
      <alignment horizontal="left" vertical="top" indent="1"/>
    </xf>
    <xf numFmtId="0" fontId="44" fillId="63" borderId="10" applyNumberFormat="0" applyProtection="0">
      <alignment horizontal="left" vertical="top" indent="1"/>
    </xf>
    <xf numFmtId="0" fontId="7" fillId="0" borderId="0"/>
    <xf numFmtId="0" fontId="7" fillId="6" borderId="1" applyNumberFormat="0">
      <protection locked="0"/>
    </xf>
    <xf numFmtId="0" fontId="7" fillId="6" borderId="1" applyNumberFormat="0">
      <protection locked="0"/>
    </xf>
    <xf numFmtId="0" fontId="7" fillId="0" borderId="0"/>
    <xf numFmtId="0" fontId="44" fillId="6" borderId="14" applyNumberFormat="0">
      <protection locked="0"/>
    </xf>
    <xf numFmtId="0" fontId="44" fillId="6" borderId="14" applyNumberFormat="0">
      <protection locked="0"/>
    </xf>
    <xf numFmtId="0" fontId="45" fillId="14" borderId="15" applyBorder="0"/>
    <xf numFmtId="0" fontId="7" fillId="0" borderId="0"/>
    <xf numFmtId="4" fontId="16" fillId="5" borderId="10" applyNumberFormat="0" applyProtection="0">
      <alignment vertical="center"/>
    </xf>
    <xf numFmtId="0" fontId="7" fillId="0" borderId="0"/>
    <xf numFmtId="4" fontId="46" fillId="5" borderId="10" applyNumberFormat="0" applyProtection="0">
      <alignment vertical="center"/>
    </xf>
    <xf numFmtId="4" fontId="46" fillId="5" borderId="10" applyNumberFormat="0" applyProtection="0">
      <alignment vertical="center"/>
    </xf>
    <xf numFmtId="0" fontId="7" fillId="0" borderId="0"/>
    <xf numFmtId="4" fontId="47" fillId="5" borderId="10" applyNumberFormat="0" applyProtection="0">
      <alignment vertical="center"/>
    </xf>
    <xf numFmtId="0" fontId="7" fillId="0" borderId="0"/>
    <xf numFmtId="4" fontId="39" fillId="65" borderId="1" applyNumberFormat="0" applyProtection="0">
      <alignment vertical="center"/>
    </xf>
    <xf numFmtId="4" fontId="39" fillId="65" borderId="1" applyNumberFormat="0" applyProtection="0">
      <alignment vertical="center"/>
    </xf>
    <xf numFmtId="0" fontId="7" fillId="0" borderId="0"/>
    <xf numFmtId="4" fontId="16" fillId="5" borderId="10" applyNumberFormat="0" applyProtection="0">
      <alignment horizontal="left" vertical="center" indent="1"/>
    </xf>
    <xf numFmtId="0" fontId="7" fillId="0" borderId="0"/>
    <xf numFmtId="4" fontId="46" fillId="16" borderId="10" applyNumberFormat="0" applyProtection="0">
      <alignment horizontal="left" vertical="center" indent="1"/>
    </xf>
    <xf numFmtId="4" fontId="46" fillId="16" borderId="10" applyNumberFormat="0" applyProtection="0">
      <alignment horizontal="left" vertical="center" indent="1"/>
    </xf>
    <xf numFmtId="0" fontId="7" fillId="0" borderId="0"/>
    <xf numFmtId="0" fontId="16" fillId="5" borderId="10" applyNumberFormat="0" applyProtection="0">
      <alignment horizontal="left" vertical="top" indent="1"/>
    </xf>
    <xf numFmtId="0" fontId="7" fillId="0" borderId="0"/>
    <xf numFmtId="0" fontId="46" fillId="5" borderId="10" applyNumberFormat="0" applyProtection="0">
      <alignment horizontal="left" vertical="top" indent="1"/>
    </xf>
    <xf numFmtId="0" fontId="46" fillId="5" borderId="10" applyNumberFormat="0" applyProtection="0">
      <alignment horizontal="left" vertical="top" indent="1"/>
    </xf>
    <xf numFmtId="4" fontId="37" fillId="0" borderId="11" applyNumberFormat="0" applyProtection="0">
      <alignment horizontal="right" vertical="center"/>
    </xf>
    <xf numFmtId="4" fontId="37" fillId="0" borderId="11" applyNumberFormat="0" applyProtection="0">
      <alignment horizontal="right" vertical="center"/>
    </xf>
    <xf numFmtId="4" fontId="16" fillId="63" borderId="10" applyNumberFormat="0" applyProtection="0">
      <alignment horizontal="right" vertical="center"/>
    </xf>
    <xf numFmtId="4" fontId="37" fillId="0" borderId="11" applyNumberFormat="0" applyProtection="0">
      <alignment horizontal="right" vertical="center"/>
    </xf>
    <xf numFmtId="4" fontId="16" fillId="63" borderId="10" applyNumberFormat="0" applyProtection="0">
      <alignment horizontal="right" vertical="center"/>
    </xf>
    <xf numFmtId="0" fontId="7" fillId="0" borderId="0"/>
    <xf numFmtId="4" fontId="47" fillId="63" borderId="10" applyNumberFormat="0" applyProtection="0">
      <alignment horizontal="right" vertical="center"/>
    </xf>
    <xf numFmtId="0" fontId="7" fillId="0" borderId="0"/>
    <xf numFmtId="4" fontId="39" fillId="66" borderId="11" applyNumberFormat="0" applyProtection="0">
      <alignment horizontal="right" vertical="center"/>
    </xf>
    <xf numFmtId="4" fontId="39" fillId="66" borderId="11" applyNumberFormat="0" applyProtection="0">
      <alignment horizontal="right" vertical="center"/>
    </xf>
    <xf numFmtId="0" fontId="7" fillId="0" borderId="0"/>
    <xf numFmtId="4" fontId="16" fillId="3" borderId="10" applyNumberFormat="0" applyProtection="0">
      <alignment horizontal="left" vertical="center" indent="1"/>
    </xf>
    <xf numFmtId="0" fontId="7" fillId="0" borderId="0"/>
    <xf numFmtId="0" fontId="7" fillId="0" borderId="0"/>
    <xf numFmtId="4" fontId="37" fillId="21" borderId="11" applyNumberFormat="0" applyProtection="0">
      <alignment horizontal="left" vertical="center" indent="1"/>
    </xf>
    <xf numFmtId="4" fontId="37" fillId="21" borderId="11" applyNumberFormat="0" applyProtection="0">
      <alignment horizontal="left" vertical="center" indent="1"/>
    </xf>
    <xf numFmtId="4" fontId="37" fillId="21" borderId="11" applyNumberFormat="0" applyProtection="0">
      <alignment horizontal="left" vertical="center" indent="1"/>
    </xf>
    <xf numFmtId="0" fontId="7" fillId="0" borderId="0"/>
    <xf numFmtId="0" fontId="7" fillId="0" borderId="0"/>
    <xf numFmtId="0" fontId="16" fillId="3" borderId="10" applyNumberFormat="0" applyProtection="0">
      <alignment horizontal="left" vertical="top" indent="1"/>
    </xf>
    <xf numFmtId="0" fontId="7" fillId="0" borderId="0"/>
    <xf numFmtId="0" fontId="46" fillId="3" borderId="10" applyNumberFormat="0" applyProtection="0">
      <alignment horizontal="left" vertical="top" indent="1"/>
    </xf>
    <xf numFmtId="0" fontId="46" fillId="3" borderId="10" applyNumberFormat="0" applyProtection="0">
      <alignment horizontal="left" vertical="top" indent="1"/>
    </xf>
    <xf numFmtId="0" fontId="7" fillId="0" borderId="0"/>
    <xf numFmtId="4" fontId="48" fillId="67" borderId="0" applyNumberFormat="0" applyProtection="0">
      <alignment horizontal="left" vertical="center" indent="1"/>
    </xf>
    <xf numFmtId="0" fontId="7" fillId="0" borderId="0"/>
    <xf numFmtId="4" fontId="49" fillId="67" borderId="12" applyNumberFormat="0" applyProtection="0">
      <alignment horizontal="left" vertical="center" indent="1"/>
    </xf>
    <xf numFmtId="4" fontId="49" fillId="67" borderId="12" applyNumberFormat="0" applyProtection="0">
      <alignment horizontal="left" vertical="center" indent="1"/>
    </xf>
    <xf numFmtId="0" fontId="37" fillId="68" borderId="1"/>
    <xf numFmtId="0" fontId="37" fillId="68" borderId="1"/>
    <xf numFmtId="0" fontId="7" fillId="0" borderId="0"/>
    <xf numFmtId="4" fontId="50" fillId="63" borderId="10" applyNumberFormat="0" applyProtection="0">
      <alignment horizontal="right" vertical="center"/>
    </xf>
    <xf numFmtId="0" fontId="7" fillId="0" borderId="0"/>
    <xf numFmtId="4" fontId="51" fillId="6" borderId="11" applyNumberFormat="0" applyProtection="0">
      <alignment horizontal="right" vertical="center"/>
    </xf>
    <xf numFmtId="4" fontId="51" fillId="6" borderId="11" applyNumberFormat="0" applyProtection="0">
      <alignment horizontal="right" vertical="center"/>
    </xf>
    <xf numFmtId="0" fontId="52" fillId="0" borderId="0" applyNumberFormat="0" applyFill="0" applyBorder="0" applyAlignment="0" applyProtection="0"/>
    <xf numFmtId="0" fontId="52" fillId="0" borderId="0" applyNumberFormat="0" applyFill="0" applyBorder="0" applyAlignment="0" applyProtection="0"/>
    <xf numFmtId="0" fontId="25" fillId="0" borderId="16" applyNumberFormat="0" applyFill="0" applyAlignment="0" applyProtection="0"/>
    <xf numFmtId="0" fontId="53" fillId="0" borderId="0" applyNumberFormat="0" applyFill="0" applyBorder="0" applyAlignment="0" applyProtection="0"/>
    <xf numFmtId="0" fontId="19" fillId="69" borderId="0" applyNumberFormat="0" applyBorder="0" applyAlignment="0" applyProtection="0"/>
    <xf numFmtId="0" fontId="19" fillId="59" borderId="0" applyNumberFormat="0" applyBorder="0" applyAlignment="0" applyProtection="0"/>
    <xf numFmtId="0" fontId="19" fillId="15"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60" borderId="0" applyNumberFormat="0" applyBorder="0" applyAlignment="0" applyProtection="0"/>
    <xf numFmtId="0" fontId="54" fillId="13" borderId="2" applyNumberFormat="0" applyAlignment="0" applyProtection="0"/>
    <xf numFmtId="0" fontId="55" fillId="16" borderId="9" applyNumberFormat="0" applyAlignment="0" applyProtection="0"/>
    <xf numFmtId="0" fontId="56" fillId="16" borderId="2" applyNumberFormat="0" applyAlignment="0" applyProtection="0"/>
    <xf numFmtId="0" fontId="57" fillId="0" borderId="17" applyNumberFormat="0" applyFill="0" applyAlignment="0" applyProtection="0"/>
    <xf numFmtId="0" fontId="58" fillId="0" borderId="5" applyNumberFormat="0" applyFill="0" applyAlignment="0" applyProtection="0"/>
    <xf numFmtId="0" fontId="59" fillId="0" borderId="18" applyNumberFormat="0" applyFill="0" applyAlignment="0" applyProtection="0"/>
    <xf numFmtId="0" fontId="59" fillId="0" borderId="0" applyNumberFormat="0" applyFill="0" applyBorder="0" applyAlignment="0" applyProtection="0"/>
    <xf numFmtId="0" fontId="60" fillId="0" borderId="19" applyNumberFormat="0" applyFill="0" applyAlignment="0" applyProtection="0"/>
    <xf numFmtId="0" fontId="61" fillId="70" borderId="3" applyNumberFormat="0" applyAlignment="0" applyProtection="0"/>
    <xf numFmtId="0" fontId="62" fillId="0" borderId="0" applyNumberFormat="0" applyFill="0" applyBorder="0" applyAlignment="0" applyProtection="0"/>
    <xf numFmtId="0" fontId="63" fillId="5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7" fillId="0" borderId="0"/>
    <xf numFmtId="0" fontId="7" fillId="0" borderId="0"/>
    <xf numFmtId="0" fontId="7" fillId="0" borderId="0"/>
    <xf numFmtId="0" fontId="7" fillId="0" borderId="0"/>
    <xf numFmtId="0" fontId="17" fillId="0" borderId="0"/>
    <xf numFmtId="0" fontId="64" fillId="0" borderId="0"/>
    <xf numFmtId="0" fontId="64"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17" fillId="0" borderId="0"/>
    <xf numFmtId="0" fontId="5" fillId="0" borderId="0"/>
    <xf numFmtId="0" fontId="5" fillId="0" borderId="0"/>
    <xf numFmtId="0" fontId="5" fillId="0" borderId="0"/>
    <xf numFmtId="0" fontId="5" fillId="0" borderId="0"/>
    <xf numFmtId="0" fontId="5" fillId="0" borderId="0"/>
    <xf numFmtId="0" fontId="64" fillId="0" borderId="0"/>
    <xf numFmtId="0" fontId="5" fillId="0" borderId="0"/>
    <xf numFmtId="0" fontId="5" fillId="0" borderId="0"/>
    <xf numFmtId="0" fontId="64" fillId="0" borderId="0"/>
    <xf numFmtId="0" fontId="64" fillId="0" borderId="0"/>
    <xf numFmtId="0" fontId="1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44" fillId="71" borderId="0"/>
    <xf numFmtId="0" fontId="44" fillId="71"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6" fillId="0" borderId="0"/>
    <xf numFmtId="0" fontId="5" fillId="0" borderId="0"/>
    <xf numFmtId="0" fontId="5"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7" fillId="0" borderId="0"/>
    <xf numFmtId="0" fontId="7" fillId="0" borderId="0"/>
    <xf numFmtId="0" fontId="7" fillId="0" borderId="0"/>
    <xf numFmtId="0" fontId="5" fillId="0" borderId="0"/>
    <xf numFmtId="0" fontId="7" fillId="0" borderId="0"/>
    <xf numFmtId="0" fontId="5" fillId="0" borderId="0"/>
    <xf numFmtId="0" fontId="5" fillId="0" borderId="0"/>
    <xf numFmtId="0" fontId="5" fillId="0" borderId="0"/>
    <xf numFmtId="0" fontId="5" fillId="0" borderId="0"/>
    <xf numFmtId="0" fontId="7" fillId="0" borderId="0"/>
    <xf numFmtId="0" fontId="7" fillId="0" borderId="0"/>
    <xf numFmtId="0" fontId="7" fillId="0" borderId="0"/>
    <xf numFmtId="0" fontId="5" fillId="0" borderId="0"/>
    <xf numFmtId="0" fontId="5" fillId="0" borderId="0"/>
    <xf numFmtId="0" fontId="5" fillId="0" borderId="0"/>
    <xf numFmtId="0" fontId="65" fillId="0" borderId="0"/>
    <xf numFmtId="0" fontId="65" fillId="0" borderId="0"/>
    <xf numFmtId="0" fontId="65" fillId="0" borderId="0"/>
    <xf numFmtId="0" fontId="7" fillId="0" borderId="0"/>
    <xf numFmtId="0" fontId="12" fillId="0" borderId="0"/>
    <xf numFmtId="0" fontId="7" fillId="0" borderId="0"/>
    <xf numFmtId="0" fontId="5" fillId="0" borderId="0"/>
    <xf numFmtId="0" fontId="5" fillId="0" borderId="0"/>
    <xf numFmtId="0" fontId="65" fillId="0" borderId="0"/>
    <xf numFmtId="0" fontId="65" fillId="0" borderId="0"/>
    <xf numFmtId="0" fontId="65" fillId="0" borderId="0"/>
    <xf numFmtId="0" fontId="65" fillId="0" borderId="0"/>
    <xf numFmtId="0" fontId="65" fillId="0" borderId="0"/>
    <xf numFmtId="0" fontId="12" fillId="0" borderId="0"/>
    <xf numFmtId="0" fontId="5" fillId="0" borderId="0"/>
    <xf numFmtId="0" fontId="5" fillId="0" borderId="0"/>
    <xf numFmtId="0" fontId="7" fillId="0" borderId="0"/>
    <xf numFmtId="0" fontId="5" fillId="0" borderId="0"/>
    <xf numFmtId="0" fontId="7" fillId="0" borderId="0"/>
    <xf numFmtId="0" fontId="12" fillId="0" borderId="0"/>
    <xf numFmtId="0" fontId="12" fillId="0" borderId="0"/>
    <xf numFmtId="0" fontId="12" fillId="0" borderId="0"/>
    <xf numFmtId="0" fontId="12" fillId="0" borderId="0"/>
    <xf numFmtId="0" fontId="7" fillId="0" borderId="0"/>
    <xf numFmtId="0" fontId="7" fillId="0" borderId="0"/>
    <xf numFmtId="0" fontId="6" fillId="0" borderId="0"/>
    <xf numFmtId="0" fontId="5" fillId="0" borderId="0"/>
    <xf numFmtId="0" fontId="7" fillId="0" borderId="0"/>
    <xf numFmtId="0" fontId="5" fillId="0" borderId="0"/>
    <xf numFmtId="0" fontId="7" fillId="0" borderId="0"/>
    <xf numFmtId="0" fontId="7" fillId="0" borderId="0"/>
    <xf numFmtId="0" fontId="7" fillId="0" borderId="0"/>
    <xf numFmtId="0" fontId="44" fillId="71" borderId="0"/>
    <xf numFmtId="0" fontId="44" fillId="71"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71" borderId="0"/>
    <xf numFmtId="0" fontId="44" fillId="71" borderId="0"/>
    <xf numFmtId="0" fontId="44" fillId="71" borderId="0"/>
    <xf numFmtId="0" fontId="44" fillId="71" borderId="0"/>
    <xf numFmtId="0" fontId="44" fillId="71" borderId="0"/>
    <xf numFmtId="0" fontId="17" fillId="0" borderId="0"/>
    <xf numFmtId="0" fontId="7" fillId="0" borderId="0"/>
    <xf numFmtId="0" fontId="5" fillId="0" borderId="0"/>
    <xf numFmtId="0" fontId="5" fillId="0" borderId="0"/>
    <xf numFmtId="0" fontId="5" fillId="0" borderId="0"/>
    <xf numFmtId="0" fontId="5" fillId="0" borderId="0"/>
    <xf numFmtId="0" fontId="5" fillId="0" borderId="0"/>
    <xf numFmtId="0" fontId="17"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17" fillId="0" borderId="0"/>
    <xf numFmtId="0" fontId="12" fillId="0" borderId="0"/>
    <xf numFmtId="0" fontId="12" fillId="0" borderId="0"/>
    <xf numFmtId="0" fontId="17" fillId="0" borderId="0"/>
    <xf numFmtId="0" fontId="1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17" fillId="0" borderId="0"/>
    <xf numFmtId="0" fontId="13" fillId="0" borderId="0"/>
    <xf numFmtId="0" fontId="17" fillId="0" borderId="0"/>
    <xf numFmtId="0" fontId="17" fillId="0" borderId="0"/>
    <xf numFmtId="0" fontId="17" fillId="0" borderId="0"/>
    <xf numFmtId="0" fontId="17" fillId="0" borderId="0"/>
    <xf numFmtId="0" fontId="7" fillId="0" borderId="0"/>
    <xf numFmtId="0" fontId="13" fillId="0" borderId="0"/>
    <xf numFmtId="0" fontId="13" fillId="0" borderId="0"/>
    <xf numFmtId="0" fontId="7" fillId="0" borderId="0"/>
    <xf numFmtId="0" fontId="7"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17"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17" fillId="0" borderId="0"/>
    <xf numFmtId="0" fontId="66" fillId="8" borderId="0" applyNumberFormat="0" applyBorder="0" applyAlignment="0" applyProtection="0"/>
    <xf numFmtId="0" fontId="67" fillId="0" borderId="0" applyNumberFormat="0" applyFill="0" applyBorder="0" applyAlignment="0" applyProtection="0"/>
    <xf numFmtId="0" fontId="7" fillId="5"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0" fontId="68" fillId="0" borderId="20" applyNumberFormat="0" applyFill="0" applyAlignment="0" applyProtection="0"/>
    <xf numFmtId="0" fontId="69" fillId="0" borderId="0"/>
    <xf numFmtId="0" fontId="70" fillId="0" borderId="0" applyNumberFormat="0" applyFill="0" applyBorder="0" applyAlignment="0" applyProtection="0"/>
    <xf numFmtId="43" fontId="5"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6" fontId="7"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7" fillId="0" borderId="0" applyFont="0" applyFill="0" applyBorder="0" applyAlignment="0" applyProtection="0"/>
    <xf numFmtId="164" fontId="7"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6" fillId="0" borderId="0" applyFont="0" applyFill="0" applyBorder="0" applyAlignment="0" applyProtection="0"/>
    <xf numFmtId="0" fontId="71" fillId="10" borderId="0" applyNumberFormat="0" applyBorder="0" applyAlignment="0" applyProtection="0"/>
    <xf numFmtId="0" fontId="4" fillId="0" borderId="0"/>
    <xf numFmtId="0" fontId="4" fillId="0" borderId="0"/>
    <xf numFmtId="0" fontId="23" fillId="49" borderId="2" applyNumberFormat="0" applyAlignment="0" applyProtection="0"/>
    <xf numFmtId="0" fontId="23" fillId="49" borderId="2" applyNumberFormat="0" applyAlignment="0" applyProtection="0"/>
    <xf numFmtId="0" fontId="31" fillId="46" borderId="2" applyNumberFormat="0" applyAlignment="0" applyProtection="0"/>
    <xf numFmtId="0" fontId="31" fillId="46" borderId="2" applyNumberFormat="0" applyAlignment="0" applyProtection="0"/>
    <xf numFmtId="0" fontId="7" fillId="45" borderId="8" applyNumberFormat="0" applyFont="0" applyAlignment="0" applyProtection="0"/>
    <xf numFmtId="0" fontId="7" fillId="45" borderId="8" applyNumberFormat="0" applyFont="0" applyAlignment="0" applyProtection="0"/>
    <xf numFmtId="0" fontId="35" fillId="49" borderId="9" applyNumberFormat="0" applyAlignment="0" applyProtection="0"/>
    <xf numFmtId="0" fontId="35" fillId="49" borderId="9" applyNumberFormat="0" applyAlignment="0" applyProtection="0"/>
    <xf numFmtId="4" fontId="36" fillId="56" borderId="10" applyNumberFormat="0" applyProtection="0">
      <alignment vertical="center"/>
    </xf>
    <xf numFmtId="4" fontId="36" fillId="56" borderId="10" applyNumberFormat="0" applyProtection="0">
      <alignment vertical="center"/>
    </xf>
    <xf numFmtId="0" fontId="7" fillId="0" borderId="0"/>
    <xf numFmtId="0" fontId="7" fillId="0" borderId="0"/>
    <xf numFmtId="4" fontId="38" fillId="56" borderId="10" applyNumberFormat="0" applyProtection="0">
      <alignment vertical="center"/>
    </xf>
    <xf numFmtId="4" fontId="38" fillId="56" borderId="10" applyNumberFormat="0" applyProtection="0">
      <alignment vertical="center"/>
    </xf>
    <xf numFmtId="0" fontId="7" fillId="0" borderId="0"/>
    <xf numFmtId="0" fontId="7" fillId="0" borderId="0"/>
    <xf numFmtId="4" fontId="36" fillId="56" borderId="10" applyNumberFormat="0" applyProtection="0">
      <alignment horizontal="left" vertical="center" indent="1"/>
    </xf>
    <xf numFmtId="4" fontId="36" fillId="56" borderId="10" applyNumberFormat="0" applyProtection="0">
      <alignment horizontal="left" vertical="center" indent="1"/>
    </xf>
    <xf numFmtId="0" fontId="7" fillId="0" borderId="0"/>
    <xf numFmtId="0" fontId="7" fillId="0" borderId="0"/>
    <xf numFmtId="0" fontId="36" fillId="56" borderId="10" applyNumberFormat="0" applyProtection="0">
      <alignment horizontal="left" vertical="top" indent="1"/>
    </xf>
    <xf numFmtId="0" fontId="36" fillId="56" borderId="10" applyNumberFormat="0" applyProtection="0">
      <alignment horizontal="left" vertical="top" indent="1"/>
    </xf>
    <xf numFmtId="0" fontId="7" fillId="0" borderId="0"/>
    <xf numFmtId="0" fontId="7" fillId="0" borderId="0"/>
    <xf numFmtId="0" fontId="7" fillId="0" borderId="0"/>
    <xf numFmtId="0" fontId="7" fillId="0" borderId="0"/>
    <xf numFmtId="4" fontId="16" fillId="8" borderId="10" applyNumberFormat="0" applyProtection="0">
      <alignment horizontal="right" vertical="center"/>
    </xf>
    <xf numFmtId="4" fontId="16" fillId="8" borderId="10" applyNumberFormat="0" applyProtection="0">
      <alignment horizontal="right" vertical="center"/>
    </xf>
    <xf numFmtId="0" fontId="7" fillId="0" borderId="0"/>
    <xf numFmtId="0" fontId="7" fillId="0" borderId="0"/>
    <xf numFmtId="4" fontId="16" fillId="4" borderId="10" applyNumberFormat="0" applyProtection="0">
      <alignment horizontal="right" vertical="center"/>
    </xf>
    <xf numFmtId="4" fontId="16" fillId="4" borderId="10" applyNumberFormat="0" applyProtection="0">
      <alignment horizontal="right" vertical="center"/>
    </xf>
    <xf numFmtId="0" fontId="7" fillId="0" borderId="0"/>
    <xf numFmtId="0" fontId="7" fillId="0" borderId="0"/>
    <xf numFmtId="4" fontId="16" fillId="59" borderId="10" applyNumberFormat="0" applyProtection="0">
      <alignment horizontal="right" vertical="center"/>
    </xf>
    <xf numFmtId="4" fontId="16" fillId="59" borderId="10" applyNumberFormat="0" applyProtection="0">
      <alignment horizontal="right" vertical="center"/>
    </xf>
    <xf numFmtId="0" fontId="7" fillId="0" borderId="0"/>
    <xf numFmtId="0" fontId="7" fillId="0" borderId="0"/>
    <xf numFmtId="4" fontId="16" fillId="18" borderId="10" applyNumberFormat="0" applyProtection="0">
      <alignment horizontal="right" vertical="center"/>
    </xf>
    <xf numFmtId="4" fontId="16" fillId="18" borderId="10" applyNumberFormat="0" applyProtection="0">
      <alignment horizontal="right" vertical="center"/>
    </xf>
    <xf numFmtId="0" fontId="7" fillId="0" borderId="0"/>
    <xf numFmtId="0" fontId="7" fillId="0" borderId="0"/>
    <xf numFmtId="4" fontId="16" fillId="22" borderId="10" applyNumberFormat="0" applyProtection="0">
      <alignment horizontal="right" vertical="center"/>
    </xf>
    <xf numFmtId="4" fontId="16" fillId="22" borderId="10" applyNumberFormat="0" applyProtection="0">
      <alignment horizontal="right" vertical="center"/>
    </xf>
    <xf numFmtId="0" fontId="7" fillId="0" borderId="0"/>
    <xf numFmtId="0" fontId="7" fillId="0" borderId="0"/>
    <xf numFmtId="4" fontId="16" fillId="60" borderId="10" applyNumberFormat="0" applyProtection="0">
      <alignment horizontal="right" vertical="center"/>
    </xf>
    <xf numFmtId="4" fontId="16" fillId="60" borderId="10" applyNumberFormat="0" applyProtection="0">
      <alignment horizontal="right" vertical="center"/>
    </xf>
    <xf numFmtId="0" fontId="7" fillId="0" borderId="0"/>
    <xf numFmtId="0" fontId="7" fillId="0" borderId="0"/>
    <xf numFmtId="4" fontId="16" fillId="15" borderId="10" applyNumberFormat="0" applyProtection="0">
      <alignment horizontal="right" vertical="center"/>
    </xf>
    <xf numFmtId="4" fontId="16" fillId="15" borderId="10" applyNumberFormat="0" applyProtection="0">
      <alignment horizontal="right" vertical="center"/>
    </xf>
    <xf numFmtId="0" fontId="7" fillId="0" borderId="0"/>
    <xf numFmtId="0" fontId="7" fillId="0" borderId="0"/>
    <xf numFmtId="4" fontId="16" fillId="61" borderId="10" applyNumberFormat="0" applyProtection="0">
      <alignment horizontal="right" vertical="center"/>
    </xf>
    <xf numFmtId="4" fontId="16" fillId="61" borderId="10" applyNumberFormat="0" applyProtection="0">
      <alignment horizontal="right" vertical="center"/>
    </xf>
    <xf numFmtId="0" fontId="7" fillId="0" borderId="0"/>
    <xf numFmtId="0" fontId="7" fillId="0" borderId="0"/>
    <xf numFmtId="4" fontId="16" fillId="17" borderId="10" applyNumberFormat="0" applyProtection="0">
      <alignment horizontal="right" vertical="center"/>
    </xf>
    <xf numFmtId="4" fontId="16" fillId="17" borderId="10" applyNumberFormat="0" applyProtection="0">
      <alignment horizontal="righ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 fontId="16" fillId="3" borderId="10" applyNumberFormat="0" applyProtection="0">
      <alignment horizontal="right" vertical="center"/>
    </xf>
    <xf numFmtId="4" fontId="16" fillId="3" borderId="10" applyNumberFormat="0" applyProtection="0">
      <alignment horizontal="righ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14" borderId="10" applyNumberFormat="0" applyProtection="0">
      <alignment horizontal="left" vertical="center" indent="1"/>
    </xf>
    <xf numFmtId="0" fontId="7" fillId="14" borderId="10" applyNumberFormat="0" applyProtection="0">
      <alignment horizontal="left" vertical="center" indent="1"/>
    </xf>
    <xf numFmtId="0" fontId="37" fillId="16" borderId="11" applyNumberFormat="0" applyProtection="0">
      <alignment horizontal="left" vertical="center" indent="1"/>
    </xf>
    <xf numFmtId="0" fontId="7" fillId="14" borderId="10" applyNumberFormat="0" applyProtection="0">
      <alignment horizontal="left" vertical="center" indent="1"/>
    </xf>
    <xf numFmtId="0" fontId="7" fillId="14" borderId="10" applyNumberFormat="0" applyProtection="0">
      <alignment horizontal="left" vertical="center" indent="1"/>
    </xf>
    <xf numFmtId="0" fontId="37" fillId="16" borderId="11" applyNumberFormat="0" applyProtection="0">
      <alignment horizontal="left" vertical="center" indent="1"/>
    </xf>
    <xf numFmtId="0" fontId="37" fillId="16" borderId="11" applyNumberFormat="0" applyProtection="0">
      <alignment horizontal="left" vertical="center" indent="1"/>
    </xf>
    <xf numFmtId="0" fontId="37" fillId="16" borderId="11" applyNumberFormat="0" applyProtection="0">
      <alignment horizontal="left" vertical="center" indent="1"/>
    </xf>
    <xf numFmtId="0" fontId="37" fillId="16" borderId="11" applyNumberFormat="0" applyProtection="0">
      <alignment horizontal="left" vertical="center" indent="1"/>
    </xf>
    <xf numFmtId="0" fontId="7" fillId="14" borderId="10" applyNumberFormat="0" applyProtection="0">
      <alignment horizontal="left" vertical="top" indent="1"/>
    </xf>
    <xf numFmtId="0" fontId="7" fillId="14" borderId="10" applyNumberFormat="0" applyProtection="0">
      <alignment horizontal="left" vertical="top" indent="1"/>
    </xf>
    <xf numFmtId="0" fontId="7" fillId="0" borderId="0"/>
    <xf numFmtId="0" fontId="7" fillId="0" borderId="0"/>
    <xf numFmtId="0" fontId="7" fillId="3" borderId="10" applyNumberFormat="0" applyProtection="0">
      <alignment horizontal="left" vertical="center" indent="1"/>
    </xf>
    <xf numFmtId="0" fontId="7" fillId="3" borderId="10" applyNumberFormat="0" applyProtection="0">
      <alignment horizontal="left" vertical="center" indent="1"/>
    </xf>
    <xf numFmtId="0" fontId="7" fillId="3" borderId="10" applyNumberFormat="0" applyProtection="0">
      <alignment horizontal="left" vertical="center" indent="1"/>
    </xf>
    <xf numFmtId="0" fontId="7" fillId="3" borderId="10" applyNumberFormat="0" applyProtection="0">
      <alignment horizontal="left" vertical="center" indent="1"/>
    </xf>
    <xf numFmtId="0" fontId="37" fillId="64" borderId="11" applyNumberFormat="0" applyProtection="0">
      <alignment horizontal="left" vertical="center" indent="1"/>
    </xf>
    <xf numFmtId="0" fontId="37" fillId="64" borderId="11" applyNumberFormat="0" applyProtection="0">
      <alignment horizontal="left" vertical="center" indent="1"/>
    </xf>
    <xf numFmtId="0" fontId="7" fillId="3" borderId="10" applyNumberFormat="0" applyProtection="0">
      <alignment horizontal="left" vertical="top" indent="1"/>
    </xf>
    <xf numFmtId="0" fontId="7" fillId="3" borderId="10" applyNumberFormat="0" applyProtection="0">
      <alignment horizontal="left" vertical="top" indent="1"/>
    </xf>
    <xf numFmtId="0" fontId="7" fillId="0" borderId="0"/>
    <xf numFmtId="0" fontId="7" fillId="0" borderId="0"/>
    <xf numFmtId="0" fontId="37" fillId="7" borderId="11" applyNumberFormat="0" applyProtection="0">
      <alignment horizontal="left" vertical="center" indent="1"/>
    </xf>
    <xf numFmtId="0" fontId="37" fillId="7" borderId="11" applyNumberFormat="0" applyProtection="0">
      <alignment horizontal="left" vertical="center" indent="1"/>
    </xf>
    <xf numFmtId="0" fontId="37" fillId="7" borderId="11" applyNumberFormat="0" applyProtection="0">
      <alignment horizontal="left" vertical="center" indent="1"/>
    </xf>
    <xf numFmtId="0" fontId="37" fillId="7" borderId="11" applyNumberFormat="0" applyProtection="0">
      <alignment horizontal="left" vertical="center" indent="1"/>
    </xf>
    <xf numFmtId="0" fontId="7" fillId="7" borderId="10" applyNumberFormat="0" applyProtection="0">
      <alignment horizontal="left" vertical="top" indent="1"/>
    </xf>
    <xf numFmtId="0" fontId="7" fillId="7" borderId="10" applyNumberFormat="0" applyProtection="0">
      <alignment horizontal="left" vertical="top" indent="1"/>
    </xf>
    <xf numFmtId="0" fontId="7" fillId="0" borderId="0"/>
    <xf numFmtId="0" fontId="7" fillId="0" borderId="0"/>
    <xf numFmtId="0" fontId="7" fillId="63" borderId="10" applyNumberFormat="0" applyProtection="0">
      <alignment horizontal="left" vertical="center" indent="1"/>
    </xf>
    <xf numFmtId="0" fontId="7" fillId="63" borderId="10" applyNumberFormat="0" applyProtection="0">
      <alignment horizontal="left" vertical="center" indent="1"/>
    </xf>
    <xf numFmtId="0" fontId="7" fillId="0" borderId="0"/>
    <xf numFmtId="0" fontId="7" fillId="0" borderId="0"/>
    <xf numFmtId="0" fontId="7" fillId="63" borderId="10" applyNumberFormat="0" applyProtection="0">
      <alignment horizontal="left" vertical="top" indent="1"/>
    </xf>
    <xf numFmtId="0" fontId="7" fillId="63" borderId="10" applyNumberFormat="0" applyProtection="0">
      <alignment horizontal="left" vertical="top" indent="1"/>
    </xf>
    <xf numFmtId="0" fontId="7" fillId="0" borderId="0"/>
    <xf numFmtId="0" fontId="7" fillId="0" borderId="0"/>
    <xf numFmtId="0" fontId="7" fillId="6" borderId="1" applyNumberFormat="0">
      <protection locked="0"/>
    </xf>
    <xf numFmtId="0" fontId="7" fillId="6" borderId="1" applyNumberFormat="0">
      <protection locked="0"/>
    </xf>
    <xf numFmtId="0" fontId="7" fillId="6" borderId="1" applyNumberFormat="0">
      <protection locked="0"/>
    </xf>
    <xf numFmtId="0" fontId="7" fillId="6" borderId="1" applyNumberFormat="0">
      <protection locked="0"/>
    </xf>
    <xf numFmtId="0" fontId="7" fillId="0" borderId="0"/>
    <xf numFmtId="0" fontId="7" fillId="0" borderId="0"/>
    <xf numFmtId="0" fontId="45" fillId="14" borderId="15" applyBorder="0"/>
    <xf numFmtId="4" fontId="16" fillId="5" borderId="10" applyNumberFormat="0" applyProtection="0">
      <alignment vertical="center"/>
    </xf>
    <xf numFmtId="4" fontId="16" fillId="5" borderId="10" applyNumberFormat="0" applyProtection="0">
      <alignment vertical="center"/>
    </xf>
    <xf numFmtId="0" fontId="7" fillId="0" borderId="0"/>
    <xf numFmtId="0" fontId="7" fillId="0" borderId="0"/>
    <xf numFmtId="4" fontId="47" fillId="5" borderId="10" applyNumberFormat="0" applyProtection="0">
      <alignment vertical="center"/>
    </xf>
    <xf numFmtId="4" fontId="47" fillId="5" borderId="10" applyNumberFormat="0" applyProtection="0">
      <alignment vertical="center"/>
    </xf>
    <xf numFmtId="0" fontId="7" fillId="0" borderId="0"/>
    <xf numFmtId="0" fontId="7" fillId="0" borderId="0"/>
    <xf numFmtId="4" fontId="16" fillId="5" borderId="10" applyNumberFormat="0" applyProtection="0">
      <alignment horizontal="left" vertical="center" indent="1"/>
    </xf>
    <xf numFmtId="4" fontId="16" fillId="5" borderId="10" applyNumberFormat="0" applyProtection="0">
      <alignment horizontal="left" vertical="center" indent="1"/>
    </xf>
    <xf numFmtId="0" fontId="7" fillId="0" borderId="0"/>
    <xf numFmtId="0" fontId="7" fillId="0" borderId="0"/>
    <xf numFmtId="0" fontId="16" fillId="5" borderId="10" applyNumberFormat="0" applyProtection="0">
      <alignment horizontal="left" vertical="top" indent="1"/>
    </xf>
    <xf numFmtId="0" fontId="16" fillId="5" borderId="10" applyNumberFormat="0" applyProtection="0">
      <alignment horizontal="left" vertical="top" indent="1"/>
    </xf>
    <xf numFmtId="0" fontId="7" fillId="0" borderId="0"/>
    <xf numFmtId="0" fontId="7" fillId="0" borderId="0"/>
    <xf numFmtId="4" fontId="16" fillId="63" borderId="10" applyNumberFormat="0" applyProtection="0">
      <alignment horizontal="right" vertical="center"/>
    </xf>
    <xf numFmtId="4" fontId="37" fillId="0" borderId="11" applyNumberFormat="0" applyProtection="0">
      <alignment horizontal="right" vertical="center"/>
    </xf>
    <xf numFmtId="4" fontId="37" fillId="0" borderId="11" applyNumberFormat="0" applyProtection="0">
      <alignment horizontal="right" vertical="center"/>
    </xf>
    <xf numFmtId="4" fontId="37" fillId="0" borderId="11" applyNumberFormat="0" applyProtection="0">
      <alignment horizontal="right" vertical="center"/>
    </xf>
    <xf numFmtId="4" fontId="37" fillId="0" borderId="11" applyNumberFormat="0" applyProtection="0">
      <alignment horizontal="right" vertical="center"/>
    </xf>
    <xf numFmtId="4" fontId="47" fillId="63" borderId="10" applyNumberFormat="0" applyProtection="0">
      <alignment horizontal="right" vertical="center"/>
    </xf>
    <xf numFmtId="4" fontId="47" fillId="63" borderId="10" applyNumberFormat="0" applyProtection="0">
      <alignment horizontal="right" vertical="center"/>
    </xf>
    <xf numFmtId="0" fontId="7" fillId="0" borderId="0"/>
    <xf numFmtId="0" fontId="7" fillId="0" borderId="0"/>
    <xf numFmtId="4" fontId="16" fillId="3" borderId="10" applyNumberFormat="0" applyProtection="0">
      <alignment horizontal="left" vertical="center" indent="1"/>
    </xf>
    <xf numFmtId="4" fontId="16" fillId="3" borderId="10" applyNumberFormat="0" applyProtection="0">
      <alignment horizontal="left" vertical="center" indent="1"/>
    </xf>
    <xf numFmtId="0" fontId="7" fillId="0" borderId="0"/>
    <xf numFmtId="0" fontId="7" fillId="0" borderId="0"/>
    <xf numFmtId="0" fontId="16" fillId="3" borderId="10" applyNumberFormat="0" applyProtection="0">
      <alignment horizontal="left" vertical="top" indent="1"/>
    </xf>
    <xf numFmtId="0" fontId="16" fillId="3" borderId="10" applyNumberFormat="0" applyProtection="0">
      <alignment horizontal="left" vertical="top" indent="1"/>
    </xf>
    <xf numFmtId="0" fontId="7" fillId="0" borderId="0"/>
    <xf numFmtId="0" fontId="7" fillId="0" borderId="0"/>
    <xf numFmtId="0" fontId="7" fillId="0" borderId="0"/>
    <xf numFmtId="0" fontId="7" fillId="0" borderId="0"/>
    <xf numFmtId="0" fontId="37" fillId="68" borderId="1"/>
    <xf numFmtId="4" fontId="50" fillId="63" borderId="10" applyNumberFormat="0" applyProtection="0">
      <alignment horizontal="right" vertical="center"/>
    </xf>
    <xf numFmtId="4" fontId="50" fillId="63" borderId="10" applyNumberFormat="0" applyProtection="0">
      <alignment horizontal="right" vertical="center"/>
    </xf>
    <xf numFmtId="0" fontId="7" fillId="0" borderId="0"/>
    <xf numFmtId="0" fontId="7" fillId="0" borderId="0"/>
    <xf numFmtId="0" fontId="25" fillId="0" borderId="16" applyNumberFormat="0" applyFill="0" applyAlignment="0" applyProtection="0"/>
    <xf numFmtId="0" fontId="25" fillId="0" borderId="16" applyNumberFormat="0" applyFill="0" applyAlignment="0" applyProtection="0"/>
    <xf numFmtId="0" fontId="54" fillId="13" borderId="2" applyNumberFormat="0" applyAlignment="0" applyProtection="0"/>
    <xf numFmtId="0" fontId="54" fillId="13" borderId="2" applyNumberFormat="0" applyAlignment="0" applyProtection="0"/>
    <xf numFmtId="0" fontId="55" fillId="16" borderId="9" applyNumberFormat="0" applyAlignment="0" applyProtection="0"/>
    <xf numFmtId="0" fontId="55" fillId="16" borderId="9" applyNumberFormat="0" applyAlignment="0" applyProtection="0"/>
    <xf numFmtId="0" fontId="56" fillId="16" borderId="2" applyNumberFormat="0" applyAlignment="0" applyProtection="0"/>
    <xf numFmtId="0" fontId="56" fillId="16" borderId="2" applyNumberFormat="0" applyAlignment="0" applyProtection="0"/>
    <xf numFmtId="0" fontId="60" fillId="0" borderId="19" applyNumberFormat="0" applyFill="0" applyAlignment="0" applyProtection="0"/>
    <xf numFmtId="0" fontId="60" fillId="0" borderId="19"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2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7" fillId="0" borderId="0"/>
    <xf numFmtId="0" fontId="12" fillId="0" borderId="0"/>
    <xf numFmtId="0" fontId="44" fillId="71"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12" fillId="0" borderId="0"/>
    <xf numFmtId="0" fontId="12"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65"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4" fillId="71"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6" fillId="0" borderId="0"/>
    <xf numFmtId="0" fontId="12"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5" borderId="8" applyNumberFormat="0" applyFont="0" applyAlignment="0" applyProtection="0"/>
    <xf numFmtId="0" fontId="7" fillId="5" borderId="8" applyNumberFormat="0" applyFont="0" applyAlignment="0" applyProtection="0"/>
    <xf numFmtId="9" fontId="1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164" fontId="6"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6"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7" fillId="0" borderId="0" applyFont="0" applyFill="0" applyBorder="0" applyAlignment="0" applyProtection="0"/>
    <xf numFmtId="164" fontId="12"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6"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7" fillId="0" borderId="0"/>
    <xf numFmtId="0" fontId="14" fillId="0" borderId="0"/>
    <xf numFmtId="0" fontId="3" fillId="0" borderId="0"/>
    <xf numFmtId="0" fontId="3" fillId="0" borderId="0"/>
    <xf numFmtId="0" fontId="12" fillId="0" borderId="0"/>
    <xf numFmtId="0" fontId="3" fillId="0" borderId="0"/>
    <xf numFmtId="0" fontId="3" fillId="0" borderId="0"/>
    <xf numFmtId="0" fontId="7" fillId="0" borderId="0"/>
    <xf numFmtId="0" fontId="3" fillId="0" borderId="0"/>
    <xf numFmtId="0" fontId="6" fillId="0" borderId="0"/>
    <xf numFmtId="0" fontId="2"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82" fillId="0" borderId="0"/>
    <xf numFmtId="0" fontId="1" fillId="0" borderId="0"/>
  </cellStyleXfs>
  <cellXfs count="192">
    <xf numFmtId="0" fontId="0" fillId="0" borderId="0" xfId="0"/>
    <xf numFmtId="0" fontId="6" fillId="0" borderId="0" xfId="1" applyFont="1"/>
    <xf numFmtId="0" fontId="6" fillId="0" borderId="0" xfId="1" applyFont="1" applyAlignment="1">
      <alignment vertical="top"/>
    </xf>
    <xf numFmtId="0" fontId="8" fillId="0" borderId="1" xfId="1" applyFont="1" applyFill="1" applyBorder="1" applyAlignment="1">
      <alignment horizontal="left" vertical="top" wrapText="1"/>
    </xf>
    <xf numFmtId="0" fontId="8" fillId="0" borderId="1" xfId="1" applyFont="1" applyFill="1" applyBorder="1" applyAlignment="1">
      <alignment horizontal="center" vertical="top" wrapText="1"/>
    </xf>
    <xf numFmtId="0" fontId="8" fillId="0" borderId="0" xfId="550" applyFont="1" applyFill="1" applyBorder="1"/>
    <xf numFmtId="0" fontId="8" fillId="0" borderId="0" xfId="550" applyFont="1" applyFill="1"/>
    <xf numFmtId="0" fontId="11" fillId="0" borderId="1" xfId="1" applyFont="1" applyBorder="1" applyAlignment="1">
      <alignment horizontal="center" vertical="top" wrapText="1"/>
    </xf>
    <xf numFmtId="0" fontId="11" fillId="0" borderId="1" xfId="1" applyFont="1" applyBorder="1" applyAlignment="1">
      <alignment horizontal="center" vertical="center" wrapText="1"/>
    </xf>
    <xf numFmtId="0" fontId="8" fillId="0" borderId="0" xfId="850" applyFont="1"/>
    <xf numFmtId="0" fontId="7" fillId="0" borderId="0" xfId="1337"/>
    <xf numFmtId="167" fontId="8" fillId="0" borderId="1" xfId="1" applyNumberFormat="1" applyFont="1" applyFill="1" applyBorder="1" applyAlignment="1">
      <alignment horizontal="center" vertical="top" wrapText="1"/>
    </xf>
    <xf numFmtId="167" fontId="4" fillId="0" borderId="0" xfId="2149" applyNumberFormat="1" applyFont="1" applyAlignment="1">
      <alignment vertical="top"/>
    </xf>
    <xf numFmtId="0" fontId="4" fillId="0" borderId="0" xfId="2149" applyFont="1" applyAlignment="1">
      <alignment vertical="top"/>
    </xf>
    <xf numFmtId="0" fontId="11" fillId="0" borderId="0" xfId="2149" applyFont="1"/>
    <xf numFmtId="0" fontId="4" fillId="0" borderId="0" xfId="2149" applyFont="1"/>
    <xf numFmtId="0" fontId="4" fillId="0" borderId="0" xfId="2149" applyFont="1" applyAlignment="1">
      <alignment vertical="center"/>
    </xf>
    <xf numFmtId="0" fontId="14" fillId="0" borderId="0" xfId="2279"/>
    <xf numFmtId="0" fontId="8" fillId="0" borderId="0" xfId="2149" applyFont="1" applyAlignment="1">
      <alignment horizontal="center" vertical="center"/>
    </xf>
    <xf numFmtId="0" fontId="8" fillId="0" borderId="0" xfId="2149" applyFont="1" applyAlignment="1">
      <alignment horizontal="center"/>
    </xf>
    <xf numFmtId="0" fontId="8" fillId="0" borderId="0" xfId="2149" applyFont="1" applyBorder="1" applyAlignment="1">
      <alignment horizontal="center" vertical="center" wrapText="1"/>
    </xf>
    <xf numFmtId="0" fontId="8" fillId="0" borderId="0" xfId="2149" applyFont="1" applyFill="1" applyBorder="1" applyAlignment="1">
      <alignment horizontal="center" vertical="center" wrapText="1"/>
    </xf>
    <xf numFmtId="0" fontId="11" fillId="2" borderId="1" xfId="1" applyFont="1" applyFill="1" applyBorder="1" applyAlignment="1">
      <alignment horizontal="center" vertical="top" wrapText="1"/>
    </xf>
    <xf numFmtId="0" fontId="11" fillId="0" borderId="1" xfId="2149" applyFont="1" applyBorder="1" applyAlignment="1">
      <alignment horizontal="center" vertical="top"/>
    </xf>
    <xf numFmtId="167" fontId="8" fillId="2" borderId="1" xfId="1" applyNumberFormat="1" applyFont="1" applyFill="1" applyBorder="1" applyAlignment="1">
      <alignment horizontal="center" vertical="top" wrapText="1"/>
    </xf>
    <xf numFmtId="16" fontId="11" fillId="2" borderId="1" xfId="1" applyNumberFormat="1" applyFont="1" applyFill="1" applyBorder="1" applyAlignment="1">
      <alignment horizontal="center" vertical="top" wrapText="1"/>
    </xf>
    <xf numFmtId="16" fontId="11" fillId="2" borderId="0" xfId="1" applyNumberFormat="1" applyFont="1" applyFill="1" applyBorder="1" applyAlignment="1">
      <alignment horizontal="center" vertical="center" wrapText="1"/>
    </xf>
    <xf numFmtId="4" fontId="15" fillId="2" borderId="0" xfId="1" applyNumberFormat="1" applyFont="1" applyFill="1" applyBorder="1" applyAlignment="1">
      <alignment horizontal="center" vertical="center" wrapText="1"/>
    </xf>
    <xf numFmtId="4" fontId="77" fillId="0" borderId="0" xfId="2149" applyNumberFormat="1" applyFont="1" applyAlignment="1">
      <alignment vertical="center"/>
    </xf>
    <xf numFmtId="4" fontId="77" fillId="0" borderId="0" xfId="2149" applyNumberFormat="1" applyFont="1"/>
    <xf numFmtId="4" fontId="4" fillId="0" borderId="0" xfId="2149" applyNumberFormat="1" applyFont="1"/>
    <xf numFmtId="0" fontId="0" fillId="0" borderId="0" xfId="2149" applyFont="1"/>
    <xf numFmtId="4" fontId="72" fillId="0" borderId="0" xfId="2149" applyNumberFormat="1" applyFont="1"/>
    <xf numFmtId="49" fontId="8" fillId="0" borderId="0" xfId="551" applyNumberFormat="1" applyFont="1" applyFill="1" applyAlignment="1">
      <alignment vertical="top"/>
    </xf>
    <xf numFmtId="0" fontId="75" fillId="0" borderId="0" xfId="1337" applyFont="1" applyBorder="1" applyAlignment="1" applyProtection="1"/>
    <xf numFmtId="49" fontId="8" fillId="0" borderId="0" xfId="551" applyNumberFormat="1" applyFont="1" applyFill="1"/>
    <xf numFmtId="49" fontId="8" fillId="0" borderId="0" xfId="2" applyNumberFormat="1" applyFont="1" applyFill="1" applyAlignment="1">
      <alignment horizontal="left"/>
    </xf>
    <xf numFmtId="49" fontId="8" fillId="0" borderId="0" xfId="2206" applyNumberFormat="1" applyFont="1" applyFill="1" applyAlignment="1">
      <alignment horizontal="left"/>
    </xf>
    <xf numFmtId="0" fontId="8" fillId="0" borderId="1" xfId="841" applyFont="1" applyBorder="1" applyAlignment="1">
      <alignment horizontal="center" vertical="top" wrapText="1"/>
    </xf>
    <xf numFmtId="167" fontId="10" fillId="0" borderId="1" xfId="841" applyNumberFormat="1" applyFont="1" applyFill="1" applyBorder="1" applyAlignment="1">
      <alignment horizontal="right" vertical="top" wrapText="1"/>
    </xf>
    <xf numFmtId="167" fontId="78" fillId="0" borderId="1" xfId="841" applyNumberFormat="1" applyFont="1" applyFill="1" applyBorder="1" applyAlignment="1">
      <alignment horizontal="right" vertical="top" wrapText="1"/>
    </xf>
    <xf numFmtId="167" fontId="11" fillId="0" borderId="1" xfId="841" applyNumberFormat="1" applyFont="1" applyFill="1" applyBorder="1" applyAlignment="1">
      <alignment horizontal="right" vertical="top" wrapText="1"/>
    </xf>
    <xf numFmtId="167" fontId="11" fillId="0" borderId="21" xfId="841" applyNumberFormat="1" applyFont="1" applyFill="1" applyBorder="1" applyAlignment="1">
      <alignment horizontal="right" vertical="top" wrapText="1"/>
    </xf>
    <xf numFmtId="167" fontId="8" fillId="0" borderId="1" xfId="841" applyNumberFormat="1" applyFont="1" applyFill="1" applyBorder="1" applyAlignment="1">
      <alignment horizontal="right" vertical="top" wrapText="1"/>
    </xf>
    <xf numFmtId="167" fontId="8" fillId="0" borderId="1" xfId="841" applyNumberFormat="1" applyFont="1" applyFill="1" applyBorder="1" applyAlignment="1">
      <alignment vertical="top" wrapText="1"/>
    </xf>
    <xf numFmtId="0" fontId="6" fillId="0" borderId="0" xfId="1" applyFont="1" applyFill="1" applyAlignment="1">
      <alignment vertical="top"/>
    </xf>
    <xf numFmtId="49" fontId="8" fillId="0" borderId="0" xfId="2206" applyNumberFormat="1" applyFont="1" applyFill="1" applyAlignment="1">
      <alignment vertical="top"/>
    </xf>
    <xf numFmtId="0" fontId="7" fillId="0" borderId="0" xfId="551"/>
    <xf numFmtId="0" fontId="11" fillId="0" borderId="0" xfId="1" applyFont="1" applyFill="1" applyAlignment="1">
      <alignment horizontal="right" vertical="top"/>
    </xf>
    <xf numFmtId="0" fontId="11" fillId="0" borderId="0" xfId="1" applyFont="1" applyAlignment="1">
      <alignment horizontal="justify" vertical="center"/>
    </xf>
    <xf numFmtId="0" fontId="7" fillId="0" borderId="0" xfId="551" applyAlignment="1">
      <alignment vertical="top"/>
    </xf>
    <xf numFmtId="167" fontId="11" fillId="2" borderId="1" xfId="841" applyNumberFormat="1" applyFont="1" applyFill="1" applyBorder="1" applyAlignment="1">
      <alignment horizontal="right" vertical="top" wrapText="1"/>
    </xf>
    <xf numFmtId="167" fontId="78" fillId="2" borderId="1" xfId="841" applyNumberFormat="1" applyFont="1" applyFill="1" applyBorder="1" applyAlignment="1">
      <alignment horizontal="right" vertical="top" wrapText="1"/>
    </xf>
    <xf numFmtId="0" fontId="3" fillId="0" borderId="0" xfId="2280" applyFont="1" applyAlignment="1">
      <alignment vertical="center"/>
    </xf>
    <xf numFmtId="0" fontId="3" fillId="0" borderId="0" xfId="2280" applyFont="1"/>
    <xf numFmtId="0" fontId="8" fillId="0" borderId="0" xfId="1541" applyFont="1" applyFill="1" applyBorder="1"/>
    <xf numFmtId="0" fontId="8" fillId="0" borderId="0" xfId="2281" applyFont="1" applyBorder="1" applyAlignment="1">
      <alignment horizontal="center" vertical="center" wrapText="1"/>
    </xf>
    <xf numFmtId="0" fontId="8" fillId="0" borderId="0" xfId="2281" applyFont="1" applyFill="1" applyBorder="1" applyAlignment="1">
      <alignment horizontal="center" vertical="center" wrapText="1"/>
    </xf>
    <xf numFmtId="167" fontId="8" fillId="0" borderId="0" xfId="2281" applyNumberFormat="1" applyFont="1" applyBorder="1" applyAlignment="1">
      <alignment horizontal="center" vertical="center" wrapText="1"/>
    </xf>
    <xf numFmtId="0" fontId="11" fillId="2" borderId="1" xfId="2281" applyFont="1" applyFill="1" applyBorder="1" applyAlignment="1">
      <alignment horizontal="center" vertical="top" wrapText="1"/>
    </xf>
    <xf numFmtId="0" fontId="11" fillId="2" borderId="1" xfId="2281" applyFont="1" applyFill="1" applyBorder="1" applyAlignment="1">
      <alignment vertical="top" wrapText="1"/>
    </xf>
    <xf numFmtId="167" fontId="11" fillId="2" borderId="1" xfId="2281" applyNumberFormat="1" applyFont="1" applyFill="1" applyBorder="1" applyAlignment="1">
      <alignment horizontal="right" vertical="top" wrapText="1"/>
    </xf>
    <xf numFmtId="16" fontId="11" fillId="2" borderId="1" xfId="2281" quotePrefix="1" applyNumberFormat="1" applyFont="1" applyFill="1" applyBorder="1" applyAlignment="1">
      <alignment horizontal="center" vertical="top" wrapText="1"/>
    </xf>
    <xf numFmtId="168" fontId="74" fillId="0" borderId="1" xfId="852" applyNumberFormat="1" applyFont="1" applyFill="1" applyBorder="1" applyAlignment="1">
      <alignment horizontal="left" vertical="top" wrapText="1"/>
    </xf>
    <xf numFmtId="167" fontId="8" fillId="2" borderId="1" xfId="2281" applyNumberFormat="1" applyFont="1" applyFill="1" applyBorder="1" applyAlignment="1">
      <alignment horizontal="right" vertical="top" wrapText="1"/>
    </xf>
    <xf numFmtId="16" fontId="11" fillId="2" borderId="1" xfId="2281" applyNumberFormat="1" applyFont="1" applyFill="1" applyBorder="1" applyAlignment="1">
      <alignment horizontal="center" vertical="top" wrapText="1"/>
    </xf>
    <xf numFmtId="167" fontId="3" fillId="0" borderId="0" xfId="2280" applyNumberFormat="1" applyFont="1"/>
    <xf numFmtId="0" fontId="11" fillId="2" borderId="1" xfId="1" applyFont="1" applyFill="1" applyBorder="1" applyAlignment="1">
      <alignment horizontal="center" vertical="center" wrapText="1"/>
    </xf>
    <xf numFmtId="0" fontId="15" fillId="2" borderId="0" xfId="1" applyFont="1" applyFill="1" applyBorder="1" applyAlignment="1">
      <alignment vertical="center" wrapText="1"/>
    </xf>
    <xf numFmtId="0" fontId="7" fillId="0" borderId="0" xfId="551" applyAlignment="1">
      <alignment vertical="center"/>
    </xf>
    <xf numFmtId="0" fontId="8" fillId="2" borderId="1" xfId="1" applyFont="1" applyFill="1" applyBorder="1" applyAlignment="1">
      <alignment vertical="top" wrapText="1"/>
    </xf>
    <xf numFmtId="49" fontId="11" fillId="2" borderId="1" xfId="1" applyNumberFormat="1" applyFont="1" applyFill="1" applyBorder="1" applyAlignment="1">
      <alignment horizontal="center" vertical="top" wrapText="1"/>
    </xf>
    <xf numFmtId="49" fontId="8" fillId="2" borderId="1" xfId="1" applyNumberFormat="1" applyFont="1" applyFill="1" applyBorder="1" applyAlignment="1">
      <alignment horizontal="center" vertical="top" wrapText="1"/>
    </xf>
    <xf numFmtId="0" fontId="8" fillId="0" borderId="1" xfId="1" applyFont="1" applyFill="1" applyBorder="1" applyAlignment="1">
      <alignment vertical="top" wrapText="1"/>
    </xf>
    <xf numFmtId="0" fontId="10" fillId="2" borderId="1" xfId="841" applyFont="1" applyFill="1" applyBorder="1" applyAlignment="1">
      <alignment horizontal="center" vertical="top" wrapText="1"/>
    </xf>
    <xf numFmtId="0" fontId="10" fillId="0" borderId="1" xfId="841" applyFont="1" applyFill="1" applyBorder="1" applyAlignment="1">
      <alignment horizontal="left" vertical="top" wrapText="1"/>
    </xf>
    <xf numFmtId="0" fontId="8" fillId="2" borderId="1" xfId="841" applyFont="1" applyFill="1" applyBorder="1" applyAlignment="1">
      <alignment horizontal="center" vertical="top" wrapText="1"/>
    </xf>
    <xf numFmtId="0" fontId="8" fillId="2" borderId="1" xfId="841" applyFont="1" applyFill="1" applyBorder="1" applyAlignment="1">
      <alignment horizontal="center" vertical="top"/>
    </xf>
    <xf numFmtId="0" fontId="8" fillId="2" borderId="1" xfId="841" applyFont="1" applyFill="1" applyBorder="1" applyAlignment="1">
      <alignment horizontal="left" vertical="top" wrapText="1"/>
    </xf>
    <xf numFmtId="0" fontId="8" fillId="2" borderId="1" xfId="826" applyFont="1" applyFill="1" applyBorder="1" applyAlignment="1">
      <alignment horizontal="left" vertical="top" wrapText="1"/>
    </xf>
    <xf numFmtId="0" fontId="10" fillId="0" borderId="1" xfId="826" applyFont="1" applyFill="1" applyBorder="1" applyAlignment="1">
      <alignment horizontal="left" vertical="top" wrapText="1"/>
    </xf>
    <xf numFmtId="0" fontId="8" fillId="0" borderId="1" xfId="826" applyFont="1" applyFill="1" applyBorder="1" applyAlignment="1">
      <alignment horizontal="left" vertical="top" wrapText="1"/>
    </xf>
    <xf numFmtId="0" fontId="10" fillId="0" borderId="1" xfId="2279" applyFont="1" applyFill="1" applyBorder="1" applyAlignment="1">
      <alignment horizontal="center" vertical="top" wrapText="1"/>
    </xf>
    <xf numFmtId="0" fontId="10" fillId="0" borderId="1" xfId="2279" applyFont="1" applyFill="1" applyBorder="1" applyAlignment="1">
      <alignment vertical="top" wrapText="1"/>
    </xf>
    <xf numFmtId="0" fontId="8" fillId="0" borderId="1" xfId="841" applyFont="1" applyFill="1" applyBorder="1" applyAlignment="1">
      <alignment horizontal="left" vertical="top" wrapText="1"/>
    </xf>
    <xf numFmtId="0" fontId="8" fillId="0" borderId="1" xfId="841" applyFont="1" applyFill="1" applyBorder="1" applyAlignment="1">
      <alignment horizontal="center" vertical="top"/>
    </xf>
    <xf numFmtId="0" fontId="8" fillId="0" borderId="1" xfId="841" applyFont="1" applyFill="1" applyBorder="1" applyAlignment="1">
      <alignment vertical="top" wrapText="1"/>
    </xf>
    <xf numFmtId="0" fontId="8" fillId="0" borderId="1" xfId="826" applyFont="1" applyFill="1" applyBorder="1" applyAlignment="1">
      <alignment horizontal="center" vertical="top"/>
    </xf>
    <xf numFmtId="49" fontId="11" fillId="0" borderId="1" xfId="1" applyNumberFormat="1" applyFont="1" applyBorder="1" applyAlignment="1">
      <alignment horizontal="center" vertical="top" wrapText="1"/>
    </xf>
    <xf numFmtId="0" fontId="11" fillId="0" borderId="1" xfId="1" applyFont="1" applyBorder="1" applyAlignment="1">
      <alignment vertical="top" wrapText="1"/>
    </xf>
    <xf numFmtId="49" fontId="11" fillId="0" borderId="1" xfId="1" applyNumberFormat="1" applyFont="1" applyBorder="1" applyAlignment="1">
      <alignment vertical="top" wrapText="1"/>
    </xf>
    <xf numFmtId="167" fontId="7" fillId="0" borderId="0" xfId="551" applyNumberFormat="1" applyAlignment="1">
      <alignment vertical="top"/>
    </xf>
    <xf numFmtId="49" fontId="11" fillId="0" borderId="1" xfId="1" applyNumberFormat="1" applyFont="1" applyFill="1" applyBorder="1" applyAlignment="1">
      <alignment horizontal="center" vertical="top" wrapText="1"/>
    </xf>
    <xf numFmtId="0" fontId="11" fillId="0" borderId="1" xfId="1" applyFont="1" applyFill="1" applyBorder="1" applyAlignment="1">
      <alignment vertical="top" wrapText="1"/>
    </xf>
    <xf numFmtId="49" fontId="11" fillId="0" borderId="1" xfId="1" applyNumberFormat="1" applyFont="1" applyFill="1" applyBorder="1" applyAlignment="1">
      <alignment vertical="top" wrapText="1"/>
    </xf>
    <xf numFmtId="169" fontId="8" fillId="0" borderId="1" xfId="1" applyNumberFormat="1" applyFont="1" applyFill="1" applyBorder="1" applyAlignment="1">
      <alignment horizontal="center" vertical="top" wrapText="1"/>
    </xf>
    <xf numFmtId="167" fontId="11" fillId="0" borderId="1" xfId="1" applyNumberFormat="1" applyFont="1" applyFill="1" applyBorder="1" applyAlignment="1">
      <alignment horizontal="center" vertical="top" wrapText="1"/>
    </xf>
    <xf numFmtId="0" fontId="11" fillId="0" borderId="1" xfId="1" applyFont="1" applyFill="1" applyBorder="1" applyAlignment="1">
      <alignment horizontal="center" vertical="top" wrapText="1"/>
    </xf>
    <xf numFmtId="49" fontId="8" fillId="0" borderId="1" xfId="1" applyNumberFormat="1" applyFont="1" applyFill="1" applyBorder="1" applyAlignment="1">
      <alignment vertical="top" wrapText="1"/>
    </xf>
    <xf numFmtId="49" fontId="8" fillId="0" borderId="1" xfId="1" applyNumberFormat="1" applyFont="1" applyFill="1" applyBorder="1" applyAlignment="1">
      <alignment horizontal="center" vertical="top" wrapText="1"/>
    </xf>
    <xf numFmtId="167" fontId="79" fillId="0" borderId="0" xfId="1" applyNumberFormat="1" applyFont="1" applyFill="1" applyAlignment="1">
      <alignment vertical="top"/>
    </xf>
    <xf numFmtId="0" fontId="7" fillId="2" borderId="0" xfId="551" applyFill="1" applyAlignment="1">
      <alignment vertical="top"/>
    </xf>
    <xf numFmtId="0" fontId="8" fillId="2" borderId="1" xfId="1" applyFont="1" applyFill="1" applyBorder="1" applyAlignment="1">
      <alignment horizontal="center" vertical="top" wrapText="1"/>
    </xf>
    <xf numFmtId="167" fontId="8" fillId="2" borderId="1" xfId="841" applyNumberFormat="1" applyFont="1" applyFill="1" applyBorder="1" applyAlignment="1">
      <alignment horizontal="center" vertical="top" wrapText="1"/>
    </xf>
    <xf numFmtId="49" fontId="8" fillId="2" borderId="1" xfId="1" applyNumberFormat="1" applyFont="1" applyFill="1" applyBorder="1" applyAlignment="1">
      <alignment vertical="top" wrapText="1"/>
    </xf>
    <xf numFmtId="49" fontId="76" fillId="0" borderId="1" xfId="1" applyNumberFormat="1" applyFont="1" applyFill="1" applyBorder="1" applyAlignment="1">
      <alignment vertical="top" wrapText="1"/>
    </xf>
    <xf numFmtId="0" fontId="80" fillId="0" borderId="0" xfId="795" applyFont="1"/>
    <xf numFmtId="0" fontId="8" fillId="0" borderId="0" xfId="795" applyFont="1"/>
    <xf numFmtId="0" fontId="2" fillId="0" borderId="0" xfId="2288"/>
    <xf numFmtId="0" fontId="9" fillId="0" borderId="0" xfId="855" applyNumberFormat="1" applyFont="1" applyFill="1" applyBorder="1" applyAlignment="1">
      <alignment horizontal="center" vertical="center" wrapText="1"/>
    </xf>
    <xf numFmtId="49" fontId="8" fillId="0" borderId="1" xfId="550" applyNumberFormat="1" applyFont="1" applyBorder="1" applyAlignment="1">
      <alignment horizontal="center" vertical="top" wrapText="1"/>
    </xf>
    <xf numFmtId="49" fontId="8" fillId="0" borderId="1" xfId="550" applyNumberFormat="1" applyFont="1" applyBorder="1" applyAlignment="1">
      <alignment horizontal="center" vertical="center" wrapText="1"/>
    </xf>
    <xf numFmtId="49" fontId="8" fillId="0" borderId="1" xfId="550" applyNumberFormat="1" applyFont="1" applyBorder="1" applyAlignment="1">
      <alignment horizontal="left" vertical="center" wrapText="1"/>
    </xf>
    <xf numFmtId="167" fontId="8" fillId="0" borderId="1" xfId="550" applyNumberFormat="1" applyFont="1" applyBorder="1" applyAlignment="1">
      <alignment horizontal="right" vertical="center" wrapText="1"/>
    </xf>
    <xf numFmtId="0" fontId="2" fillId="0" borderId="0" xfId="2291"/>
    <xf numFmtId="0" fontId="7" fillId="0" borderId="0" xfId="2278"/>
    <xf numFmtId="49" fontId="8" fillId="0" borderId="0" xfId="550" applyNumberFormat="1" applyFont="1"/>
    <xf numFmtId="0" fontId="75" fillId="0" borderId="0" xfId="2291" applyFont="1"/>
    <xf numFmtId="0" fontId="75" fillId="0" borderId="0" xfId="2291" applyFont="1" applyAlignment="1">
      <alignment horizontal="right"/>
    </xf>
    <xf numFmtId="14" fontId="75" fillId="0" borderId="0" xfId="2291" applyNumberFormat="1" applyFont="1" applyAlignment="1">
      <alignment horizontal="left"/>
    </xf>
    <xf numFmtId="170" fontId="75" fillId="0" borderId="0" xfId="2291" applyNumberFormat="1" applyFont="1"/>
    <xf numFmtId="0" fontId="8" fillId="0" borderId="0" xfId="1950" applyFont="1"/>
    <xf numFmtId="49" fontId="8" fillId="0" borderId="1" xfId="2291" applyNumberFormat="1" applyFont="1" applyBorder="1" applyAlignment="1">
      <alignment horizontal="center" vertical="top" wrapText="1"/>
    </xf>
    <xf numFmtId="49" fontId="8" fillId="0" borderId="1" xfId="2291" applyNumberFormat="1" applyFont="1" applyBorder="1" applyAlignment="1">
      <alignment horizontal="center" vertical="center" wrapText="1"/>
    </xf>
    <xf numFmtId="0" fontId="11" fillId="0" borderId="1" xfId="2292" applyFont="1" applyBorder="1"/>
    <xf numFmtId="167" fontId="8" fillId="0" borderId="1" xfId="2291" applyNumberFormat="1" applyFont="1" applyBorder="1" applyAlignment="1">
      <alignment horizontal="right" vertical="center" wrapText="1"/>
    </xf>
    <xf numFmtId="0" fontId="75" fillId="0" borderId="0" xfId="2278" applyFont="1"/>
    <xf numFmtId="0" fontId="75" fillId="0" borderId="0" xfId="2278" applyFont="1" applyAlignment="1">
      <alignment horizontal="right"/>
    </xf>
    <xf numFmtId="14" fontId="75" fillId="0" borderId="0" xfId="2278" applyNumberFormat="1" applyFont="1" applyAlignment="1">
      <alignment horizontal="left"/>
    </xf>
    <xf numFmtId="170" fontId="75" fillId="0" borderId="0" xfId="2278" applyNumberFormat="1" applyFont="1"/>
    <xf numFmtId="0" fontId="8" fillId="0" borderId="0" xfId="850" applyFont="1" applyAlignment="1">
      <alignment horizontal="left"/>
    </xf>
    <xf numFmtId="0" fontId="75" fillId="0" borderId="0" xfId="1337" applyFont="1"/>
    <xf numFmtId="49" fontId="8" fillId="0" borderId="1" xfId="562" applyNumberFormat="1" applyFont="1" applyBorder="1" applyAlignment="1">
      <alignment horizontal="center" vertical="top" wrapText="1"/>
    </xf>
    <xf numFmtId="0" fontId="7" fillId="0" borderId="0" xfId="562"/>
    <xf numFmtId="0" fontId="75" fillId="0" borderId="0" xfId="562" applyFont="1"/>
    <xf numFmtId="0" fontId="7" fillId="0" borderId="0" xfId="550"/>
    <xf numFmtId="0" fontId="75" fillId="0" borderId="0" xfId="550" applyFont="1"/>
    <xf numFmtId="0" fontId="75" fillId="0" borderId="0" xfId="550" applyFont="1" applyAlignment="1">
      <alignment horizontal="right"/>
    </xf>
    <xf numFmtId="14" fontId="75" fillId="0" borderId="0" xfId="550" applyNumberFormat="1" applyFont="1" applyAlignment="1">
      <alignment horizontal="left"/>
    </xf>
    <xf numFmtId="170" fontId="75" fillId="0" borderId="0" xfId="550" applyNumberFormat="1" applyFont="1"/>
    <xf numFmtId="49" fontId="8" fillId="0" borderId="0" xfId="2" applyNumberFormat="1" applyFont="1"/>
    <xf numFmtId="0" fontId="8" fillId="0" borderId="0" xfId="796" applyFont="1"/>
    <xf numFmtId="0" fontId="8" fillId="0" borderId="0" xfId="2293" applyFont="1"/>
    <xf numFmtId="0" fontId="75" fillId="0" borderId="0" xfId="2278" applyFont="1" applyAlignment="1">
      <alignment vertical="top" wrapText="1"/>
    </xf>
    <xf numFmtId="0" fontId="2" fillId="0" borderId="0" xfId="2294"/>
    <xf numFmtId="0" fontId="76" fillId="0" borderId="0" xfId="796" applyFont="1"/>
    <xf numFmtId="0" fontId="7" fillId="0" borderId="0" xfId="626"/>
    <xf numFmtId="0" fontId="75" fillId="0" borderId="0" xfId="2278" applyFont="1" applyAlignment="1">
      <alignment horizontal="left" wrapText="1"/>
    </xf>
    <xf numFmtId="0" fontId="8" fillId="0" borderId="0" xfId="796" applyFont="1" applyAlignment="1">
      <alignment horizontal="left"/>
    </xf>
    <xf numFmtId="0" fontId="8" fillId="0" borderId="0" xfId="2293" applyFont="1" applyAlignment="1">
      <alignment horizontal="left"/>
    </xf>
    <xf numFmtId="0" fontId="13" fillId="0" borderId="0" xfId="2278" applyFont="1"/>
    <xf numFmtId="0" fontId="8" fillId="0" borderId="0" xfId="2295" applyFont="1" applyAlignment="1">
      <alignment horizontal="left"/>
    </xf>
    <xf numFmtId="49" fontId="8" fillId="0" borderId="1" xfId="550" applyNumberFormat="1" applyFont="1" applyBorder="1" applyAlignment="1">
      <alignment horizontal="center" vertical="top"/>
    </xf>
    <xf numFmtId="0" fontId="8" fillId="0" borderId="1" xfId="550" applyFont="1" applyBorder="1" applyAlignment="1">
      <alignment horizontal="center" vertical="top"/>
    </xf>
    <xf numFmtId="49" fontId="8" fillId="0" borderId="23" xfId="550" applyNumberFormat="1" applyFont="1" applyBorder="1" applyAlignment="1">
      <alignment horizontal="center" vertical="top"/>
    </xf>
    <xf numFmtId="49" fontId="8" fillId="0" borderId="1" xfId="795" applyNumberFormat="1" applyFont="1" applyBorder="1" applyAlignment="1">
      <alignment horizontal="center" vertical="top"/>
    </xf>
    <xf numFmtId="0" fontId="8" fillId="0" borderId="1" xfId="795" applyFont="1" applyBorder="1" applyAlignment="1">
      <alignment horizontal="left" vertical="top" wrapText="1"/>
    </xf>
    <xf numFmtId="167" fontId="8" fillId="0" borderId="1" xfId="795" applyNumberFormat="1" applyFont="1" applyBorder="1" applyAlignment="1">
      <alignment horizontal="right" vertical="top"/>
    </xf>
    <xf numFmtId="0" fontId="8" fillId="0" borderId="23" xfId="550" applyFont="1" applyBorder="1" applyAlignment="1">
      <alignment horizontal="center" vertical="top"/>
    </xf>
    <xf numFmtId="0" fontId="8" fillId="0" borderId="0" xfId="850" applyFont="1" applyAlignment="1">
      <alignment horizontal="left"/>
    </xf>
    <xf numFmtId="0" fontId="82" fillId="0" borderId="0" xfId="2296"/>
    <xf numFmtId="0" fontId="82" fillId="0" borderId="0" xfId="2296" applyAlignment="1">
      <alignment horizontal="left"/>
    </xf>
    <xf numFmtId="0" fontId="75" fillId="0" borderId="0" xfId="2296" applyFont="1"/>
    <xf numFmtId="0" fontId="7" fillId="0" borderId="0" xfId="550" applyAlignment="1">
      <alignment horizontal="left"/>
    </xf>
    <xf numFmtId="0" fontId="11" fillId="0" borderId="1" xfId="2297" applyFont="1" applyBorder="1"/>
    <xf numFmtId="167" fontId="8" fillId="2" borderId="1" xfId="550" applyNumberFormat="1" applyFont="1" applyFill="1" applyBorder="1" applyAlignment="1">
      <alignment horizontal="right" vertical="center" wrapText="1"/>
    </xf>
    <xf numFmtId="0" fontId="75" fillId="0" borderId="0" xfId="2296" applyFont="1" applyAlignment="1">
      <alignment horizontal="left" vertical="top"/>
    </xf>
    <xf numFmtId="0" fontId="75" fillId="0" borderId="0" xfId="2296" applyFont="1" applyAlignment="1">
      <alignment vertical="top" wrapText="1"/>
    </xf>
    <xf numFmtId="167" fontId="8" fillId="2" borderId="1" xfId="1" applyNumberFormat="1" applyFont="1" applyFill="1" applyBorder="1" applyAlignment="1">
      <alignment horizontal="right" vertical="top" wrapText="1"/>
    </xf>
    <xf numFmtId="167" fontId="8" fillId="0" borderId="1" xfId="1" applyNumberFormat="1" applyFont="1" applyFill="1" applyBorder="1" applyAlignment="1">
      <alignment horizontal="right" vertical="top" wrapText="1"/>
    </xf>
    <xf numFmtId="167" fontId="8" fillId="0" borderId="1" xfId="2149" applyNumberFormat="1" applyFont="1" applyFill="1" applyBorder="1" applyAlignment="1">
      <alignment horizontal="right" vertical="top"/>
    </xf>
    <xf numFmtId="167" fontId="8" fillId="0" borderId="1" xfId="550" applyNumberFormat="1" applyFont="1" applyBorder="1" applyAlignment="1">
      <alignment horizontal="right" vertical="top" wrapText="1"/>
    </xf>
    <xf numFmtId="49" fontId="8" fillId="0" borderId="1" xfId="550" applyNumberFormat="1" applyFont="1" applyBorder="1" applyAlignment="1">
      <alignment horizontal="left" vertical="top" wrapText="1"/>
    </xf>
    <xf numFmtId="0" fontId="7" fillId="0" borderId="0" xfId="2278" applyAlignment="1">
      <alignment vertical="top"/>
    </xf>
    <xf numFmtId="49" fontId="9" fillId="0" borderId="0" xfId="550" applyNumberFormat="1" applyFont="1" applyAlignment="1">
      <alignment horizontal="center" vertical="top" wrapText="1"/>
    </xf>
    <xf numFmtId="0" fontId="73" fillId="0" borderId="0" xfId="2149" applyFont="1" applyAlignment="1">
      <alignment horizontal="center"/>
    </xf>
    <xf numFmtId="0" fontId="9" fillId="0" borderId="0" xfId="2281" applyFont="1" applyAlignment="1">
      <alignment horizontal="center" wrapText="1"/>
    </xf>
    <xf numFmtId="0" fontId="9" fillId="0" borderId="0" xfId="2291" applyFont="1" applyAlignment="1">
      <alignment horizontal="center" vertical="center" wrapText="1"/>
    </xf>
    <xf numFmtId="0" fontId="8" fillId="0" borderId="0" xfId="850" applyFont="1" applyAlignment="1">
      <alignment horizontal="left"/>
    </xf>
    <xf numFmtId="0" fontId="81" fillId="0" borderId="0" xfId="2278" applyFont="1" applyAlignment="1">
      <alignment horizontal="center" vertical="center" wrapText="1"/>
    </xf>
    <xf numFmtId="0" fontId="81" fillId="0" borderId="0" xfId="2296" applyFont="1" applyAlignment="1">
      <alignment horizontal="center" vertical="center" wrapText="1"/>
    </xf>
    <xf numFmtId="0" fontId="81" fillId="0" borderId="22" xfId="2278" applyFont="1" applyBorder="1" applyAlignment="1">
      <alignment horizontal="center" vertical="top" wrapText="1"/>
    </xf>
    <xf numFmtId="0" fontId="9" fillId="2" borderId="0" xfId="1337" applyFont="1" applyFill="1" applyAlignment="1">
      <alignment horizontal="center" vertical="center" wrapText="1"/>
    </xf>
    <xf numFmtId="0" fontId="9" fillId="0" borderId="0" xfId="1337" applyFont="1" applyAlignment="1">
      <alignment horizontal="center" vertical="center" wrapText="1"/>
    </xf>
    <xf numFmtId="0" fontId="9" fillId="0" borderId="22" xfId="550" applyFont="1" applyBorder="1" applyAlignment="1">
      <alignment horizontal="center" vertical="top" wrapText="1"/>
    </xf>
    <xf numFmtId="0" fontId="81" fillId="0" borderId="0" xfId="2278" applyFont="1" applyAlignment="1">
      <alignment horizontal="center" vertical="top" wrapText="1"/>
    </xf>
    <xf numFmtId="0" fontId="9" fillId="0" borderId="0" xfId="855" applyFont="1" applyFill="1" applyAlignment="1">
      <alignment horizontal="center" vertical="center" wrapText="1"/>
    </xf>
    <xf numFmtId="0" fontId="8" fillId="0" borderId="0" xfId="2278" applyFont="1" applyAlignment="1">
      <alignment horizontal="left" wrapText="1"/>
    </xf>
    <xf numFmtId="0" fontId="9" fillId="0" borderId="22" xfId="2291" applyFont="1" applyBorder="1" applyAlignment="1">
      <alignment horizontal="center" vertical="center" wrapText="1"/>
    </xf>
    <xf numFmtId="0" fontId="9" fillId="0" borderId="0" xfId="855" applyNumberFormat="1" applyFont="1" applyFill="1" applyBorder="1" applyAlignment="1">
      <alignment horizontal="center" vertical="center" wrapText="1"/>
    </xf>
    <xf numFmtId="0" fontId="9" fillId="0" borderId="22" xfId="855" applyFont="1" applyFill="1" applyBorder="1" applyAlignment="1">
      <alignment horizontal="center" vertical="center" wrapText="1"/>
    </xf>
    <xf numFmtId="0" fontId="15" fillId="0" borderId="0" xfId="1" applyFont="1" applyAlignment="1">
      <alignment horizontal="center" vertical="center" wrapText="1"/>
    </xf>
  </cellXfs>
  <cellStyles count="2298">
    <cellStyle name="20% - Accent1" xfId="6"/>
    <cellStyle name="20% - Accent2" xfId="7"/>
    <cellStyle name="20% - Accent3" xfId="8"/>
    <cellStyle name="20% - Accent4" xfId="9"/>
    <cellStyle name="20% - Accent5" xfId="10"/>
    <cellStyle name="20% - Accent6" xfId="11"/>
    <cellStyle name="20% - Акцент1 2" xfId="12"/>
    <cellStyle name="20% - Акцент2 2" xfId="13"/>
    <cellStyle name="20% - Акцент3 2" xfId="14"/>
    <cellStyle name="20% - Акцент4 2" xfId="15"/>
    <cellStyle name="20% - Акцент5 2" xfId="16"/>
    <cellStyle name="20% - Акцент6 2" xfId="17"/>
    <cellStyle name="40% - Accent1" xfId="18"/>
    <cellStyle name="40% - Accent2" xfId="19"/>
    <cellStyle name="40% - Accent3" xfId="20"/>
    <cellStyle name="40% - Accent4" xfId="21"/>
    <cellStyle name="40% - Accent5" xfId="22"/>
    <cellStyle name="40% - Accent6" xfId="23"/>
    <cellStyle name="40% - Акцент1 2" xfId="24"/>
    <cellStyle name="40% - Акцент2 2" xfId="25"/>
    <cellStyle name="40% - Акцент3 2" xfId="26"/>
    <cellStyle name="40% - Акцент4 2" xfId="27"/>
    <cellStyle name="40% - Акцент5 2" xfId="28"/>
    <cellStyle name="40% - Акцент6 2" xfId="29"/>
    <cellStyle name="60% - Accent1" xfId="30"/>
    <cellStyle name="60% - Accent2" xfId="31"/>
    <cellStyle name="60% - Accent3" xfId="32"/>
    <cellStyle name="60% - Accent4" xfId="33"/>
    <cellStyle name="60% - Accent5" xfId="34"/>
    <cellStyle name="60% - Accent6" xfId="35"/>
    <cellStyle name="60% - Акцент1 2" xfId="36"/>
    <cellStyle name="60% - Акцент2 2" xfId="37"/>
    <cellStyle name="60% - Акцент3 2" xfId="38"/>
    <cellStyle name="60% - Акцент4 2" xfId="39"/>
    <cellStyle name="60% - Акцент5 2" xfId="40"/>
    <cellStyle name="60% - Акцент6 2" xfId="41"/>
    <cellStyle name="Accent1" xfId="42"/>
    <cellStyle name="Accent1 - 20%" xfId="43"/>
    <cellStyle name="Accent1 - 20% 2" xfId="44"/>
    <cellStyle name="Accent1 - 20% 2 2" xfId="45"/>
    <cellStyle name="Accent1 - 20% 3" xfId="46"/>
    <cellStyle name="Accent1 - 20% 4" xfId="47"/>
    <cellStyle name="Accent1 - 40%" xfId="48"/>
    <cellStyle name="Accent1 - 40% 2" xfId="49"/>
    <cellStyle name="Accent1 - 40% 2 2" xfId="50"/>
    <cellStyle name="Accent1 - 40% 3" xfId="51"/>
    <cellStyle name="Accent1 - 40% 4" xfId="52"/>
    <cellStyle name="Accent1 - 60%" xfId="53"/>
    <cellStyle name="Accent1 - 60% 2" xfId="54"/>
    <cellStyle name="Accent1 - 60% 2 2" xfId="55"/>
    <cellStyle name="Accent1 - 60% 3" xfId="56"/>
    <cellStyle name="Accent1 - 60% 4" xfId="57"/>
    <cellStyle name="Accent2" xfId="58"/>
    <cellStyle name="Accent2 - 20%" xfId="59"/>
    <cellStyle name="Accent2 - 20% 2" xfId="60"/>
    <cellStyle name="Accent2 - 20% 2 2" xfId="61"/>
    <cellStyle name="Accent2 - 20% 3" xfId="62"/>
    <cellStyle name="Accent2 - 20% 4" xfId="63"/>
    <cellStyle name="Accent2 - 40%" xfId="64"/>
    <cellStyle name="Accent2 - 40% 2" xfId="65"/>
    <cellStyle name="Accent2 - 40% 2 2" xfId="66"/>
    <cellStyle name="Accent2 - 40% 3" xfId="67"/>
    <cellStyle name="Accent2 - 40% 4" xfId="68"/>
    <cellStyle name="Accent2 - 60%" xfId="69"/>
    <cellStyle name="Accent2 - 60% 2" xfId="70"/>
    <cellStyle name="Accent2 - 60% 2 2" xfId="71"/>
    <cellStyle name="Accent2 - 60% 3" xfId="72"/>
    <cellStyle name="Accent2 - 60% 4" xfId="73"/>
    <cellStyle name="Accent3" xfId="74"/>
    <cellStyle name="Accent3 - 20%" xfId="75"/>
    <cellStyle name="Accent3 - 20% 2" xfId="76"/>
    <cellStyle name="Accent3 - 20% 2 2" xfId="77"/>
    <cellStyle name="Accent3 - 20% 3" xfId="78"/>
    <cellStyle name="Accent3 - 20% 4" xfId="79"/>
    <cellStyle name="Accent3 - 40%" xfId="80"/>
    <cellStyle name="Accent3 - 40% 2" xfId="81"/>
    <cellStyle name="Accent3 - 40% 2 2" xfId="82"/>
    <cellStyle name="Accent3 - 40% 3" xfId="83"/>
    <cellStyle name="Accent3 - 40% 4" xfId="84"/>
    <cellStyle name="Accent3 - 60%" xfId="85"/>
    <cellStyle name="Accent3 - 60% 2" xfId="86"/>
    <cellStyle name="Accent3 - 60% 2 2" xfId="87"/>
    <cellStyle name="Accent3 - 60% 3" xfId="88"/>
    <cellStyle name="Accent3 - 60% 4" xfId="89"/>
    <cellStyle name="Accent3_10" xfId="90"/>
    <cellStyle name="Accent4" xfId="91"/>
    <cellStyle name="Accent4 - 20%" xfId="92"/>
    <cellStyle name="Accent4 - 20% 2" xfId="93"/>
    <cellStyle name="Accent4 - 20% 2 2" xfId="94"/>
    <cellStyle name="Accent4 - 20% 3" xfId="95"/>
    <cellStyle name="Accent4 - 20% 4" xfId="96"/>
    <cellStyle name="Accent4 - 40%" xfId="97"/>
    <cellStyle name="Accent4 - 40% 2" xfId="98"/>
    <cellStyle name="Accent4 - 40% 2 2" xfId="99"/>
    <cellStyle name="Accent4 - 40% 3" xfId="100"/>
    <cellStyle name="Accent4 - 40% 4" xfId="101"/>
    <cellStyle name="Accent4 - 60%" xfId="102"/>
    <cellStyle name="Accent4 - 60% 2" xfId="103"/>
    <cellStyle name="Accent4 - 60% 2 2" xfId="104"/>
    <cellStyle name="Accent4 - 60% 3" xfId="105"/>
    <cellStyle name="Accent4 - 60% 4" xfId="106"/>
    <cellStyle name="Accent4_10" xfId="107"/>
    <cellStyle name="Accent5" xfId="108"/>
    <cellStyle name="Accent5 - 20%" xfId="109"/>
    <cellStyle name="Accent5 - 20% 2" xfId="110"/>
    <cellStyle name="Accent5 - 20% 2 2" xfId="111"/>
    <cellStyle name="Accent5 - 20% 3" xfId="112"/>
    <cellStyle name="Accent5 - 20% 4" xfId="113"/>
    <cellStyle name="Accent5 - 40%" xfId="114"/>
    <cellStyle name="Accent5 - 60%" xfId="115"/>
    <cellStyle name="Accent5 - 60% 2" xfId="116"/>
    <cellStyle name="Accent5 - 60% 2 2" xfId="117"/>
    <cellStyle name="Accent5 - 60% 3" xfId="118"/>
    <cellStyle name="Accent5 - 60% 4" xfId="119"/>
    <cellStyle name="Accent5_10" xfId="120"/>
    <cellStyle name="Accent6" xfId="121"/>
    <cellStyle name="Accent6 - 20%" xfId="122"/>
    <cellStyle name="Accent6 - 40%" xfId="123"/>
    <cellStyle name="Accent6 - 40% 2" xfId="124"/>
    <cellStyle name="Accent6 - 40% 2 2" xfId="125"/>
    <cellStyle name="Accent6 - 40% 3" xfId="126"/>
    <cellStyle name="Accent6 - 40% 4" xfId="127"/>
    <cellStyle name="Accent6 - 60%" xfId="128"/>
    <cellStyle name="Accent6 - 60% 2" xfId="129"/>
    <cellStyle name="Accent6 - 60% 2 2" xfId="130"/>
    <cellStyle name="Accent6 - 60% 3" xfId="131"/>
    <cellStyle name="Accent6 - 60% 4" xfId="132"/>
    <cellStyle name="Accent6_10" xfId="133"/>
    <cellStyle name="Bad" xfId="134"/>
    <cellStyle name="Calculation" xfId="135"/>
    <cellStyle name="Calculation 2" xfId="1082"/>
    <cellStyle name="Calculation_15" xfId="1083"/>
    <cellStyle name="Check Cell" xfId="136"/>
    <cellStyle name="Emphasis 1" xfId="137"/>
    <cellStyle name="Emphasis 1 2" xfId="138"/>
    <cellStyle name="Emphasis 1 2 2" xfId="139"/>
    <cellStyle name="Emphasis 1 3" xfId="140"/>
    <cellStyle name="Emphasis 1 4" xfId="141"/>
    <cellStyle name="Emphasis 2" xfId="142"/>
    <cellStyle name="Emphasis 2 2" xfId="143"/>
    <cellStyle name="Emphasis 2 2 2" xfId="144"/>
    <cellStyle name="Emphasis 2 3" xfId="145"/>
    <cellStyle name="Emphasis 2 4" xfId="146"/>
    <cellStyle name="Emphasis 3" xfId="147"/>
    <cellStyle name="Explanatory Text" xfId="148"/>
    <cellStyle name="Good" xfId="149"/>
    <cellStyle name="Heading 1" xfId="150"/>
    <cellStyle name="Heading 2" xfId="151"/>
    <cellStyle name="Heading 3" xfId="152"/>
    <cellStyle name="Heading 4" xfId="153"/>
    <cellStyle name="Input" xfId="154"/>
    <cellStyle name="Input 2" xfId="1084"/>
    <cellStyle name="Input_15" xfId="1085"/>
    <cellStyle name="Linked Cell" xfId="155"/>
    <cellStyle name="Neutral" xfId="156"/>
    <cellStyle name="Normal_002-rev-wod" xfId="157"/>
    <cellStyle name="Note" xfId="158"/>
    <cellStyle name="Note 2" xfId="1086"/>
    <cellStyle name="Note_15" xfId="1087"/>
    <cellStyle name="Output" xfId="159"/>
    <cellStyle name="Output 2" xfId="1088"/>
    <cellStyle name="Output_15" xfId="1089"/>
    <cellStyle name="SAPBEXaggData" xfId="160"/>
    <cellStyle name="SAPBEXaggData 2" xfId="161"/>
    <cellStyle name="SAPBEXaggData 2 2" xfId="1090"/>
    <cellStyle name="SAPBEXaggData 2_15" xfId="1091"/>
    <cellStyle name="SAPBEXaggData 3" xfId="162"/>
    <cellStyle name="SAPBEXaggData 3 2" xfId="1092"/>
    <cellStyle name="SAPBEXaggData 4" xfId="163"/>
    <cellStyle name="SAPBEXaggData 4 2" xfId="164"/>
    <cellStyle name="SAPBEXaggData 5" xfId="165"/>
    <cellStyle name="SAPBEXaggData 6" xfId="1093"/>
    <cellStyle name="SAPBEXaggData_Приложения к закону (поправки)" xfId="166"/>
    <cellStyle name="SAPBEXaggDataEmph" xfId="167"/>
    <cellStyle name="SAPBEXaggDataEmph 2" xfId="168"/>
    <cellStyle name="SAPBEXaggDataEmph 2 2" xfId="1094"/>
    <cellStyle name="SAPBEXaggDataEmph 2_15" xfId="1095"/>
    <cellStyle name="SAPBEXaggDataEmph 3" xfId="169"/>
    <cellStyle name="SAPBEXaggDataEmph 3 2" xfId="1096"/>
    <cellStyle name="SAPBEXaggDataEmph 4" xfId="170"/>
    <cellStyle name="SAPBEXaggDataEmph 5" xfId="171"/>
    <cellStyle name="SAPBEXaggDataEmph 6" xfId="1097"/>
    <cellStyle name="SAPBEXaggItem" xfId="172"/>
    <cellStyle name="SAPBEXaggItem 2" xfId="173"/>
    <cellStyle name="SAPBEXaggItem 2 2" xfId="1098"/>
    <cellStyle name="SAPBEXaggItem 2_15" xfId="1099"/>
    <cellStyle name="SAPBEXaggItem 3" xfId="174"/>
    <cellStyle name="SAPBEXaggItem 3 2" xfId="1100"/>
    <cellStyle name="SAPBEXaggItem 4" xfId="175"/>
    <cellStyle name="SAPBEXaggItem 4 2" xfId="176"/>
    <cellStyle name="SAPBEXaggItem 5" xfId="177"/>
    <cellStyle name="SAPBEXaggItem 6" xfId="178"/>
    <cellStyle name="SAPBEXaggItem 7" xfId="1101"/>
    <cellStyle name="SAPBEXaggItem_8" xfId="179"/>
    <cellStyle name="SAPBEXaggItemX" xfId="180"/>
    <cellStyle name="SAPBEXaggItemX 2" xfId="181"/>
    <cellStyle name="SAPBEXaggItemX 2 2" xfId="1102"/>
    <cellStyle name="SAPBEXaggItemX 2_15" xfId="1103"/>
    <cellStyle name="SAPBEXaggItemX 3" xfId="182"/>
    <cellStyle name="SAPBEXaggItemX 3 2" xfId="1104"/>
    <cellStyle name="SAPBEXaggItemX 4" xfId="183"/>
    <cellStyle name="SAPBEXaggItemX 5" xfId="184"/>
    <cellStyle name="SAPBEXaggItemX 6" xfId="1105"/>
    <cellStyle name="SAPBEXchaText" xfId="185"/>
    <cellStyle name="SAPBEXchaText 2" xfId="186"/>
    <cellStyle name="SAPBEXchaText 3" xfId="187"/>
    <cellStyle name="SAPBEXchaText 3 2" xfId="1106"/>
    <cellStyle name="SAPBEXchaText 4" xfId="188"/>
    <cellStyle name="SAPBEXchaText 5" xfId="189"/>
    <cellStyle name="SAPBEXchaText 6" xfId="1107"/>
    <cellStyle name="SAPBEXexcBad7" xfId="190"/>
    <cellStyle name="SAPBEXexcBad7 2" xfId="191"/>
    <cellStyle name="SAPBEXexcBad7 2 2" xfId="1108"/>
    <cellStyle name="SAPBEXexcBad7 2_15" xfId="1109"/>
    <cellStyle name="SAPBEXexcBad7 3" xfId="192"/>
    <cellStyle name="SAPBEXexcBad7 3 2" xfId="1110"/>
    <cellStyle name="SAPBEXexcBad7 4" xfId="193"/>
    <cellStyle name="SAPBEXexcBad7 5" xfId="194"/>
    <cellStyle name="SAPBEXexcBad7 6" xfId="1111"/>
    <cellStyle name="SAPBEXexcBad8" xfId="195"/>
    <cellStyle name="SAPBEXexcBad8 2" xfId="196"/>
    <cellStyle name="SAPBEXexcBad8 2 2" xfId="1112"/>
    <cellStyle name="SAPBEXexcBad8 2_15" xfId="1113"/>
    <cellStyle name="SAPBEXexcBad8 3" xfId="197"/>
    <cellStyle name="SAPBEXexcBad8 3 2" xfId="1114"/>
    <cellStyle name="SAPBEXexcBad8 4" xfId="198"/>
    <cellStyle name="SAPBEXexcBad8 5" xfId="199"/>
    <cellStyle name="SAPBEXexcBad8 6" xfId="1115"/>
    <cellStyle name="SAPBEXexcBad9" xfId="200"/>
    <cellStyle name="SAPBEXexcBad9 2" xfId="201"/>
    <cellStyle name="SAPBEXexcBad9 2 2" xfId="1116"/>
    <cellStyle name="SAPBEXexcBad9 2_15" xfId="1117"/>
    <cellStyle name="SAPBEXexcBad9 3" xfId="202"/>
    <cellStyle name="SAPBEXexcBad9 3 2" xfId="1118"/>
    <cellStyle name="SAPBEXexcBad9 4" xfId="203"/>
    <cellStyle name="SAPBEXexcBad9 5" xfId="204"/>
    <cellStyle name="SAPBEXexcBad9 6" xfId="1119"/>
    <cellStyle name="SAPBEXexcCritical4" xfId="205"/>
    <cellStyle name="SAPBEXexcCritical4 2" xfId="206"/>
    <cellStyle name="SAPBEXexcCritical4 2 2" xfId="1120"/>
    <cellStyle name="SAPBEXexcCritical4 2_15" xfId="1121"/>
    <cellStyle name="SAPBEXexcCritical4 3" xfId="207"/>
    <cellStyle name="SAPBEXexcCritical4 3 2" xfId="1122"/>
    <cellStyle name="SAPBEXexcCritical4 4" xfId="208"/>
    <cellStyle name="SAPBEXexcCritical4 5" xfId="209"/>
    <cellStyle name="SAPBEXexcCritical4 6" xfId="1123"/>
    <cellStyle name="SAPBEXexcCritical5" xfId="210"/>
    <cellStyle name="SAPBEXexcCritical5 2" xfId="211"/>
    <cellStyle name="SAPBEXexcCritical5 2 2" xfId="1124"/>
    <cellStyle name="SAPBEXexcCritical5 2_15" xfId="1125"/>
    <cellStyle name="SAPBEXexcCritical5 3" xfId="212"/>
    <cellStyle name="SAPBEXexcCritical5 3 2" xfId="1126"/>
    <cellStyle name="SAPBEXexcCritical5 4" xfId="213"/>
    <cellStyle name="SAPBEXexcCritical5 5" xfId="214"/>
    <cellStyle name="SAPBEXexcCritical5 6" xfId="1127"/>
    <cellStyle name="SAPBEXexcCritical6" xfId="215"/>
    <cellStyle name="SAPBEXexcCritical6 2" xfId="216"/>
    <cellStyle name="SAPBEXexcCritical6 2 2" xfId="1128"/>
    <cellStyle name="SAPBEXexcCritical6 2_15" xfId="1129"/>
    <cellStyle name="SAPBEXexcCritical6 3" xfId="217"/>
    <cellStyle name="SAPBEXexcCritical6 3 2" xfId="1130"/>
    <cellStyle name="SAPBEXexcCritical6 4" xfId="218"/>
    <cellStyle name="SAPBEXexcCritical6 5" xfId="219"/>
    <cellStyle name="SAPBEXexcCritical6 6" xfId="1131"/>
    <cellStyle name="SAPBEXexcGood1" xfId="220"/>
    <cellStyle name="SAPBEXexcGood1 2" xfId="221"/>
    <cellStyle name="SAPBEXexcGood1 2 2" xfId="1132"/>
    <cellStyle name="SAPBEXexcGood1 2_15" xfId="1133"/>
    <cellStyle name="SAPBEXexcGood1 3" xfId="222"/>
    <cellStyle name="SAPBEXexcGood1 3 2" xfId="1134"/>
    <cellStyle name="SAPBEXexcGood1 4" xfId="223"/>
    <cellStyle name="SAPBEXexcGood1 5" xfId="224"/>
    <cellStyle name="SAPBEXexcGood1 6" xfId="1135"/>
    <cellStyle name="SAPBEXexcGood2" xfId="225"/>
    <cellStyle name="SAPBEXexcGood2 2" xfId="226"/>
    <cellStyle name="SAPBEXexcGood2 2 2" xfId="1136"/>
    <cellStyle name="SAPBEXexcGood2 2_15" xfId="1137"/>
    <cellStyle name="SAPBEXexcGood2 3" xfId="227"/>
    <cellStyle name="SAPBEXexcGood2 3 2" xfId="1138"/>
    <cellStyle name="SAPBEXexcGood2 4" xfId="228"/>
    <cellStyle name="SAPBEXexcGood2 5" xfId="229"/>
    <cellStyle name="SAPBEXexcGood2 6" xfId="1139"/>
    <cellStyle name="SAPBEXexcGood3" xfId="230"/>
    <cellStyle name="SAPBEXexcGood3 2" xfId="231"/>
    <cellStyle name="SAPBEXexcGood3 2 2" xfId="1140"/>
    <cellStyle name="SAPBEXexcGood3 2_15" xfId="1141"/>
    <cellStyle name="SAPBEXexcGood3 3" xfId="232"/>
    <cellStyle name="SAPBEXexcGood3 3 2" xfId="1142"/>
    <cellStyle name="SAPBEXexcGood3 4" xfId="233"/>
    <cellStyle name="SAPBEXexcGood3 5" xfId="234"/>
    <cellStyle name="SAPBEXexcGood3 6" xfId="1143"/>
    <cellStyle name="SAPBEXfilterDrill" xfId="235"/>
    <cellStyle name="SAPBEXfilterDrill 2" xfId="236"/>
    <cellStyle name="SAPBEXfilterDrill 3" xfId="237"/>
    <cellStyle name="SAPBEXfilterDrill 3 2" xfId="1144"/>
    <cellStyle name="SAPBEXfilterDrill 4" xfId="238"/>
    <cellStyle name="SAPBEXfilterDrill 5" xfId="239"/>
    <cellStyle name="SAPBEXfilterDrill 6" xfId="1145"/>
    <cellStyle name="SAPBEXfilterItem" xfId="240"/>
    <cellStyle name="SAPBEXfilterItem 2" xfId="241"/>
    <cellStyle name="SAPBEXfilterItem 3" xfId="242"/>
    <cellStyle name="SAPBEXfilterItem 3 2" xfId="1146"/>
    <cellStyle name="SAPBEXfilterItem 4" xfId="243"/>
    <cellStyle name="SAPBEXfilterItem 5" xfId="244"/>
    <cellStyle name="SAPBEXfilterItem 6" xfId="1147"/>
    <cellStyle name="SAPBEXfilterText" xfId="245"/>
    <cellStyle name="SAPBEXfilterText 2" xfId="246"/>
    <cellStyle name="SAPBEXfilterText 3" xfId="247"/>
    <cellStyle name="SAPBEXfilterText 3 2" xfId="1148"/>
    <cellStyle name="SAPBEXfilterText 4" xfId="248"/>
    <cellStyle name="SAPBEXfilterText 5" xfId="249"/>
    <cellStyle name="SAPBEXfilterText 6" xfId="1149"/>
    <cellStyle name="SAPBEXformats" xfId="250"/>
    <cellStyle name="SAPBEXformats 2" xfId="251"/>
    <cellStyle name="SAPBEXformats 2 2" xfId="1150"/>
    <cellStyle name="SAPBEXformats 2_15" xfId="1151"/>
    <cellStyle name="SAPBEXformats 3" xfId="252"/>
    <cellStyle name="SAPBEXformats 3 2" xfId="1152"/>
    <cellStyle name="SAPBEXformats 4" xfId="253"/>
    <cellStyle name="SAPBEXformats 5" xfId="254"/>
    <cellStyle name="SAPBEXformats 6" xfId="1153"/>
    <cellStyle name="SAPBEXheaderItem" xfId="255"/>
    <cellStyle name="SAPBEXheaderItem 2" xfId="256"/>
    <cellStyle name="SAPBEXheaderItem 3" xfId="257"/>
    <cellStyle name="SAPBEXheaderItem 3 2" xfId="1154"/>
    <cellStyle name="SAPBEXheaderItem 4" xfId="258"/>
    <cellStyle name="SAPBEXheaderItem 5" xfId="259"/>
    <cellStyle name="SAPBEXheaderItem 6" xfId="1155"/>
    <cellStyle name="SAPBEXheaderText" xfId="260"/>
    <cellStyle name="SAPBEXheaderText 2" xfId="261"/>
    <cellStyle name="SAPBEXheaderText 3" xfId="262"/>
    <cellStyle name="SAPBEXheaderText 3 2" xfId="1156"/>
    <cellStyle name="SAPBEXheaderText 4" xfId="263"/>
    <cellStyle name="SAPBEXheaderText 5" xfId="264"/>
    <cellStyle name="SAPBEXheaderText 6" xfId="1157"/>
    <cellStyle name="SAPBEXHLevel0" xfId="265"/>
    <cellStyle name="SAPBEXHLevel0 2" xfId="266"/>
    <cellStyle name="SAPBEXHLevel0 2 2" xfId="267"/>
    <cellStyle name="SAPBEXHLevel0 2 2 3" xfId="268"/>
    <cellStyle name="SAPBEXHLevel0 2 2 3 2" xfId="1158"/>
    <cellStyle name="SAPBEXHLevel0 2 2 3_15" xfId="1159"/>
    <cellStyle name="SAPBEXHLevel0 2 2_15" xfId="1160"/>
    <cellStyle name="SAPBEXHLevel0 2 3" xfId="1161"/>
    <cellStyle name="SAPBEXHLevel0 2_15" xfId="1162"/>
    <cellStyle name="SAPBEXHLevel0 3" xfId="269"/>
    <cellStyle name="SAPBEXHLevel0 3 2" xfId="1163"/>
    <cellStyle name="SAPBEXHLevel0 3_15" xfId="1164"/>
    <cellStyle name="SAPBEXHLevel0 4" xfId="1165"/>
    <cellStyle name="SAPBEXHLevel0_15" xfId="1166"/>
    <cellStyle name="SAPBEXHLevel0X" xfId="270"/>
    <cellStyle name="SAPBEXHLevel0X 2" xfId="271"/>
    <cellStyle name="SAPBEXHLevel0X 2 2" xfId="1167"/>
    <cellStyle name="SAPBEXHLevel0X 2_15" xfId="1168"/>
    <cellStyle name="SAPBEXHLevel0X 3" xfId="272"/>
    <cellStyle name="SAPBEXHLevel0X 3 2" xfId="1169"/>
    <cellStyle name="SAPBEXHLevel0X 4" xfId="273"/>
    <cellStyle name="SAPBEXHLevel0X 5" xfId="274"/>
    <cellStyle name="SAPBEXHLevel0X 6" xfId="1170"/>
    <cellStyle name="SAPBEXHLevel1" xfId="275"/>
    <cellStyle name="SAPBEXHLevel1 2" xfId="276"/>
    <cellStyle name="SAPBEXHLevel1 2 2" xfId="277"/>
    <cellStyle name="SAPBEXHLevel1 2 2 2" xfId="1171"/>
    <cellStyle name="SAPBEXHLevel1 2 2_15" xfId="1172"/>
    <cellStyle name="SAPBEXHLevel1 2 3" xfId="278"/>
    <cellStyle name="SAPBEXHLevel1 2 4" xfId="279"/>
    <cellStyle name="SAPBEXHLevel1 2 5" xfId="1173"/>
    <cellStyle name="SAPBEXHLevel1 2_15" xfId="1174"/>
    <cellStyle name="SAPBEXHLevel1 3" xfId="1175"/>
    <cellStyle name="SAPBEXHLevel1_15" xfId="1176"/>
    <cellStyle name="SAPBEXHLevel1X" xfId="280"/>
    <cellStyle name="SAPBEXHLevel1X 2" xfId="281"/>
    <cellStyle name="SAPBEXHLevel1X 2 2" xfId="1177"/>
    <cellStyle name="SAPBEXHLevel1X 2_15" xfId="1178"/>
    <cellStyle name="SAPBEXHLevel1X 3" xfId="282"/>
    <cellStyle name="SAPBEXHLevel1X 3 2" xfId="1179"/>
    <cellStyle name="SAPBEXHLevel1X 4" xfId="283"/>
    <cellStyle name="SAPBEXHLevel1X 5" xfId="284"/>
    <cellStyle name="SAPBEXHLevel1X 6" xfId="1180"/>
    <cellStyle name="SAPBEXHLevel2" xfId="285"/>
    <cellStyle name="SAPBEXHLevel2 2" xfId="286"/>
    <cellStyle name="SAPBEXHLevel2 2 2" xfId="287"/>
    <cellStyle name="SAPBEXHLevel2 2 3" xfId="1181"/>
    <cellStyle name="SAPBEXHLevel2 2_15" xfId="1182"/>
    <cellStyle name="SAPBEXHLevel2 3" xfId="288"/>
    <cellStyle name="SAPBEXHLevel2 4" xfId="1183"/>
    <cellStyle name="SAPBEXHLevel2_15" xfId="1184"/>
    <cellStyle name="SAPBEXHLevel2X" xfId="289"/>
    <cellStyle name="SAPBEXHLevel2X 2" xfId="290"/>
    <cellStyle name="SAPBEXHLevel2X 2 2" xfId="1185"/>
    <cellStyle name="SAPBEXHLevel2X 2_15" xfId="1186"/>
    <cellStyle name="SAPBEXHLevel2X 3" xfId="291"/>
    <cellStyle name="SAPBEXHLevel2X 3 2" xfId="1187"/>
    <cellStyle name="SAPBEXHLevel2X 4" xfId="292"/>
    <cellStyle name="SAPBEXHLevel2X 5" xfId="293"/>
    <cellStyle name="SAPBEXHLevel2X 6" xfId="1188"/>
    <cellStyle name="SAPBEXHLevel3" xfId="294"/>
    <cellStyle name="SAPBEXHLevel3 2" xfId="295"/>
    <cellStyle name="SAPBEXHLevel3 2 2" xfId="1189"/>
    <cellStyle name="SAPBEXHLevel3 2_15" xfId="1190"/>
    <cellStyle name="SAPBEXHLevel3 3" xfId="296"/>
    <cellStyle name="SAPBEXHLevel3 3 2" xfId="1191"/>
    <cellStyle name="SAPBEXHLevel3 4" xfId="297"/>
    <cellStyle name="SAPBEXHLevel3 5" xfId="298"/>
    <cellStyle name="SAPBEXHLevel3 6" xfId="1192"/>
    <cellStyle name="SAPBEXHLevel3X" xfId="299"/>
    <cellStyle name="SAPBEXHLevel3X 2" xfId="300"/>
    <cellStyle name="SAPBEXHLevel3X 2 2" xfId="1193"/>
    <cellStyle name="SAPBEXHLevel3X 2_15" xfId="1194"/>
    <cellStyle name="SAPBEXHLevel3X 3" xfId="301"/>
    <cellStyle name="SAPBEXHLevel3X 3 2" xfId="1195"/>
    <cellStyle name="SAPBEXHLevel3X 4" xfId="302"/>
    <cellStyle name="SAPBEXHLevel3X 5" xfId="303"/>
    <cellStyle name="SAPBEXHLevel3X 6" xfId="1196"/>
    <cellStyle name="SAPBEXinputData" xfId="304"/>
    <cellStyle name="SAPBEXinputData 2" xfId="305"/>
    <cellStyle name="SAPBEXinputData 2 2" xfId="306"/>
    <cellStyle name="SAPBEXinputData 2 2 2" xfId="1197"/>
    <cellStyle name="SAPBEXinputData 2 2_15" xfId="1198"/>
    <cellStyle name="SAPBEXinputData 2 3" xfId="1199"/>
    <cellStyle name="SAPBEXinputData 2_15" xfId="1200"/>
    <cellStyle name="SAPBEXinputData 3" xfId="307"/>
    <cellStyle name="SAPBEXinputData 3 2" xfId="1201"/>
    <cellStyle name="SAPBEXinputData 4" xfId="308"/>
    <cellStyle name="SAPBEXinputData 5" xfId="309"/>
    <cellStyle name="SAPBEXinputData 6" xfId="1202"/>
    <cellStyle name="SAPBEXItemHeader" xfId="310"/>
    <cellStyle name="SAPBEXItemHeader 2" xfId="1203"/>
    <cellStyle name="SAPBEXresData" xfId="311"/>
    <cellStyle name="SAPBEXresData 2" xfId="312"/>
    <cellStyle name="SAPBEXresData 2 2" xfId="1204"/>
    <cellStyle name="SAPBEXresData 2_15" xfId="1205"/>
    <cellStyle name="SAPBEXresData 3" xfId="313"/>
    <cellStyle name="SAPBEXresData 3 2" xfId="1206"/>
    <cellStyle name="SAPBEXresData 4" xfId="314"/>
    <cellStyle name="SAPBEXresData 5" xfId="315"/>
    <cellStyle name="SAPBEXresData 6" xfId="1207"/>
    <cellStyle name="SAPBEXresDataEmph" xfId="316"/>
    <cellStyle name="SAPBEXresDataEmph 2" xfId="317"/>
    <cellStyle name="SAPBEXresDataEmph 2 2" xfId="1208"/>
    <cellStyle name="SAPBEXresDataEmph 2_15" xfId="1209"/>
    <cellStyle name="SAPBEXresDataEmph 3" xfId="318"/>
    <cellStyle name="SAPBEXresDataEmph 3 2" xfId="1210"/>
    <cellStyle name="SAPBEXresDataEmph 4" xfId="319"/>
    <cellStyle name="SAPBEXresDataEmph 5" xfId="320"/>
    <cellStyle name="SAPBEXresDataEmph 6" xfId="1211"/>
    <cellStyle name="SAPBEXresItem" xfId="321"/>
    <cellStyle name="SAPBEXresItem 2" xfId="322"/>
    <cellStyle name="SAPBEXresItem 2 2" xfId="1212"/>
    <cellStyle name="SAPBEXresItem 2_15" xfId="1213"/>
    <cellStyle name="SAPBEXresItem 3" xfId="323"/>
    <cellStyle name="SAPBEXresItem 3 2" xfId="1214"/>
    <cellStyle name="SAPBEXresItem 4" xfId="324"/>
    <cellStyle name="SAPBEXresItem 5" xfId="325"/>
    <cellStyle name="SAPBEXresItem 6" xfId="1215"/>
    <cellStyle name="SAPBEXresItemX" xfId="326"/>
    <cellStyle name="SAPBEXresItemX 2" xfId="327"/>
    <cellStyle name="SAPBEXresItemX 2 2" xfId="1216"/>
    <cellStyle name="SAPBEXresItemX 2_15" xfId="1217"/>
    <cellStyle name="SAPBEXresItemX 3" xfId="328"/>
    <cellStyle name="SAPBEXresItemX 3 2" xfId="1218"/>
    <cellStyle name="SAPBEXresItemX 4" xfId="329"/>
    <cellStyle name="SAPBEXresItemX 5" xfId="330"/>
    <cellStyle name="SAPBEXresItemX 6" xfId="1219"/>
    <cellStyle name="SAPBEXstdData" xfId="331"/>
    <cellStyle name="SAPBEXstdData 2" xfId="332"/>
    <cellStyle name="SAPBEXstdData 2 2" xfId="333"/>
    <cellStyle name="SAPBEXstdData 2 2 2" xfId="334"/>
    <cellStyle name="SAPBEXstdData 2 2_15" xfId="1220"/>
    <cellStyle name="SAPBEXstdData 2 3" xfId="1221"/>
    <cellStyle name="SAPBEXstdData 2_15" xfId="1222"/>
    <cellStyle name="SAPBEXstdData 3" xfId="335"/>
    <cellStyle name="SAPBEXstdData 4" xfId="1223"/>
    <cellStyle name="SAPBEXstdData_15" xfId="1224"/>
    <cellStyle name="SAPBEXstdDataEmph" xfId="336"/>
    <cellStyle name="SAPBEXstdDataEmph 2" xfId="337"/>
    <cellStyle name="SAPBEXstdDataEmph 2 2" xfId="1225"/>
    <cellStyle name="SAPBEXstdDataEmph 2_15" xfId="1226"/>
    <cellStyle name="SAPBEXstdDataEmph 3" xfId="338"/>
    <cellStyle name="SAPBEXstdDataEmph 3 2" xfId="1227"/>
    <cellStyle name="SAPBEXstdDataEmph 4" xfId="339"/>
    <cellStyle name="SAPBEXstdDataEmph 5" xfId="340"/>
    <cellStyle name="SAPBEXstdDataEmph 6" xfId="1228"/>
    <cellStyle name="SAPBEXstdItem" xfId="341"/>
    <cellStyle name="SAPBEXstdItem 2" xfId="342"/>
    <cellStyle name="SAPBEXstdItem 2 2" xfId="1229"/>
    <cellStyle name="SAPBEXstdItem 2_15" xfId="1230"/>
    <cellStyle name="SAPBEXstdItem 3" xfId="343"/>
    <cellStyle name="SAPBEXstdItem 3 2" xfId="1231"/>
    <cellStyle name="SAPBEXstdItem 4" xfId="344"/>
    <cellStyle name="SAPBEXstdItem 4 2" xfId="345"/>
    <cellStyle name="SAPBEXstdItem 5" xfId="346"/>
    <cellStyle name="SAPBEXstdItem 6" xfId="347"/>
    <cellStyle name="SAPBEXstdItem 7" xfId="1232"/>
    <cellStyle name="SAPBEXstdItem_726-ПК (прил.)" xfId="348"/>
    <cellStyle name="SAPBEXstdItemX" xfId="349"/>
    <cellStyle name="SAPBEXstdItemX 2" xfId="350"/>
    <cellStyle name="SAPBEXstdItemX 2 2" xfId="1233"/>
    <cellStyle name="SAPBEXstdItemX 2_15" xfId="1234"/>
    <cellStyle name="SAPBEXstdItemX 3" xfId="351"/>
    <cellStyle name="SAPBEXstdItemX 3 2" xfId="1235"/>
    <cellStyle name="SAPBEXstdItemX 4" xfId="352"/>
    <cellStyle name="SAPBEXstdItemX 5" xfId="353"/>
    <cellStyle name="SAPBEXstdItemX 6" xfId="1236"/>
    <cellStyle name="SAPBEXtitle" xfId="354"/>
    <cellStyle name="SAPBEXtitle 2" xfId="355"/>
    <cellStyle name="SAPBEXtitle 3" xfId="356"/>
    <cellStyle name="SAPBEXtitle 3 2" xfId="1237"/>
    <cellStyle name="SAPBEXtitle 4" xfId="357"/>
    <cellStyle name="SAPBEXtitle 5" xfId="358"/>
    <cellStyle name="SAPBEXtitle 6" xfId="1238"/>
    <cellStyle name="SAPBEXunassignedItem" xfId="359"/>
    <cellStyle name="SAPBEXunassignedItem 2" xfId="360"/>
    <cellStyle name="SAPBEXunassignedItem_15" xfId="1239"/>
    <cellStyle name="SAPBEXundefined" xfId="361"/>
    <cellStyle name="SAPBEXundefined 2" xfId="362"/>
    <cellStyle name="SAPBEXundefined 2 2" xfId="1240"/>
    <cellStyle name="SAPBEXundefined 2_15" xfId="1241"/>
    <cellStyle name="SAPBEXundefined 3" xfId="363"/>
    <cellStyle name="SAPBEXundefined 3 2" xfId="1242"/>
    <cellStyle name="SAPBEXundefined 4" xfId="364"/>
    <cellStyle name="SAPBEXundefined 5" xfId="365"/>
    <cellStyle name="SAPBEXundefined 6" xfId="1243"/>
    <cellStyle name="Sheet Title" xfId="366"/>
    <cellStyle name="Title" xfId="367"/>
    <cellStyle name="Total" xfId="368"/>
    <cellStyle name="Total 2" xfId="1244"/>
    <cellStyle name="Total_15" xfId="1245"/>
    <cellStyle name="Warning Text" xfId="369"/>
    <cellStyle name="Акцент1 2" xfId="370"/>
    <cellStyle name="Акцент2 2" xfId="371"/>
    <cellStyle name="Акцент3 2" xfId="372"/>
    <cellStyle name="Акцент4 2" xfId="373"/>
    <cellStyle name="Акцент5 2" xfId="374"/>
    <cellStyle name="Акцент6 2" xfId="375"/>
    <cellStyle name="Ввод  2" xfId="376"/>
    <cellStyle name="Ввод  2 2" xfId="1246"/>
    <cellStyle name="Ввод  2_15" xfId="1247"/>
    <cellStyle name="Вывод 2" xfId="377"/>
    <cellStyle name="Вывод 2 2" xfId="1248"/>
    <cellStyle name="Вывод 2_15" xfId="1249"/>
    <cellStyle name="Вычисление 2" xfId="378"/>
    <cellStyle name="Вычисление 2 2" xfId="1250"/>
    <cellStyle name="Вычисление 2_15" xfId="1251"/>
    <cellStyle name="Заголовок 1 2" xfId="379"/>
    <cellStyle name="Заголовок 2 2" xfId="380"/>
    <cellStyle name="Заголовок 3 2" xfId="381"/>
    <cellStyle name="Заголовок 4 2" xfId="382"/>
    <cellStyle name="Итог 2" xfId="383"/>
    <cellStyle name="Итог 2 2" xfId="1252"/>
    <cellStyle name="Итог 2_15" xfId="1253"/>
    <cellStyle name="Контрольная ячейка 2" xfId="384"/>
    <cellStyle name="Название 2" xfId="385"/>
    <cellStyle name="Нейтральный 2" xfId="386"/>
    <cellStyle name="Обычный" xfId="0" builtinId="0"/>
    <cellStyle name="Обычный 10" xfId="387"/>
    <cellStyle name="Обычный 10 2" xfId="388"/>
    <cellStyle name="Обычный 10 2 10" xfId="2278"/>
    <cellStyle name="Обычный 10 2 2" xfId="389"/>
    <cellStyle name="Обычный 10 2 2 2" xfId="390"/>
    <cellStyle name="Обычный 10 2 2 2 2" xfId="391"/>
    <cellStyle name="Обычный 10 2 2 2 2 2" xfId="1254"/>
    <cellStyle name="Обычный 10 2 2 2 2 2 2" xfId="2284"/>
    <cellStyle name="Обычный 10 2 2 2 2 2 3" xfId="2288"/>
    <cellStyle name="Обычный 10 2 2 2 2_15" xfId="1255"/>
    <cellStyle name="Обычный 10 2 2 2 3" xfId="1256"/>
    <cellStyle name="Обычный 10 2 2 2 4" xfId="1257"/>
    <cellStyle name="Обычный 10 2 2 2 4 2" xfId="2292"/>
    <cellStyle name="Обычный 10 2 2 2 5" xfId="1258"/>
    <cellStyle name="Обычный 10 2 2 2_15" xfId="1259"/>
    <cellStyle name="Обычный 10 2 2 3" xfId="392"/>
    <cellStyle name="Обычный 10 2 2 3 2" xfId="1260"/>
    <cellStyle name="Обычный 10 2 2 3_15" xfId="1261"/>
    <cellStyle name="Обычный 10 2 2 4" xfId="393"/>
    <cellStyle name="Обычный 10 2 2 4 2" xfId="1262"/>
    <cellStyle name="Обычный 10 2 2 4_15" xfId="1263"/>
    <cellStyle name="Обычный 10 2 2 5" xfId="394"/>
    <cellStyle name="Обычный 10 2 2 6" xfId="1264"/>
    <cellStyle name="Обычный 10 2 2 7" xfId="2297"/>
    <cellStyle name="Обычный 10 2 2_15" xfId="1265"/>
    <cellStyle name="Обычный 10 2 3" xfId="395"/>
    <cellStyle name="Обычный 10 2 3 2" xfId="396"/>
    <cellStyle name="Обычный 10 2 3 2 2" xfId="397"/>
    <cellStyle name="Обычный 10 2 3 2_15" xfId="1266"/>
    <cellStyle name="Обычный 10 2 3 3" xfId="398"/>
    <cellStyle name="Обычный 10 2 3 3 2" xfId="1267"/>
    <cellStyle name="Обычный 10 2 3 3_15" xfId="1268"/>
    <cellStyle name="Обычный 10 2 3 4" xfId="399"/>
    <cellStyle name="Обычный 10 2 3 4 2" xfId="1269"/>
    <cellStyle name="Обычный 10 2 3 4_15" xfId="1270"/>
    <cellStyle name="Обычный 10 2 3 5" xfId="400"/>
    <cellStyle name="Обычный 10 2 3 5 2" xfId="401"/>
    <cellStyle name="Обычный 10 2 3 5 2 2" xfId="402"/>
    <cellStyle name="Обычный 10 2 3 5 2_15" xfId="1271"/>
    <cellStyle name="Обычный 10 2 3 5_15" xfId="1272"/>
    <cellStyle name="Обычный 10 2 3 6" xfId="403"/>
    <cellStyle name="Обычный 10 2 3 7" xfId="1273"/>
    <cellStyle name="Обычный 10 2 3 8" xfId="2283"/>
    <cellStyle name="Обычный 10 2 3 9" xfId="2294"/>
    <cellStyle name="Обычный 10 2 3_12-1" xfId="404"/>
    <cellStyle name="Обычный 10 2 4" xfId="405"/>
    <cellStyle name="Обычный 10 2 4 2" xfId="1274"/>
    <cellStyle name="Обычный 10 2 4_15" xfId="1275"/>
    <cellStyle name="Обычный 10 2 5" xfId="406"/>
    <cellStyle name="Обычный 10 2 5 2" xfId="1276"/>
    <cellStyle name="Обычный 10 2 5_15" xfId="1277"/>
    <cellStyle name="Обычный 10 2 6" xfId="407"/>
    <cellStyle name="Обычный 10 2 6 2" xfId="1278"/>
    <cellStyle name="Обычный 10 2 6_15" xfId="1279"/>
    <cellStyle name="Обычный 10 2 7" xfId="408"/>
    <cellStyle name="Обычный 10 2 7 2" xfId="1280"/>
    <cellStyle name="Обычный 10 2 7_15" xfId="1281"/>
    <cellStyle name="Обычный 10 2 8" xfId="409"/>
    <cellStyle name="Обычный 10 2 9" xfId="1282"/>
    <cellStyle name="Обычный 10 2_12-1" xfId="410"/>
    <cellStyle name="Обычный 10 3" xfId="411"/>
    <cellStyle name="Обычный 10 3 2" xfId="412"/>
    <cellStyle name="Обычный 10 3 2 2" xfId="413"/>
    <cellStyle name="Обычный 10 3 2 2 2" xfId="1283"/>
    <cellStyle name="Обычный 10 3 2 2_15" xfId="1284"/>
    <cellStyle name="Обычный 10 3 2 3" xfId="1285"/>
    <cellStyle name="Обычный 10 3 2_15" xfId="1286"/>
    <cellStyle name="Обычный 10 3 3" xfId="414"/>
    <cellStyle name="Обычный 10 3 3 2" xfId="1287"/>
    <cellStyle name="Обычный 10 3 3_15" xfId="1288"/>
    <cellStyle name="Обычный 10 3 4" xfId="1289"/>
    <cellStyle name="Обычный 10 3_15" xfId="1290"/>
    <cellStyle name="Обычный 10 4" xfId="415"/>
    <cellStyle name="Обычный 10 4 2" xfId="416"/>
    <cellStyle name="Обычный 10 4 2 2" xfId="1291"/>
    <cellStyle name="Обычный 10 4 2_15" xfId="1292"/>
    <cellStyle name="Обычный 10 4 3" xfId="1293"/>
    <cellStyle name="Обычный 10 4_15" xfId="1294"/>
    <cellStyle name="Обычный 10 5" xfId="417"/>
    <cellStyle name="Обычный 10 5 2" xfId="418"/>
    <cellStyle name="Обычный 10 5 2 2" xfId="1295"/>
    <cellStyle name="Обычный 10 5 2_15" xfId="1296"/>
    <cellStyle name="Обычный 10 5 3" xfId="1297"/>
    <cellStyle name="Обычный 10 5_15" xfId="1298"/>
    <cellStyle name="Обычный 10 6" xfId="419"/>
    <cellStyle name="Обычный 10 6 2" xfId="1299"/>
    <cellStyle name="Обычный 10 6_15" xfId="1300"/>
    <cellStyle name="Обычный 10 7" xfId="420"/>
    <cellStyle name="Обычный 10 7 2" xfId="1301"/>
    <cellStyle name="Обычный 10 7_15" xfId="1302"/>
    <cellStyle name="Обычный 10 8" xfId="1303"/>
    <cellStyle name="Обычный 10_12-1" xfId="421"/>
    <cellStyle name="Обычный 11" xfId="422"/>
    <cellStyle name="Обычный 11 10" xfId="423"/>
    <cellStyle name="Обычный 11 10 2" xfId="1304"/>
    <cellStyle name="Обычный 11 10_15" xfId="1305"/>
    <cellStyle name="Обычный 11 11" xfId="424"/>
    <cellStyle name="Обычный 11 11 2" xfId="1306"/>
    <cellStyle name="Обычный 11 11_15" xfId="1307"/>
    <cellStyle name="Обычный 11 12" xfId="425"/>
    <cellStyle name="Обычный 11 12 2" xfId="1308"/>
    <cellStyle name="Обычный 11 12_15" xfId="1309"/>
    <cellStyle name="Обычный 11 13" xfId="426"/>
    <cellStyle name="Обычный 11 13 2" xfId="1310"/>
    <cellStyle name="Обычный 11 13_15" xfId="1311"/>
    <cellStyle name="Обычный 11 14" xfId="427"/>
    <cellStyle name="Обычный 11 14 2" xfId="1312"/>
    <cellStyle name="Обычный 11 14_15" xfId="1313"/>
    <cellStyle name="Обычный 11 15" xfId="1314"/>
    <cellStyle name="Обычный 11 2" xfId="428"/>
    <cellStyle name="Обычный 11 2 2" xfId="429"/>
    <cellStyle name="Обычный 11 2 2 2" xfId="430"/>
    <cellStyle name="Обычный 11 2 2 2 2" xfId="1315"/>
    <cellStyle name="Обычный 11 2 2 2_15" xfId="1316"/>
    <cellStyle name="Обычный 11 2 2 3" xfId="431"/>
    <cellStyle name="Обычный 11 2 2 3 2" xfId="1317"/>
    <cellStyle name="Обычный 11 2 2 3_15" xfId="1318"/>
    <cellStyle name="Обычный 11 2 2 4" xfId="432"/>
    <cellStyle name="Обычный 11 2 2 4 2" xfId="1319"/>
    <cellStyle name="Обычный 11 2 2 4_15" xfId="1320"/>
    <cellStyle name="Обычный 11 2 2 5" xfId="1321"/>
    <cellStyle name="Обычный 11 2 2_15" xfId="1322"/>
    <cellStyle name="Обычный 11 2 3" xfId="433"/>
    <cellStyle name="Обычный 11 2 3 2" xfId="434"/>
    <cellStyle name="Обычный 11 2 3 2 2" xfId="1323"/>
    <cellStyle name="Обычный 11 2 3 2_15" xfId="1324"/>
    <cellStyle name="Обычный 11 2 3 3" xfId="435"/>
    <cellStyle name="Обычный 11 2 3 3 2" xfId="1325"/>
    <cellStyle name="Обычный 11 2 3 3_15" xfId="1326"/>
    <cellStyle name="Обычный 11 2 3 4" xfId="1327"/>
    <cellStyle name="Обычный 11 2 3_15" xfId="1328"/>
    <cellStyle name="Обычный 11 2 4" xfId="436"/>
    <cellStyle name="Обычный 11 2 4 2" xfId="1329"/>
    <cellStyle name="Обычный 11 2 4_15" xfId="1330"/>
    <cellStyle name="Обычный 11 2 5" xfId="437"/>
    <cellStyle name="Обычный 11 2 5 2" xfId="1331"/>
    <cellStyle name="Обычный 11 2 5_15" xfId="1332"/>
    <cellStyle name="Обычный 11 2 6" xfId="438"/>
    <cellStyle name="Обычный 11 2 6 2" xfId="1333"/>
    <cellStyle name="Обычный 11 2 6_15" xfId="1334"/>
    <cellStyle name="Обычный 11 2 7" xfId="1335"/>
    <cellStyle name="Обычный 11 2 8" xfId="2287"/>
    <cellStyle name="Обычный 11 2_15" xfId="1336"/>
    <cellStyle name="Обычный 11 3" xfId="439"/>
    <cellStyle name="Обычный 11 3 2" xfId="440"/>
    <cellStyle name="Обычный 11 3 2 2" xfId="1337"/>
    <cellStyle name="Обычный 11 3 3" xfId="1338"/>
    <cellStyle name="Обычный 11 4" xfId="441"/>
    <cellStyle name="Обычный 11 4 2" xfId="442"/>
    <cellStyle name="Обычный 11 4 2 2" xfId="443"/>
    <cellStyle name="Обычный 11 4 2 2 2" xfId="1339"/>
    <cellStyle name="Обычный 11 4 2 2_15" xfId="1340"/>
    <cellStyle name="Обычный 11 4 2 3" xfId="444"/>
    <cellStyle name="Обычный 11 4 2 3 2" xfId="1341"/>
    <cellStyle name="Обычный 11 4 2 3_15" xfId="1342"/>
    <cellStyle name="Обычный 11 4 2 4" xfId="445"/>
    <cellStyle name="Обычный 11 4 2 4 2" xfId="1343"/>
    <cellStyle name="Обычный 11 4 2 4_15" xfId="1344"/>
    <cellStyle name="Обычный 11 4 2 5" xfId="1345"/>
    <cellStyle name="Обычный 11 4 2_15" xfId="1346"/>
    <cellStyle name="Обычный 11 4 3" xfId="446"/>
    <cellStyle name="Обычный 11 4 3 2" xfId="447"/>
    <cellStyle name="Обычный 11 4 3 2 2" xfId="1347"/>
    <cellStyle name="Обычный 11 4 3 2_15" xfId="1348"/>
    <cellStyle name="Обычный 11 4 3 3" xfId="448"/>
    <cellStyle name="Обычный 11 4 3 3 2" xfId="1349"/>
    <cellStyle name="Обычный 11 4 3 3_15" xfId="1350"/>
    <cellStyle name="Обычный 11 4 3 4" xfId="1351"/>
    <cellStyle name="Обычный 11 4 3_15" xfId="1352"/>
    <cellStyle name="Обычный 11 4 4" xfId="449"/>
    <cellStyle name="Обычный 11 4 4 2" xfId="450"/>
    <cellStyle name="Обычный 11 4 4 2 2" xfId="1353"/>
    <cellStyle name="Обычный 11 4 4 2_15" xfId="1354"/>
    <cellStyle name="Обычный 11 4 4 3" xfId="451"/>
    <cellStyle name="Обычный 11 4 4 3 2" xfId="1355"/>
    <cellStyle name="Обычный 11 4 4 3_15" xfId="1356"/>
    <cellStyle name="Обычный 11 4 4 4" xfId="1357"/>
    <cellStyle name="Обычный 11 4 4_15" xfId="1358"/>
    <cellStyle name="Обычный 11 4 5" xfId="452"/>
    <cellStyle name="Обычный 11 4 5 2" xfId="1359"/>
    <cellStyle name="Обычный 11 4 5_15" xfId="1360"/>
    <cellStyle name="Обычный 11 4 6" xfId="453"/>
    <cellStyle name="Обычный 11 4 6 2" xfId="1361"/>
    <cellStyle name="Обычный 11 4 6_15" xfId="1362"/>
    <cellStyle name="Обычный 11 4 7" xfId="1363"/>
    <cellStyle name="Обычный 11 4_15" xfId="1364"/>
    <cellStyle name="Обычный 11 5" xfId="454"/>
    <cellStyle name="Обычный 11 5 2" xfId="455"/>
    <cellStyle name="Обычный 11 5 2 2" xfId="456"/>
    <cellStyle name="Обычный 11 5 2 2 2" xfId="1365"/>
    <cellStyle name="Обычный 11 5 2 2_15" xfId="1366"/>
    <cellStyle name="Обычный 11 5 2 3" xfId="457"/>
    <cellStyle name="Обычный 11 5 2 3 2" xfId="1367"/>
    <cellStyle name="Обычный 11 5 2 3_15" xfId="1368"/>
    <cellStyle name="Обычный 11 5 2 4" xfId="458"/>
    <cellStyle name="Обычный 11 5 2 4 2" xfId="1369"/>
    <cellStyle name="Обычный 11 5 2 4_15" xfId="1370"/>
    <cellStyle name="Обычный 11 5 2 5" xfId="1371"/>
    <cellStyle name="Обычный 11 5 2_15" xfId="1372"/>
    <cellStyle name="Обычный 11 5 3" xfId="459"/>
    <cellStyle name="Обычный 11 5 3 2" xfId="460"/>
    <cellStyle name="Обычный 11 5 3 2 2" xfId="1373"/>
    <cellStyle name="Обычный 11 5 3 2_15" xfId="1374"/>
    <cellStyle name="Обычный 11 5 3 3" xfId="461"/>
    <cellStyle name="Обычный 11 5 3 3 2" xfId="1375"/>
    <cellStyle name="Обычный 11 5 3 3_15" xfId="1376"/>
    <cellStyle name="Обычный 11 5 3 4" xfId="1377"/>
    <cellStyle name="Обычный 11 5 3_15" xfId="1378"/>
    <cellStyle name="Обычный 11 5 4" xfId="462"/>
    <cellStyle name="Обычный 11 5 4 2" xfId="1379"/>
    <cellStyle name="Обычный 11 5 4_15" xfId="1380"/>
    <cellStyle name="Обычный 11 5 5" xfId="463"/>
    <cellStyle name="Обычный 11 5 5 2" xfId="1381"/>
    <cellStyle name="Обычный 11 5 5_15" xfId="1382"/>
    <cellStyle name="Обычный 11 5 6" xfId="464"/>
    <cellStyle name="Обычный 11 5 6 2" xfId="1383"/>
    <cellStyle name="Обычный 11 5 6_15" xfId="1384"/>
    <cellStyle name="Обычный 11 5 7" xfId="1385"/>
    <cellStyle name="Обычный 11 5 8" xfId="1386"/>
    <cellStyle name="Обычный 11 5_15" xfId="1387"/>
    <cellStyle name="Обычный 11 6" xfId="465"/>
    <cellStyle name="Обычный 11 6 2" xfId="466"/>
    <cellStyle name="Обычный 11 6 2 2" xfId="467"/>
    <cellStyle name="Обычный 11 6 2 2 2" xfId="1388"/>
    <cellStyle name="Обычный 11 6 2 2_15" xfId="1389"/>
    <cellStyle name="Обычный 11 6 2 3" xfId="468"/>
    <cellStyle name="Обычный 11 6 2 3 2" xfId="1390"/>
    <cellStyle name="Обычный 11 6 2 3_15" xfId="1391"/>
    <cellStyle name="Обычный 11 6 2 4" xfId="469"/>
    <cellStyle name="Обычный 11 6 2 4 2" xfId="1392"/>
    <cellStyle name="Обычный 11 6 2 4_15" xfId="1393"/>
    <cellStyle name="Обычный 11 6 2 5" xfId="1394"/>
    <cellStyle name="Обычный 11 6 2_15" xfId="1395"/>
    <cellStyle name="Обычный 11 6 3" xfId="470"/>
    <cellStyle name="Обычный 11 6 3 2" xfId="471"/>
    <cellStyle name="Обычный 11 6 3 2 2" xfId="1396"/>
    <cellStyle name="Обычный 11 6 3 2_15" xfId="1397"/>
    <cellStyle name="Обычный 11 6 3 3" xfId="472"/>
    <cellStyle name="Обычный 11 6 3 3 2" xfId="1398"/>
    <cellStyle name="Обычный 11 6 3 3_15" xfId="1399"/>
    <cellStyle name="Обычный 11 6 3 4" xfId="1400"/>
    <cellStyle name="Обычный 11 6 3_15" xfId="1401"/>
    <cellStyle name="Обычный 11 6 4" xfId="473"/>
    <cellStyle name="Обычный 11 6 4 2" xfId="1402"/>
    <cellStyle name="Обычный 11 6 4_15" xfId="1403"/>
    <cellStyle name="Обычный 11 6 5" xfId="474"/>
    <cellStyle name="Обычный 11 6 5 2" xfId="1404"/>
    <cellStyle name="Обычный 11 6 5_15" xfId="1405"/>
    <cellStyle name="Обычный 11 6 6" xfId="475"/>
    <cellStyle name="Обычный 11 6 6 2" xfId="1406"/>
    <cellStyle name="Обычный 11 6 6_15" xfId="1407"/>
    <cellStyle name="Обычный 11 6 7" xfId="1408"/>
    <cellStyle name="Обычный 11 6 8" xfId="1409"/>
    <cellStyle name="Обычный 11 6_15" xfId="1410"/>
    <cellStyle name="Обычный 11 7" xfId="476"/>
    <cellStyle name="Обычный 11 7 2" xfId="477"/>
    <cellStyle name="Обычный 11 7 2 2" xfId="478"/>
    <cellStyle name="Обычный 11 7 2 2 2" xfId="1411"/>
    <cellStyle name="Обычный 11 7 2 2_15" xfId="1412"/>
    <cellStyle name="Обычный 11 7 2 3" xfId="1413"/>
    <cellStyle name="Обычный 11 7 2_15" xfId="1414"/>
    <cellStyle name="Обычный 11 7 3" xfId="479"/>
    <cellStyle name="Обычный 11 7 3 2" xfId="1415"/>
    <cellStyle name="Обычный 11 7 3_15" xfId="1416"/>
    <cellStyle name="Обычный 11 7 4" xfId="480"/>
    <cellStyle name="Обычный 11 7 4 2" xfId="1417"/>
    <cellStyle name="Обычный 11 7 4_15" xfId="1418"/>
    <cellStyle name="Обычный 11 7 5" xfId="481"/>
    <cellStyle name="Обычный 11 7 5 2" xfId="1419"/>
    <cellStyle name="Обычный 11 7 5_15" xfId="1420"/>
    <cellStyle name="Обычный 11 7 6" xfId="482"/>
    <cellStyle name="Обычный 11 7 6 2" xfId="1421"/>
    <cellStyle name="Обычный 11 7 6_15" xfId="1422"/>
    <cellStyle name="Обычный 11 7 7" xfId="1423"/>
    <cellStyle name="Обычный 11 7_15" xfId="1424"/>
    <cellStyle name="Обычный 11 8" xfId="483"/>
    <cellStyle name="Обычный 11 8 2" xfId="484"/>
    <cellStyle name="Обычный 11 8 2 2" xfId="485"/>
    <cellStyle name="Обычный 11 8 2 2 2" xfId="1425"/>
    <cellStyle name="Обычный 11 8 2 2_15" xfId="1426"/>
    <cellStyle name="Обычный 11 8 2 3" xfId="1427"/>
    <cellStyle name="Обычный 11 8 2_15" xfId="1428"/>
    <cellStyle name="Обычный 11 8 3" xfId="486"/>
    <cellStyle name="Обычный 11 8 3 2" xfId="1429"/>
    <cellStyle name="Обычный 11 8 3_15" xfId="1430"/>
    <cellStyle name="Обычный 11 8 4" xfId="487"/>
    <cellStyle name="Обычный 11 8 4 2" xfId="1431"/>
    <cellStyle name="Обычный 11 8 4_15" xfId="1432"/>
    <cellStyle name="Обычный 11 8 5" xfId="488"/>
    <cellStyle name="Обычный 11 8 5 2" xfId="1433"/>
    <cellStyle name="Обычный 11 8 5_15" xfId="1434"/>
    <cellStyle name="Обычный 11 8 6" xfId="489"/>
    <cellStyle name="Обычный 11 8 6 2" xfId="1435"/>
    <cellStyle name="Обычный 11 8 6_15" xfId="1436"/>
    <cellStyle name="Обычный 11 8 7" xfId="1437"/>
    <cellStyle name="Обычный 11 8_15" xfId="1438"/>
    <cellStyle name="Обычный 11 9" xfId="490"/>
    <cellStyle name="Обычный 11 9 2" xfId="491"/>
    <cellStyle name="Обычный 11 9 2 2" xfId="1439"/>
    <cellStyle name="Обычный 11 9 2_15" xfId="1440"/>
    <cellStyle name="Обычный 11 9 3" xfId="1441"/>
    <cellStyle name="Обычный 11 9_15" xfId="1442"/>
    <cellStyle name="Обычный 11_12-1" xfId="492"/>
    <cellStyle name="Обычный 12" xfId="1"/>
    <cellStyle name="Обычный 12 10" xfId="1443"/>
    <cellStyle name="Обычный 12 10 2" xfId="1444"/>
    <cellStyle name="Обычный 12 2" xfId="493"/>
    <cellStyle name="Обычный 12 2 2" xfId="494"/>
    <cellStyle name="Обычный 12 2 2 2" xfId="495"/>
    <cellStyle name="Обычный 12 2 2 2 2" xfId="1445"/>
    <cellStyle name="Обычный 12 2 2 2_15" xfId="1446"/>
    <cellStyle name="Обычный 12 2 2 3" xfId="496"/>
    <cellStyle name="Обычный 12 2 2 3 2" xfId="1447"/>
    <cellStyle name="Обычный 12 2 2 3_15" xfId="1448"/>
    <cellStyle name="Обычный 12 2 2 4" xfId="497"/>
    <cellStyle name="Обычный 12 2 2 4 2" xfId="1449"/>
    <cellStyle name="Обычный 12 2 2 4_15" xfId="1450"/>
    <cellStyle name="Обычный 12 2 2 5" xfId="498"/>
    <cellStyle name="Обычный 12 2 2 5 2" xfId="499"/>
    <cellStyle name="Обычный 12 2 2 5 2 2" xfId="500"/>
    <cellStyle name="Обычный 12 2 2 5 2_15" xfId="1451"/>
    <cellStyle name="Обычный 12 2 2 5_15" xfId="1452"/>
    <cellStyle name="Обычный 12 2 2_15" xfId="1453"/>
    <cellStyle name="Обычный 12 2 3" xfId="501"/>
    <cellStyle name="Обычный 12 2 3 2" xfId="502"/>
    <cellStyle name="Обычный 12 2 3 2 2" xfId="1454"/>
    <cellStyle name="Обычный 12 2 3 2_15" xfId="1455"/>
    <cellStyle name="Обычный 12 2 3 3" xfId="503"/>
    <cellStyle name="Обычный 12 2 3 3 2" xfId="1456"/>
    <cellStyle name="Обычный 12 2 3 3_15" xfId="1457"/>
    <cellStyle name="Обычный 12 2 3 4" xfId="1458"/>
    <cellStyle name="Обычный 12 2 3_15" xfId="1459"/>
    <cellStyle name="Обычный 12 2 4" xfId="504"/>
    <cellStyle name="Обычный 12 2 4 2" xfId="505"/>
    <cellStyle name="Обычный 12 2 4 2 2" xfId="1460"/>
    <cellStyle name="Обычный 12 2 4 2_15" xfId="1461"/>
    <cellStyle name="Обычный 12 2 4 3" xfId="506"/>
    <cellStyle name="Обычный 12 2 4 3 2" xfId="1462"/>
    <cellStyle name="Обычный 12 2 4 3_15" xfId="1463"/>
    <cellStyle name="Обычный 12 2 4 4" xfId="1464"/>
    <cellStyle name="Обычный 12 2 4_15" xfId="1465"/>
    <cellStyle name="Обычный 12 2 5" xfId="507"/>
    <cellStyle name="Обычный 12 2 5 2" xfId="1466"/>
    <cellStyle name="Обычный 12 2 5_15" xfId="1467"/>
    <cellStyle name="Обычный 12 2 6" xfId="508"/>
    <cellStyle name="Обычный 12 2 6 2" xfId="1468"/>
    <cellStyle name="Обычный 12 2 6_15" xfId="1469"/>
    <cellStyle name="Обычный 12 2 7" xfId="1470"/>
    <cellStyle name="Обычный 12 2 8" xfId="1471"/>
    <cellStyle name="Обычный 12 2_12-1" xfId="509"/>
    <cellStyle name="Обычный 12 3" xfId="510"/>
    <cellStyle name="Обычный 12 3 2" xfId="511"/>
    <cellStyle name="Обычный 12 3 2 2" xfId="512"/>
    <cellStyle name="Обычный 12 3 2 2 2" xfId="1472"/>
    <cellStyle name="Обычный 12 3 2 2_15" xfId="1473"/>
    <cellStyle name="Обычный 12 3 2 3" xfId="513"/>
    <cellStyle name="Обычный 12 3 2 3 2" xfId="1474"/>
    <cellStyle name="Обычный 12 3 2 3_15" xfId="1475"/>
    <cellStyle name="Обычный 12 3 2 4" xfId="514"/>
    <cellStyle name="Обычный 12 3 2 4 2" xfId="1476"/>
    <cellStyle name="Обычный 12 3 2 4_15" xfId="1477"/>
    <cellStyle name="Обычный 12 3 2 5" xfId="1478"/>
    <cellStyle name="Обычный 12 3 2_15" xfId="1479"/>
    <cellStyle name="Обычный 12 3 3" xfId="515"/>
    <cellStyle name="Обычный 12 3 3 2" xfId="1480"/>
    <cellStyle name="Обычный 12 3 3_15" xfId="1481"/>
    <cellStyle name="Обычный 12 3 4" xfId="516"/>
    <cellStyle name="Обычный 12 3 4 2" xfId="1482"/>
    <cellStyle name="Обычный 12 3 4_15" xfId="1483"/>
    <cellStyle name="Обычный 12 3 5" xfId="517"/>
    <cellStyle name="Обычный 12 3 5 2" xfId="1484"/>
    <cellStyle name="Обычный 12 3 5_15" xfId="1485"/>
    <cellStyle name="Обычный 12 3 6" xfId="518"/>
    <cellStyle name="Обычный 12 3 6 2" xfId="1486"/>
    <cellStyle name="Обычный 12 3 6_15" xfId="1487"/>
    <cellStyle name="Обычный 12 3 7" xfId="1488"/>
    <cellStyle name="Обычный 12 3 8" xfId="1489"/>
    <cellStyle name="Обычный 12 3_15" xfId="1490"/>
    <cellStyle name="Обычный 12 4" xfId="519"/>
    <cellStyle name="Обычный 12 4 2" xfId="520"/>
    <cellStyle name="Обычный 12 4 2 2" xfId="521"/>
    <cellStyle name="Обычный 12 4 2 2 2" xfId="1491"/>
    <cellStyle name="Обычный 12 4 2 2_15" xfId="1492"/>
    <cellStyle name="Обычный 12 4 2 3" xfId="1493"/>
    <cellStyle name="Обычный 12 4 2_15" xfId="1494"/>
    <cellStyle name="Обычный 12 4 3" xfId="522"/>
    <cellStyle name="Обычный 12 4 3 2" xfId="1495"/>
    <cellStyle name="Обычный 12 4 3_15" xfId="1496"/>
    <cellStyle name="Обычный 12 4 4" xfId="523"/>
    <cellStyle name="Обычный 12 4 4 2" xfId="1497"/>
    <cellStyle name="Обычный 12 4 4_15" xfId="1498"/>
    <cellStyle name="Обычный 12 4 5" xfId="524"/>
    <cellStyle name="Обычный 12 4 5 2" xfId="1499"/>
    <cellStyle name="Обычный 12 4 5_15" xfId="1500"/>
    <cellStyle name="Обычный 12 4 6" xfId="525"/>
    <cellStyle name="Обычный 12 4 6 2" xfId="1501"/>
    <cellStyle name="Обычный 12 4 6_15" xfId="1502"/>
    <cellStyle name="Обычный 12 4 7" xfId="1503"/>
    <cellStyle name="Обычный 12 4_15" xfId="1504"/>
    <cellStyle name="Обычный 12 5" xfId="526"/>
    <cellStyle name="Обычный 12 5 2" xfId="527"/>
    <cellStyle name="Обычный 12 5 2 2" xfId="528"/>
    <cellStyle name="Обычный 12 5 2 2 2" xfId="1505"/>
    <cellStyle name="Обычный 12 5 2 2_15" xfId="1506"/>
    <cellStyle name="Обычный 12 5 2 3" xfId="1507"/>
    <cellStyle name="Обычный 12 5 2_15" xfId="1508"/>
    <cellStyle name="Обычный 12 5 3" xfId="529"/>
    <cellStyle name="Обычный 12 5 3 2" xfId="1509"/>
    <cellStyle name="Обычный 12 5 3_15" xfId="1510"/>
    <cellStyle name="Обычный 12 5 4" xfId="530"/>
    <cellStyle name="Обычный 12 5 4 2" xfId="1511"/>
    <cellStyle name="Обычный 12 5 4_15" xfId="1512"/>
    <cellStyle name="Обычный 12 5 5" xfId="531"/>
    <cellStyle name="Обычный 12 5 5 2" xfId="1513"/>
    <cellStyle name="Обычный 12 5 5_15" xfId="1514"/>
    <cellStyle name="Обычный 12 5 6" xfId="532"/>
    <cellStyle name="Обычный 12 5 6 2" xfId="1515"/>
    <cellStyle name="Обычный 12 5 6_15" xfId="1516"/>
    <cellStyle name="Обычный 12 5 7" xfId="1517"/>
    <cellStyle name="Обычный 12 5_15" xfId="1518"/>
    <cellStyle name="Обычный 12 6" xfId="533"/>
    <cellStyle name="Обычный 12 6 2" xfId="534"/>
    <cellStyle name="Обычный 12 6 2 2" xfId="535"/>
    <cellStyle name="Обычный 12 6 2 2 2" xfId="1519"/>
    <cellStyle name="Обычный 12 6 2 2_15" xfId="1520"/>
    <cellStyle name="Обычный 12 6 2 3" xfId="536"/>
    <cellStyle name="Обычный 12 6 2 3 2" xfId="1521"/>
    <cellStyle name="Обычный 12 6 2 3_15" xfId="1522"/>
    <cellStyle name="Обычный 12 6 2 4" xfId="537"/>
    <cellStyle name="Обычный 12 6 2 4 2" xfId="1523"/>
    <cellStyle name="Обычный 12 6 2 4_15" xfId="1524"/>
    <cellStyle name="Обычный 12 6 2 5" xfId="538"/>
    <cellStyle name="Обычный 12 6 2 5 2" xfId="539"/>
    <cellStyle name="Обычный 12 6 2 5 2 2" xfId="540"/>
    <cellStyle name="Обычный 12 6 2 5 2_15" xfId="1525"/>
    <cellStyle name="Обычный 12 6 2 5_15" xfId="1526"/>
    <cellStyle name="Обычный 12 6 2_15" xfId="1527"/>
    <cellStyle name="Обычный 12 6 3" xfId="541"/>
    <cellStyle name="Обычный 12 6 3 2" xfId="1528"/>
    <cellStyle name="Обычный 12 6 3_15" xfId="1529"/>
    <cellStyle name="Обычный 12 6 4" xfId="542"/>
    <cellStyle name="Обычный 12 6 4 2" xfId="1530"/>
    <cellStyle name="Обычный 12 6 4_15" xfId="1531"/>
    <cellStyle name="Обычный 12 6 5" xfId="543"/>
    <cellStyle name="Обычный 12 6 5 2" xfId="1532"/>
    <cellStyle name="Обычный 12 6 5_15" xfId="1533"/>
    <cellStyle name="Обычный 12 6 6" xfId="544"/>
    <cellStyle name="Обычный 12 6 6 2" xfId="1534"/>
    <cellStyle name="Обычный 12 6 6_15" xfId="1535"/>
    <cellStyle name="Обычный 12 6 7" xfId="1536"/>
    <cellStyle name="Обычный 12 6_12-1" xfId="545"/>
    <cellStyle name="Обычный 12 7" xfId="546"/>
    <cellStyle name="Обычный 12 8" xfId="547"/>
    <cellStyle name="Обычный 12 8 2" xfId="548"/>
    <cellStyle name="Обычный 12 8 2 2" xfId="1537"/>
    <cellStyle name="Обычный 12 8 2_15" xfId="1538"/>
    <cellStyle name="Обычный 12 8 3" xfId="1539"/>
    <cellStyle name="Обычный 12 8_15" xfId="1540"/>
    <cellStyle name="Обычный 12 9" xfId="549"/>
    <cellStyle name="Обычный 13" xfId="550"/>
    <cellStyle name="Обычный 13 10" xfId="551"/>
    <cellStyle name="Обычный 13 10 2" xfId="1541"/>
    <cellStyle name="Обычный 13 11" xfId="1542"/>
    <cellStyle name="Обычный 13 2" xfId="552"/>
    <cellStyle name="Обычный 13 2 2" xfId="553"/>
    <cellStyle name="Обычный 13 2 2 2" xfId="554"/>
    <cellStyle name="Обычный 13 2 2 2 2" xfId="1543"/>
    <cellStyle name="Обычный 13 2 2 2_15" xfId="1544"/>
    <cellStyle name="Обычный 13 2 2 3" xfId="555"/>
    <cellStyle name="Обычный 13 2 2 3 2" xfId="1545"/>
    <cellStyle name="Обычный 13 2 2 3_15" xfId="1546"/>
    <cellStyle name="Обычный 13 2 2 4" xfId="1547"/>
    <cellStyle name="Обычный 13 2 2_15" xfId="1548"/>
    <cellStyle name="Обычный 13 2 3" xfId="556"/>
    <cellStyle name="Обычный 13 2 3 2" xfId="1549"/>
    <cellStyle name="Обычный 13 2 3_15" xfId="1550"/>
    <cellStyle name="Обычный 13 2 4" xfId="557"/>
    <cellStyle name="Обычный 13 2 4 2" xfId="1551"/>
    <cellStyle name="Обычный 13 2 4_15" xfId="1552"/>
    <cellStyle name="Обычный 13 2 5" xfId="1553"/>
    <cellStyle name="Обычный 13 2_15" xfId="1554"/>
    <cellStyle name="Обычный 13 3" xfId="558"/>
    <cellStyle name="Обычный 13 3 2" xfId="559"/>
    <cellStyle name="Обычный 13 3 2 2" xfId="1555"/>
    <cellStyle name="Обычный 13 3 2_15" xfId="1556"/>
    <cellStyle name="Обычный 13 3 3" xfId="560"/>
    <cellStyle name="Обычный 13 3 3 2" xfId="1557"/>
    <cellStyle name="Обычный 13 3 3_15" xfId="1558"/>
    <cellStyle name="Обычный 13 3 4" xfId="1559"/>
    <cellStyle name="Обычный 13 3_15" xfId="1560"/>
    <cellStyle name="Обычный 13 4" xfId="561"/>
    <cellStyle name="Обычный 13 4 2" xfId="1561"/>
    <cellStyle name="Обычный 13 4 3" xfId="1562"/>
    <cellStyle name="Обычный 13 4 3 2" xfId="2291"/>
    <cellStyle name="Обычный 13 4_15" xfId="1563"/>
    <cellStyle name="Обычный 13 5" xfId="562"/>
    <cellStyle name="Обычный 13 5 2" xfId="563"/>
    <cellStyle name="Обычный 13 5 2 2" xfId="1564"/>
    <cellStyle name="Обычный 13 5 2_15" xfId="1565"/>
    <cellStyle name="Обычный 13 6" xfId="564"/>
    <cellStyle name="Обычный 13 7" xfId="565"/>
    <cellStyle name="Обычный 13 8" xfId="566"/>
    <cellStyle name="Обычный 13 9" xfId="567"/>
    <cellStyle name="Обычный 13 9 2" xfId="1566"/>
    <cellStyle name="Обычный 13_Лист1" xfId="568"/>
    <cellStyle name="Обычный 14" xfId="569"/>
    <cellStyle name="Обычный 14 10" xfId="570"/>
    <cellStyle name="Обычный 14 11" xfId="1567"/>
    <cellStyle name="Обычный 14 2" xfId="571"/>
    <cellStyle name="Обычный 14 2 2" xfId="572"/>
    <cellStyle name="Обычный 14 2 2 2" xfId="573"/>
    <cellStyle name="Обычный 14 2 2 2 2" xfId="1568"/>
    <cellStyle name="Обычный 14 2 2 2_15" xfId="1569"/>
    <cellStyle name="Обычный 14 2 2 3" xfId="574"/>
    <cellStyle name="Обычный 14 2 2 3 2" xfId="1570"/>
    <cellStyle name="Обычный 14 2 2 3_15" xfId="1571"/>
    <cellStyle name="Обычный 14 2 2 4" xfId="1572"/>
    <cellStyle name="Обычный 14 2 2_15" xfId="1573"/>
    <cellStyle name="Обычный 14 2 3" xfId="575"/>
    <cellStyle name="Обычный 14 2 3 2" xfId="1574"/>
    <cellStyle name="Обычный 14 2 3_15" xfId="1575"/>
    <cellStyle name="Обычный 14 2 4" xfId="576"/>
    <cellStyle name="Обычный 14 2 4 2" xfId="1576"/>
    <cellStyle name="Обычный 14 2 4_15" xfId="1577"/>
    <cellStyle name="Обычный 14 2 5" xfId="577"/>
    <cellStyle name="Обычный 14 2 6" xfId="1578"/>
    <cellStyle name="Обычный 14 2_Лист1" xfId="578"/>
    <cellStyle name="Обычный 14 3" xfId="579"/>
    <cellStyle name="Обычный 14 3 2" xfId="580"/>
    <cellStyle name="Обычный 14 3 2 2" xfId="1579"/>
    <cellStyle name="Обычный 14 3 2_15" xfId="1580"/>
    <cellStyle name="Обычный 14 3 3" xfId="581"/>
    <cellStyle name="Обычный 14 3 3 2" xfId="1581"/>
    <cellStyle name="Обычный 14 3 3_15" xfId="1582"/>
    <cellStyle name="Обычный 14 3 4" xfId="1583"/>
    <cellStyle name="Обычный 14 3_15" xfId="1584"/>
    <cellStyle name="Обычный 14 4" xfId="582"/>
    <cellStyle name="Обычный 14 4 2" xfId="1585"/>
    <cellStyle name="Обычный 14 4_15" xfId="1586"/>
    <cellStyle name="Обычный 14 5" xfId="583"/>
    <cellStyle name="Обычный 14 5 2" xfId="1587"/>
    <cellStyle name="Обычный 14 5_15" xfId="1588"/>
    <cellStyle name="Обычный 14 6" xfId="584"/>
    <cellStyle name="Обычный 14 6 2" xfId="1589"/>
    <cellStyle name="Обычный 14 7" xfId="585"/>
    <cellStyle name="Обычный 14 7 2" xfId="586"/>
    <cellStyle name="Обычный 14 7 2 2" xfId="1590"/>
    <cellStyle name="Обычный 14 7 2_15" xfId="1591"/>
    <cellStyle name="Обычный 14 7 3" xfId="1592"/>
    <cellStyle name="Обычный 14 7_15" xfId="1593"/>
    <cellStyle name="Обычный 14 8" xfId="587"/>
    <cellStyle name="Обычный 14 8 2" xfId="1594"/>
    <cellStyle name="Обычный 14 9" xfId="588"/>
    <cellStyle name="Обычный 14_Лист1" xfId="589"/>
    <cellStyle name="Обычный 15" xfId="590"/>
    <cellStyle name="Обычный 15 2" xfId="591"/>
    <cellStyle name="Обычный 15 2 2" xfId="592"/>
    <cellStyle name="Обычный 15 2 2 2" xfId="593"/>
    <cellStyle name="Обычный 15 2 2 2 2" xfId="1595"/>
    <cellStyle name="Обычный 15 2 2 2_15" xfId="1596"/>
    <cellStyle name="Обычный 15 2 2 3" xfId="594"/>
    <cellStyle name="Обычный 15 2 2 3 2" xfId="1597"/>
    <cellStyle name="Обычный 15 2 2 3_15" xfId="1598"/>
    <cellStyle name="Обычный 15 2 2 4" xfId="1599"/>
    <cellStyle name="Обычный 15 2 2_15" xfId="1600"/>
    <cellStyle name="Обычный 15 2 3" xfId="595"/>
    <cellStyle name="Обычный 15 2 3 2" xfId="1601"/>
    <cellStyle name="Обычный 15 2 3_15" xfId="1602"/>
    <cellStyle name="Обычный 15 2 4" xfId="596"/>
    <cellStyle name="Обычный 15 2 4 2" xfId="1603"/>
    <cellStyle name="Обычный 15 2 4_15" xfId="1604"/>
    <cellStyle name="Обычный 15 2 5" xfId="1605"/>
    <cellStyle name="Обычный 15 2_15" xfId="1606"/>
    <cellStyle name="Обычный 15 3" xfId="597"/>
    <cellStyle name="Обычный 15 3 2" xfId="598"/>
    <cellStyle name="Обычный 15 3 2 2" xfId="1607"/>
    <cellStyle name="Обычный 15 3 2_15" xfId="1608"/>
    <cellStyle name="Обычный 15 3 3" xfId="599"/>
    <cellStyle name="Обычный 15 3 3 2" xfId="1609"/>
    <cellStyle name="Обычный 15 3 3_15" xfId="1610"/>
    <cellStyle name="Обычный 15 3 4" xfId="1611"/>
    <cellStyle name="Обычный 15 3_15" xfId="1612"/>
    <cellStyle name="Обычный 15 4" xfId="600"/>
    <cellStyle name="Обычный 15 4 2" xfId="601"/>
    <cellStyle name="Обычный 15 4 2 2" xfId="1613"/>
    <cellStyle name="Обычный 15 4 2_15" xfId="1614"/>
    <cellStyle name="Обычный 15 4 3" xfId="602"/>
    <cellStyle name="Обычный 15 4 3 2" xfId="1615"/>
    <cellStyle name="Обычный 15 4 3_15" xfId="1616"/>
    <cellStyle name="Обычный 15 4 4" xfId="1617"/>
    <cellStyle name="Обычный 15 4_15" xfId="1618"/>
    <cellStyle name="Обычный 15 5" xfId="603"/>
    <cellStyle name="Обычный 15 5 2" xfId="1619"/>
    <cellStyle name="Обычный 15 5_15" xfId="1620"/>
    <cellStyle name="Обычный 15 6" xfId="604"/>
    <cellStyle name="Обычный 15 6 2" xfId="1621"/>
    <cellStyle name="Обычный 15 6_15" xfId="1622"/>
    <cellStyle name="Обычный 15 7" xfId="1623"/>
    <cellStyle name="Обычный 15 8" xfId="1624"/>
    <cellStyle name="Обычный 15_15" xfId="1625"/>
    <cellStyle name="Обычный 16" xfId="605"/>
    <cellStyle name="Обычный 16 2" xfId="606"/>
    <cellStyle name="Обычный 16 2 2" xfId="607"/>
    <cellStyle name="Обычный 16 2 2 2" xfId="1626"/>
    <cellStyle name="Обычный 16 2 2_15" xfId="1627"/>
    <cellStyle name="Обычный 16 2 3" xfId="1628"/>
    <cellStyle name="Обычный 16 2_15" xfId="1629"/>
    <cellStyle name="Обычный 16 3" xfId="608"/>
    <cellStyle name="Обычный 16 3 2" xfId="1630"/>
    <cellStyle name="Обычный 16 3_15" xfId="1631"/>
    <cellStyle name="Обычный 16 4" xfId="609"/>
    <cellStyle name="Обычный 16 4 2" xfId="1632"/>
    <cellStyle name="Обычный 16 4_15" xfId="1633"/>
    <cellStyle name="Обычный 16 5" xfId="610"/>
    <cellStyle name="Обычный 16 5 2" xfId="1634"/>
    <cellStyle name="Обычный 16 5_15" xfId="1635"/>
    <cellStyle name="Обычный 16 6" xfId="611"/>
    <cellStyle name="Обычный 16 6 2" xfId="1636"/>
    <cellStyle name="Обычный 16 6_15" xfId="1637"/>
    <cellStyle name="Обычный 16 7" xfId="1638"/>
    <cellStyle name="Обычный 16_15" xfId="1639"/>
    <cellStyle name="Обычный 17" xfId="612"/>
    <cellStyle name="Обычный 17 2" xfId="613"/>
    <cellStyle name="Обычный 17 3" xfId="1640"/>
    <cellStyle name="Обычный 18" xfId="614"/>
    <cellStyle name="Обычный 18 2" xfId="615"/>
    <cellStyle name="Обычный 18 2 2" xfId="1641"/>
    <cellStyle name="Обычный 18 3" xfId="1642"/>
    <cellStyle name="Обычный 19" xfId="616"/>
    <cellStyle name="Обычный 19 2" xfId="1643"/>
    <cellStyle name="Обычный 2" xfId="3"/>
    <cellStyle name="Обычный 2 10" xfId="617"/>
    <cellStyle name="Обычный 2 10 2" xfId="618"/>
    <cellStyle name="Обычный 2 10 2 2" xfId="619"/>
    <cellStyle name="Обычный 2 10 2 2 2" xfId="1644"/>
    <cellStyle name="Обычный 2 10 2 2_15" xfId="1645"/>
    <cellStyle name="Обычный 2 10 2 3" xfId="620"/>
    <cellStyle name="Обычный 2 10 2 3 2" xfId="1646"/>
    <cellStyle name="Обычный 2 10 2 3_15" xfId="1647"/>
    <cellStyle name="Обычный 2 10 2 4" xfId="1648"/>
    <cellStyle name="Обычный 2 10 2_15" xfId="1649"/>
    <cellStyle name="Обычный 2 10 3" xfId="621"/>
    <cellStyle name="Обычный 2 10 3 2" xfId="1650"/>
    <cellStyle name="Обычный 2 10 3_15" xfId="1651"/>
    <cellStyle name="Обычный 2 10 4" xfId="622"/>
    <cellStyle name="Обычный 2 10 4 2" xfId="1652"/>
    <cellStyle name="Обычный 2 10 4_15" xfId="1653"/>
    <cellStyle name="Обычный 2 10 5" xfId="1654"/>
    <cellStyle name="Обычный 2 10_15" xfId="1655"/>
    <cellStyle name="Обычный 2 11" xfId="623"/>
    <cellStyle name="Обычный 2 11 2" xfId="1656"/>
    <cellStyle name="Обычный 2 11_15" xfId="1657"/>
    <cellStyle name="Обычный 2 12" xfId="624"/>
    <cellStyle name="Обычный 2 12 2" xfId="625"/>
    <cellStyle name="Обычный 2 12_15" xfId="1658"/>
    <cellStyle name="Обычный 2 13" xfId="626"/>
    <cellStyle name="Обычный 2 14" xfId="1659"/>
    <cellStyle name="Обычный 2 15" xfId="2279"/>
    <cellStyle name="Обычный 2 15 2" xfId="2285"/>
    <cellStyle name="Обычный 2 2" xfId="627"/>
    <cellStyle name="Обычный 2 2 2" xfId="628"/>
    <cellStyle name="Обычный 2 2 2 2" xfId="629"/>
    <cellStyle name="Обычный 2 2 2 2 2" xfId="1660"/>
    <cellStyle name="Обычный 2 2 2 2_15" xfId="1661"/>
    <cellStyle name="Обычный 2 2 2 3" xfId="1662"/>
    <cellStyle name="Обычный 2 2 2_15" xfId="1663"/>
    <cellStyle name="Обычный 2 2 3" xfId="630"/>
    <cellStyle name="Обычный 2 2 3 2" xfId="631"/>
    <cellStyle name="Обычный 2 2 3 2 2" xfId="1664"/>
    <cellStyle name="Обычный 2 2 3 2_15" xfId="1665"/>
    <cellStyle name="Обычный 2 2 3 3" xfId="1666"/>
    <cellStyle name="Обычный 2 2 3_15" xfId="1667"/>
    <cellStyle name="Обычный 2 2 4" xfId="632"/>
    <cellStyle name="Обычный 2 2 4 2" xfId="1668"/>
    <cellStyle name="Обычный 2 2 4_15" xfId="1669"/>
    <cellStyle name="Обычный 2 2 5" xfId="633"/>
    <cellStyle name="Обычный 2 2 5 2" xfId="1670"/>
    <cellStyle name="Обычный 2 2 5_15" xfId="1671"/>
    <cellStyle name="Обычный 2 2 6" xfId="1672"/>
    <cellStyle name="Обычный 2 2_12-1" xfId="634"/>
    <cellStyle name="Обычный 2 3" xfId="635"/>
    <cellStyle name="Обычный 2 3 2" xfId="636"/>
    <cellStyle name="Обычный 2 3 2 2" xfId="637"/>
    <cellStyle name="Обычный 2 3 2 2 2" xfId="638"/>
    <cellStyle name="Обычный 2 3 2 2 2 2" xfId="1673"/>
    <cellStyle name="Обычный 2 3 2 2 2_15" xfId="1674"/>
    <cellStyle name="Обычный 2 3 2 2 3" xfId="1675"/>
    <cellStyle name="Обычный 2 3 2 2 4" xfId="1676"/>
    <cellStyle name="Обычный 2 3 2 2_15" xfId="1677"/>
    <cellStyle name="Обычный 2 3 2 3" xfId="639"/>
    <cellStyle name="Обычный 2 3 2 4" xfId="1678"/>
    <cellStyle name="Обычный 2 3 3" xfId="640"/>
    <cellStyle name="Обычный 2 3 3 2" xfId="641"/>
    <cellStyle name="Обычный 2 3 3 2 2" xfId="642"/>
    <cellStyle name="Обычный 2 3 3 2 2 2" xfId="643"/>
    <cellStyle name="Обычный 2 3 3 2 2 2 2" xfId="1679"/>
    <cellStyle name="Обычный 2 3 3 2 2 2_15" xfId="1680"/>
    <cellStyle name="Обычный 2 3 3 2 2 3" xfId="644"/>
    <cellStyle name="Обычный 2 3 3 2 2 3 2" xfId="1681"/>
    <cellStyle name="Обычный 2 3 3 2 2 3_15" xfId="1682"/>
    <cellStyle name="Обычный 2 3 3 2 2 4" xfId="1683"/>
    <cellStyle name="Обычный 2 3 3 2 2_15" xfId="1684"/>
    <cellStyle name="Обычный 2 3 3 2 3" xfId="645"/>
    <cellStyle name="Обычный 2 3 3 2 4" xfId="1685"/>
    <cellStyle name="Обычный 2 3 3 3" xfId="646"/>
    <cellStyle name="Обычный 2 3 3 3 2" xfId="647"/>
    <cellStyle name="Обычный 2 3 3 3 2 2" xfId="1686"/>
    <cellStyle name="Обычный 2 3 3 3 2_15" xfId="1687"/>
    <cellStyle name="Обычный 2 3 3 3 3" xfId="648"/>
    <cellStyle name="Обычный 2 3 3 3 3 2" xfId="1688"/>
    <cellStyle name="Обычный 2 3 3 3 3_15" xfId="1689"/>
    <cellStyle name="Обычный 2 3 3 3 4" xfId="1690"/>
    <cellStyle name="Обычный 2 3 3 3_15" xfId="1691"/>
    <cellStyle name="Обычный 2 3 3 4" xfId="649"/>
    <cellStyle name="Обычный 2 3 3 4 2" xfId="1692"/>
    <cellStyle name="Обычный 2 3 3 4_15" xfId="1693"/>
    <cellStyle name="Обычный 2 3 3 5" xfId="650"/>
    <cellStyle name="Обычный 2 3 3 5 2" xfId="1694"/>
    <cellStyle name="Обычный 2 3 3 5_15" xfId="1695"/>
    <cellStyle name="Обычный 2 3 3 6" xfId="651"/>
    <cellStyle name="Обычный 2 3 3 6 2" xfId="1696"/>
    <cellStyle name="Обычный 2 3 3 6_15" xfId="1697"/>
    <cellStyle name="Обычный 2 3 3 7" xfId="1698"/>
    <cellStyle name="Обычный 2 3 3 8" xfId="1699"/>
    <cellStyle name="Обычный 2 3 3_15" xfId="1700"/>
    <cellStyle name="Обычный 2 3 4" xfId="652"/>
    <cellStyle name="Обычный 2 3 4 2" xfId="653"/>
    <cellStyle name="Обычный 2 3 4 2 2" xfId="1701"/>
    <cellStyle name="Обычный 2 3 4 2_15" xfId="1702"/>
    <cellStyle name="Обычный 2 3 4 3" xfId="1703"/>
    <cellStyle name="Обычный 2 3 4_15" xfId="1704"/>
    <cellStyle name="Обычный 2 3 5" xfId="654"/>
    <cellStyle name="Обычный 2 3 5 2" xfId="655"/>
    <cellStyle name="Обычный 2 3 5 2 2" xfId="1705"/>
    <cellStyle name="Обычный 2 3 5 2_15" xfId="1706"/>
    <cellStyle name="Обычный 2 3 5 3" xfId="1707"/>
    <cellStyle name="Обычный 2 3 5_15" xfId="1708"/>
    <cellStyle name="Обычный 2 3 6" xfId="656"/>
    <cellStyle name="Обычный 2 3 6 2" xfId="1709"/>
    <cellStyle name="Обычный 2 3 6_15" xfId="1710"/>
    <cellStyle name="Обычный 2 3 7" xfId="657"/>
    <cellStyle name="Обычный 2 3 7 2" xfId="1711"/>
    <cellStyle name="Обычный 2 3 7_15" xfId="1712"/>
    <cellStyle name="Обычный 2 3 8" xfId="1713"/>
    <cellStyle name="Обычный 2 3_12-1" xfId="658"/>
    <cellStyle name="Обычный 2 4" xfId="659"/>
    <cellStyle name="Обычный 2 4 10" xfId="1714"/>
    <cellStyle name="Обычный 2 4 2" xfId="660"/>
    <cellStyle name="Обычный 2 4 2 2" xfId="661"/>
    <cellStyle name="Обычный 2 4 2 2 2" xfId="662"/>
    <cellStyle name="Обычный 2 4 2 2 2 2" xfId="1715"/>
    <cellStyle name="Обычный 2 4 2 2 2_15" xfId="1716"/>
    <cellStyle name="Обычный 2 4 2 2 3" xfId="663"/>
    <cellStyle name="Обычный 2 4 2 2 3 2" xfId="1717"/>
    <cellStyle name="Обычный 2 4 2 2 3_15" xfId="1718"/>
    <cellStyle name="Обычный 2 4 2 2 4" xfId="664"/>
    <cellStyle name="Обычный 2 4 2 2 4 2" xfId="1719"/>
    <cellStyle name="Обычный 2 4 2 2 4_15" xfId="1720"/>
    <cellStyle name="Обычный 2 4 2 2 5" xfId="1721"/>
    <cellStyle name="Обычный 2 4 2 2_15" xfId="1722"/>
    <cellStyle name="Обычный 2 4 2 3" xfId="665"/>
    <cellStyle name="Обычный 2 4 2 3 2" xfId="1723"/>
    <cellStyle name="Обычный 2 4 2 3_15" xfId="1724"/>
    <cellStyle name="Обычный 2 4 2 4" xfId="666"/>
    <cellStyle name="Обычный 2 4 2 4 2" xfId="1725"/>
    <cellStyle name="Обычный 2 4 2 4_15" xfId="1726"/>
    <cellStyle name="Обычный 2 4 2 5" xfId="667"/>
    <cellStyle name="Обычный 2 4 2 5 2" xfId="1727"/>
    <cellStyle name="Обычный 2 4 2 5_15" xfId="1728"/>
    <cellStyle name="Обычный 2 4 2 6" xfId="668"/>
    <cellStyle name="Обычный 2 4 2 6 2" xfId="1729"/>
    <cellStyle name="Обычный 2 4 2 6_15" xfId="1730"/>
    <cellStyle name="Обычный 2 4 2 7" xfId="1731"/>
    <cellStyle name="Обычный 2 4 2 8" xfId="1732"/>
    <cellStyle name="Обычный 2 4 2_15" xfId="1733"/>
    <cellStyle name="Обычный 2 4 3" xfId="669"/>
    <cellStyle name="Обычный 2 4 3 2" xfId="670"/>
    <cellStyle name="Обычный 2 4 3 2 2" xfId="671"/>
    <cellStyle name="Обычный 2 4 3 2 2 2" xfId="1734"/>
    <cellStyle name="Обычный 2 4 3 2 2_15" xfId="1735"/>
    <cellStyle name="Обычный 2 4 3 2 3" xfId="1736"/>
    <cellStyle name="Обычный 2 4 3 2_15" xfId="1737"/>
    <cellStyle name="Обычный 2 4 3 3" xfId="672"/>
    <cellStyle name="Обычный 2 4 3 3 2" xfId="1738"/>
    <cellStyle name="Обычный 2 4 3 3_15" xfId="1739"/>
    <cellStyle name="Обычный 2 4 3 4" xfId="673"/>
    <cellStyle name="Обычный 2 4 3 4 2" xfId="1740"/>
    <cellStyle name="Обычный 2 4 3 4_15" xfId="1741"/>
    <cellStyle name="Обычный 2 4 3 5" xfId="674"/>
    <cellStyle name="Обычный 2 4 3 5 2" xfId="1742"/>
    <cellStyle name="Обычный 2 4 3 5_15" xfId="1743"/>
    <cellStyle name="Обычный 2 4 3 6" xfId="675"/>
    <cellStyle name="Обычный 2 4 3 6 2" xfId="1744"/>
    <cellStyle name="Обычный 2 4 3 6_15" xfId="1745"/>
    <cellStyle name="Обычный 2 4 3 7" xfId="1746"/>
    <cellStyle name="Обычный 2 4 3_15" xfId="1747"/>
    <cellStyle name="Обычный 2 4 4" xfId="676"/>
    <cellStyle name="Обычный 2 4 4 2" xfId="677"/>
    <cellStyle name="Обычный 2 4 4 2 2" xfId="1748"/>
    <cellStyle name="Обычный 2 4 4 2_15" xfId="1749"/>
    <cellStyle name="Обычный 2 4 4 3" xfId="1750"/>
    <cellStyle name="Обычный 2 4 4_15" xfId="1751"/>
    <cellStyle name="Обычный 2 4 5" xfId="678"/>
    <cellStyle name="Обычный 2 4 5 2" xfId="1752"/>
    <cellStyle name="Обычный 2 4 5_15" xfId="1753"/>
    <cellStyle name="Обычный 2 4 6" xfId="679"/>
    <cellStyle name="Обычный 2 4 6 2" xfId="1754"/>
    <cellStyle name="Обычный 2 4 6_15" xfId="1755"/>
    <cellStyle name="Обычный 2 4 7" xfId="680"/>
    <cellStyle name="Обычный 2 4 7 2" xfId="1756"/>
    <cellStyle name="Обычный 2 4 7_15" xfId="1757"/>
    <cellStyle name="Обычный 2 4 8" xfId="681"/>
    <cellStyle name="Обычный 2 4 8 2" xfId="1758"/>
    <cellStyle name="Обычный 2 4 8_15" xfId="1759"/>
    <cellStyle name="Обычный 2 4 9" xfId="1760"/>
    <cellStyle name="Обычный 2 4_12-1" xfId="682"/>
    <cellStyle name="Обычный 2 5" xfId="683"/>
    <cellStyle name="Обычный 2 5 10" xfId="684"/>
    <cellStyle name="Обычный 2 5 10 2" xfId="1761"/>
    <cellStyle name="Обычный 2 5 10_15" xfId="1762"/>
    <cellStyle name="Обычный 2 5 11" xfId="685"/>
    <cellStyle name="Обычный 2 5 11 2" xfId="1763"/>
    <cellStyle name="Обычный 2 5 11_15" xfId="1764"/>
    <cellStyle name="Обычный 2 5 12" xfId="1765"/>
    <cellStyle name="Обычный 2 5 13" xfId="1766"/>
    <cellStyle name="Обычный 2 5 2" xfId="686"/>
    <cellStyle name="Обычный 2 5 2 2" xfId="687"/>
    <cellStyle name="Обычный 2 5 2 2 10" xfId="688"/>
    <cellStyle name="Обычный 2 5 2 2 11" xfId="689"/>
    <cellStyle name="Обычный 2 5 2 2 12" xfId="690"/>
    <cellStyle name="Обычный 2 5 2 2 2" xfId="691"/>
    <cellStyle name="Обычный 2 5 2 2 2 2" xfId="1767"/>
    <cellStyle name="Обычный 2 5 2 2 2_15" xfId="1768"/>
    <cellStyle name="Обычный 2 5 2 2 3" xfId="692"/>
    <cellStyle name="Обычный 2 5 2 2 3 2" xfId="1769"/>
    <cellStyle name="Обычный 2 5 2 2 3_15" xfId="1770"/>
    <cellStyle name="Обычный 2 5 2 2 4" xfId="693"/>
    <cellStyle name="Обычный 2 5 2 2 4 2" xfId="1771"/>
    <cellStyle name="Обычный 2 5 2 2 4_15" xfId="1772"/>
    <cellStyle name="Обычный 2 5 2 2 5" xfId="694"/>
    <cellStyle name="Обычный 2 5 2 2 5 2" xfId="695"/>
    <cellStyle name="Обычный 2 5 2 2 5 2 2" xfId="696"/>
    <cellStyle name="Обычный 2 5 2 2 5 2 3" xfId="697"/>
    <cellStyle name="Обычный 2 5 2 2 5 2_15" xfId="1773"/>
    <cellStyle name="Обычный 2 5 2 2 5_15" xfId="1774"/>
    <cellStyle name="Обычный 2 5 2 2 6" xfId="698"/>
    <cellStyle name="Обычный 2 5 2 2 7" xfId="699"/>
    <cellStyle name="Обычный 2 5 2 2 8" xfId="700"/>
    <cellStyle name="Обычный 2 5 2 2 9" xfId="701"/>
    <cellStyle name="Обычный 2 5 2 2_15" xfId="1775"/>
    <cellStyle name="Обычный 2 5 2 3" xfId="702"/>
    <cellStyle name="Обычный 2 5 2 3 2" xfId="1776"/>
    <cellStyle name="Обычный 2 5 2 3_15" xfId="1777"/>
    <cellStyle name="Обычный 2 5 2 4" xfId="703"/>
    <cellStyle name="Обычный 2 5 2 4 2" xfId="1778"/>
    <cellStyle name="Обычный 2 5 2 4_15" xfId="1779"/>
    <cellStyle name="Обычный 2 5 2 5" xfId="704"/>
    <cellStyle name="Обычный 2 5 2 5 2" xfId="1780"/>
    <cellStyle name="Обычный 2 5 2 5_15" xfId="1781"/>
    <cellStyle name="Обычный 2 5 2 6" xfId="705"/>
    <cellStyle name="Обычный 2 5 2 6 2" xfId="1782"/>
    <cellStyle name="Обычный 2 5 2 6_15" xfId="1783"/>
    <cellStyle name="Обычный 2 5 2 7" xfId="706"/>
    <cellStyle name="Обычный 2 5 2 8" xfId="707"/>
    <cellStyle name="Обычный 2 5 2 9" xfId="1784"/>
    <cellStyle name="Обычный 2 5 2_12-1" xfId="708"/>
    <cellStyle name="Обычный 2 5 3" xfId="709"/>
    <cellStyle name="Обычный 2 5 3 2" xfId="710"/>
    <cellStyle name="Обычный 2 5 3 2 2" xfId="711"/>
    <cellStyle name="Обычный 2 5 3 2 2 2" xfId="1785"/>
    <cellStyle name="Обычный 2 5 3 2 2_15" xfId="1786"/>
    <cellStyle name="Обычный 2 5 3 2 3" xfId="712"/>
    <cellStyle name="Обычный 2 5 3 2 3 2" xfId="1787"/>
    <cellStyle name="Обычный 2 5 3 2 3_15" xfId="1788"/>
    <cellStyle name="Обычный 2 5 3 2 4" xfId="713"/>
    <cellStyle name="Обычный 2 5 3 2 4 2" xfId="1789"/>
    <cellStyle name="Обычный 2 5 3 2 4_15" xfId="1790"/>
    <cellStyle name="Обычный 2 5 3 2 5" xfId="1791"/>
    <cellStyle name="Обычный 2 5 3 2_15" xfId="1792"/>
    <cellStyle name="Обычный 2 5 3 3" xfId="714"/>
    <cellStyle name="Обычный 2 5 3 3 2" xfId="715"/>
    <cellStyle name="Обычный 2 5 3 3 2 2" xfId="1793"/>
    <cellStyle name="Обычный 2 5 3 3 2_15" xfId="1794"/>
    <cellStyle name="Обычный 2 5 3 3 3" xfId="716"/>
    <cellStyle name="Обычный 2 5 3 3 3 2" xfId="1795"/>
    <cellStyle name="Обычный 2 5 3 3 3_15" xfId="1796"/>
    <cellStyle name="Обычный 2 5 3 3 4" xfId="1797"/>
    <cellStyle name="Обычный 2 5 3 3_15" xfId="1798"/>
    <cellStyle name="Обычный 2 5 3 4" xfId="717"/>
    <cellStyle name="Обычный 2 5 3 4 2" xfId="718"/>
    <cellStyle name="Обычный 2 5 3 4 2 2" xfId="1799"/>
    <cellStyle name="Обычный 2 5 3 4 2_15" xfId="1800"/>
    <cellStyle name="Обычный 2 5 3 4 3" xfId="719"/>
    <cellStyle name="Обычный 2 5 3 4 3 2" xfId="1801"/>
    <cellStyle name="Обычный 2 5 3 4 3_15" xfId="1802"/>
    <cellStyle name="Обычный 2 5 3 4 4" xfId="1803"/>
    <cellStyle name="Обычный 2 5 3 4_15" xfId="1804"/>
    <cellStyle name="Обычный 2 5 3 5" xfId="720"/>
    <cellStyle name="Обычный 2 5 3 5 2" xfId="1805"/>
    <cellStyle name="Обычный 2 5 3 5_15" xfId="1806"/>
    <cellStyle name="Обычный 2 5 3 6" xfId="721"/>
    <cellStyle name="Обычный 2 5 3 6 2" xfId="1807"/>
    <cellStyle name="Обычный 2 5 3 6_15" xfId="1808"/>
    <cellStyle name="Обычный 2 5 3 7" xfId="1809"/>
    <cellStyle name="Обычный 2 5 3_15" xfId="1810"/>
    <cellStyle name="Обычный 2 5 4" xfId="722"/>
    <cellStyle name="Обычный 2 5 4 2" xfId="723"/>
    <cellStyle name="Обычный 2 5 4 2 2" xfId="724"/>
    <cellStyle name="Обычный 2 5 4 2 2 2" xfId="1811"/>
    <cellStyle name="Обычный 2 5 4 2 2_15" xfId="1812"/>
    <cellStyle name="Обычный 2 5 4 2 3" xfId="1813"/>
    <cellStyle name="Обычный 2 5 4 2_15" xfId="1814"/>
    <cellStyle name="Обычный 2 5 4 3" xfId="725"/>
    <cellStyle name="Обычный 2 5 4 3 2" xfId="1815"/>
    <cellStyle name="Обычный 2 5 4 3_15" xfId="1816"/>
    <cellStyle name="Обычный 2 5 4 4" xfId="726"/>
    <cellStyle name="Обычный 2 5 4 4 2" xfId="1817"/>
    <cellStyle name="Обычный 2 5 4 4_15" xfId="1818"/>
    <cellStyle name="Обычный 2 5 4 5" xfId="727"/>
    <cellStyle name="Обычный 2 5 4 5 2" xfId="1819"/>
    <cellStyle name="Обычный 2 5 4 5_15" xfId="1820"/>
    <cellStyle name="Обычный 2 5 4 6" xfId="728"/>
    <cellStyle name="Обычный 2 5 4 6 2" xfId="1821"/>
    <cellStyle name="Обычный 2 5 4 6_15" xfId="1822"/>
    <cellStyle name="Обычный 2 5 4 7" xfId="1823"/>
    <cellStyle name="Обычный 2 5 4_15" xfId="1824"/>
    <cellStyle name="Обычный 2 5 5" xfId="729"/>
    <cellStyle name="Обычный 2 5 5 2" xfId="730"/>
    <cellStyle name="Обычный 2 5 5 2 2" xfId="731"/>
    <cellStyle name="Обычный 2 5 5 2 2 2" xfId="1825"/>
    <cellStyle name="Обычный 2 5 5 2 2_15" xfId="1826"/>
    <cellStyle name="Обычный 2 5 5 2 3" xfId="1827"/>
    <cellStyle name="Обычный 2 5 5 2_15" xfId="1828"/>
    <cellStyle name="Обычный 2 5 5 3" xfId="732"/>
    <cellStyle name="Обычный 2 5 5 3 2" xfId="1829"/>
    <cellStyle name="Обычный 2 5 5 3_15" xfId="1830"/>
    <cellStyle name="Обычный 2 5 5 4" xfId="733"/>
    <cellStyle name="Обычный 2 5 5 4 2" xfId="1831"/>
    <cellStyle name="Обычный 2 5 5 4_15" xfId="1832"/>
    <cellStyle name="Обычный 2 5 5 5" xfId="734"/>
    <cellStyle name="Обычный 2 5 5 5 2" xfId="1833"/>
    <cellStyle name="Обычный 2 5 5 5_15" xfId="1834"/>
    <cellStyle name="Обычный 2 5 5 6" xfId="735"/>
    <cellStyle name="Обычный 2 5 5 6 2" xfId="1835"/>
    <cellStyle name="Обычный 2 5 5 6_15" xfId="1836"/>
    <cellStyle name="Обычный 2 5 5 7" xfId="1837"/>
    <cellStyle name="Обычный 2 5 5_15" xfId="1838"/>
    <cellStyle name="Обычный 2 5 6" xfId="736"/>
    <cellStyle name="Обычный 2 5 6 2" xfId="737"/>
    <cellStyle name="Обычный 2 5 6 2 2" xfId="738"/>
    <cellStyle name="Обычный 2 5 6 2 2 2" xfId="1839"/>
    <cellStyle name="Обычный 2 5 6 2 2_15" xfId="1840"/>
    <cellStyle name="Обычный 2 5 6 2 3" xfId="739"/>
    <cellStyle name="Обычный 2 5 6 2 3 2" xfId="1841"/>
    <cellStyle name="Обычный 2 5 6 2 3_15" xfId="1842"/>
    <cellStyle name="Обычный 2 5 6 2 4" xfId="740"/>
    <cellStyle name="Обычный 2 5 6 2 4 2" xfId="1843"/>
    <cellStyle name="Обычный 2 5 6 2 4_15" xfId="1844"/>
    <cellStyle name="Обычный 2 5 6 2 5" xfId="1845"/>
    <cellStyle name="Обычный 2 5 6 2_15" xfId="1846"/>
    <cellStyle name="Обычный 2 5 6 3" xfId="741"/>
    <cellStyle name="Обычный 2 5 6 3 2" xfId="1847"/>
    <cellStyle name="Обычный 2 5 6 3_15" xfId="1848"/>
    <cellStyle name="Обычный 2 5 6 4" xfId="742"/>
    <cellStyle name="Обычный 2 5 6 4 2" xfId="1849"/>
    <cellStyle name="Обычный 2 5 6 4_15" xfId="1850"/>
    <cellStyle name="Обычный 2 5 6 5" xfId="743"/>
    <cellStyle name="Обычный 2 5 6 5 2" xfId="1851"/>
    <cellStyle name="Обычный 2 5 6 5_15" xfId="1852"/>
    <cellStyle name="Обычный 2 5 6 6" xfId="744"/>
    <cellStyle name="Обычный 2 5 6 6 2" xfId="1853"/>
    <cellStyle name="Обычный 2 5 6 6_15" xfId="1854"/>
    <cellStyle name="Обычный 2 5 6 7" xfId="1855"/>
    <cellStyle name="Обычный 2 5 6_12-1" xfId="745"/>
    <cellStyle name="Обычный 2 5 7" xfId="746"/>
    <cellStyle name="Обычный 2 5 7 2" xfId="747"/>
    <cellStyle name="Обычный 2 5 7 2 2" xfId="1856"/>
    <cellStyle name="Обычный 2 5 7 2_15" xfId="1857"/>
    <cellStyle name="Обычный 2 5 7 3" xfId="1858"/>
    <cellStyle name="Обычный 2 5 7_15" xfId="1859"/>
    <cellStyle name="Обычный 2 5 8" xfId="748"/>
    <cellStyle name="Обычный 2 5 8 2" xfId="1860"/>
    <cellStyle name="Обычный 2 5 8_15" xfId="1861"/>
    <cellStyle name="Обычный 2 5 9" xfId="749"/>
    <cellStyle name="Обычный 2 5 9 2" xfId="1862"/>
    <cellStyle name="Обычный 2 5 9_15" xfId="1863"/>
    <cellStyle name="Обычный 2 5_12-1" xfId="750"/>
    <cellStyle name="Обычный 2 6" xfId="751"/>
    <cellStyle name="Обычный 2 6 10" xfId="1864"/>
    <cellStyle name="Обычный 2 6 2" xfId="752"/>
    <cellStyle name="Обычный 2 6 2 2" xfId="753"/>
    <cellStyle name="Обычный 2 6 2 2 2" xfId="754"/>
    <cellStyle name="Обычный 2 6 2 2 2 2" xfId="755"/>
    <cellStyle name="Обычный 2 6 2 2 2 2 2" xfId="1865"/>
    <cellStyle name="Обычный 2 6 2 2 2 2_15" xfId="1866"/>
    <cellStyle name="Обычный 2 6 2 2 2 3" xfId="756"/>
    <cellStyle name="Обычный 2 6 2 2 2 3 2" xfId="1867"/>
    <cellStyle name="Обычный 2 6 2 2 2 3_15" xfId="1868"/>
    <cellStyle name="Обычный 2 6 2 2 2 4" xfId="1869"/>
    <cellStyle name="Обычный 2 6 2 2 2_15" xfId="1870"/>
    <cellStyle name="Обычный 2 6 2 2 3" xfId="757"/>
    <cellStyle name="Обычный 2 6 2 2 3 2" xfId="1871"/>
    <cellStyle name="Обычный 2 6 2 2 3_15" xfId="1872"/>
    <cellStyle name="Обычный 2 6 2 2 4" xfId="758"/>
    <cellStyle name="Обычный 2 6 2 2 4 2" xfId="1873"/>
    <cellStyle name="Обычный 2 6 2 2 4_15" xfId="1874"/>
    <cellStyle name="Обычный 2 6 2 2 5" xfId="1875"/>
    <cellStyle name="Обычный 2 6 2 2_15" xfId="1876"/>
    <cellStyle name="Обычный 2 6 2 3" xfId="759"/>
    <cellStyle name="Обычный 2 6 2 3 2" xfId="760"/>
    <cellStyle name="Обычный 2 6 2 3 2 2" xfId="1877"/>
    <cellStyle name="Обычный 2 6 2 3 2_15" xfId="1878"/>
    <cellStyle name="Обычный 2 6 2 3 3" xfId="761"/>
    <cellStyle name="Обычный 2 6 2 3 3 2" xfId="1879"/>
    <cellStyle name="Обычный 2 6 2 3 3_15" xfId="1880"/>
    <cellStyle name="Обычный 2 6 2 3 4" xfId="1881"/>
    <cellStyle name="Обычный 2 6 2 3_15" xfId="1882"/>
    <cellStyle name="Обычный 2 6 2 4" xfId="762"/>
    <cellStyle name="Обычный 2 6 2 4 2" xfId="1883"/>
    <cellStyle name="Обычный 2 6 2 4_15" xfId="1884"/>
    <cellStyle name="Обычный 2 6 2 5" xfId="763"/>
    <cellStyle name="Обычный 2 6 2 5 2" xfId="1885"/>
    <cellStyle name="Обычный 2 6 2 5_15" xfId="1886"/>
    <cellStyle name="Обычный 2 6 2 6" xfId="1887"/>
    <cellStyle name="Обычный 2 6 2_15" xfId="1888"/>
    <cellStyle name="Обычный 2 6 3" xfId="764"/>
    <cellStyle name="Обычный 2 6 3 2" xfId="765"/>
    <cellStyle name="Обычный 2 6 3 2 2" xfId="766"/>
    <cellStyle name="Обычный 2 6 3 2 2 2" xfId="767"/>
    <cellStyle name="Обычный 2 6 3 2 2 2 2" xfId="1889"/>
    <cellStyle name="Обычный 2 6 3 2 2 2_15" xfId="1890"/>
    <cellStyle name="Обычный 2 6 3 2 2 3" xfId="768"/>
    <cellStyle name="Обычный 2 6 3 2 2 3 2" xfId="1891"/>
    <cellStyle name="Обычный 2 6 3 2 2 3_15" xfId="1892"/>
    <cellStyle name="Обычный 2 6 3 2 2 4" xfId="1893"/>
    <cellStyle name="Обычный 2 6 3 2 2_15" xfId="1894"/>
    <cellStyle name="Обычный 2 6 3 2 3" xfId="769"/>
    <cellStyle name="Обычный 2 6 3 2 3 2" xfId="1895"/>
    <cellStyle name="Обычный 2 6 3 2 3_15" xfId="1896"/>
    <cellStyle name="Обычный 2 6 3 2 4" xfId="770"/>
    <cellStyle name="Обычный 2 6 3 2 4 2" xfId="1897"/>
    <cellStyle name="Обычный 2 6 3 2 4_15" xfId="1898"/>
    <cellStyle name="Обычный 2 6 3 2 5" xfId="1899"/>
    <cellStyle name="Обычный 2 6 3 2_15" xfId="1900"/>
    <cellStyle name="Обычный 2 6 3 3" xfId="771"/>
    <cellStyle name="Обычный 2 6 3 3 2" xfId="772"/>
    <cellStyle name="Обычный 2 6 3 3 2 2" xfId="1901"/>
    <cellStyle name="Обычный 2 6 3 3 2_15" xfId="1902"/>
    <cellStyle name="Обычный 2 6 3 3 3" xfId="773"/>
    <cellStyle name="Обычный 2 6 3 3 3 2" xfId="1903"/>
    <cellStyle name="Обычный 2 6 3 3 3_15" xfId="1904"/>
    <cellStyle name="Обычный 2 6 3 3 4" xfId="1905"/>
    <cellStyle name="Обычный 2 6 3 3_15" xfId="1906"/>
    <cellStyle name="Обычный 2 6 3 4" xfId="774"/>
    <cellStyle name="Обычный 2 6 3 4 2" xfId="1907"/>
    <cellStyle name="Обычный 2 6 3 4_15" xfId="1908"/>
    <cellStyle name="Обычный 2 6 3 5" xfId="775"/>
    <cellStyle name="Обычный 2 6 3 5 2" xfId="1909"/>
    <cellStyle name="Обычный 2 6 3 5_15" xfId="1910"/>
    <cellStyle name="Обычный 2 6 3 6" xfId="1911"/>
    <cellStyle name="Обычный 2 6 3_15" xfId="1912"/>
    <cellStyle name="Обычный 2 6 4" xfId="776"/>
    <cellStyle name="Обычный 2 6 4 2" xfId="777"/>
    <cellStyle name="Обычный 2 6 4 2 2" xfId="778"/>
    <cellStyle name="Обычный 2 6 4 2 2 2" xfId="1913"/>
    <cellStyle name="Обычный 2 6 4 2 2_15" xfId="1914"/>
    <cellStyle name="Обычный 2 6 4 2 3" xfId="779"/>
    <cellStyle name="Обычный 2 6 4 2 3 2" xfId="1915"/>
    <cellStyle name="Обычный 2 6 4 2 3_15" xfId="1916"/>
    <cellStyle name="Обычный 2 6 4 2 4" xfId="1917"/>
    <cellStyle name="Обычный 2 6 4 2_15" xfId="1918"/>
    <cellStyle name="Обычный 2 6 4 3" xfId="780"/>
    <cellStyle name="Обычный 2 6 4 3 2" xfId="1919"/>
    <cellStyle name="Обычный 2 6 4 3_15" xfId="1920"/>
    <cellStyle name="Обычный 2 6 4 4" xfId="781"/>
    <cellStyle name="Обычный 2 6 4 4 2" xfId="1921"/>
    <cellStyle name="Обычный 2 6 4 4_15" xfId="1922"/>
    <cellStyle name="Обычный 2 6 4 5" xfId="1923"/>
    <cellStyle name="Обычный 2 6 4_15" xfId="1924"/>
    <cellStyle name="Обычный 2 6 5" xfId="782"/>
    <cellStyle name="Обычный 2 6 5 2" xfId="783"/>
    <cellStyle name="Обычный 2 6 5 2 2" xfId="1925"/>
    <cellStyle name="Обычный 2 6 5 2_15" xfId="1926"/>
    <cellStyle name="Обычный 2 6 5 3" xfId="784"/>
    <cellStyle name="Обычный 2 6 5 3 2" xfId="1927"/>
    <cellStyle name="Обычный 2 6 5 3_15" xfId="1928"/>
    <cellStyle name="Обычный 2 6 5 4" xfId="1929"/>
    <cellStyle name="Обычный 2 6 5_15" xfId="1930"/>
    <cellStyle name="Обычный 2 6 6" xfId="785"/>
    <cellStyle name="Обычный 2 6 6 2" xfId="786"/>
    <cellStyle name="Обычный 2 6 6 2 2" xfId="1931"/>
    <cellStyle name="Обычный 2 6 6 2_15" xfId="1932"/>
    <cellStyle name="Обычный 2 6 6 3" xfId="1933"/>
    <cellStyle name="Обычный 2 6 6_15" xfId="1934"/>
    <cellStyle name="Обычный 2 6 7" xfId="787"/>
    <cellStyle name="Обычный 2 6 7 2" xfId="1935"/>
    <cellStyle name="Обычный 2 6 7_15" xfId="1936"/>
    <cellStyle name="Обычный 2 6 8" xfId="788"/>
    <cellStyle name="Обычный 2 6 8 2" xfId="1937"/>
    <cellStyle name="Обычный 2 6 8_15" xfId="1938"/>
    <cellStyle name="Обычный 2 6 9" xfId="1939"/>
    <cellStyle name="Обычный 2 6_15" xfId="1940"/>
    <cellStyle name="Обычный 2 7" xfId="789"/>
    <cellStyle name="Обычный 2 7 2" xfId="790"/>
    <cellStyle name="Обычный 2 7 2 2" xfId="791"/>
    <cellStyle name="Обычный 2 7 2 2 2" xfId="1941"/>
    <cellStyle name="Обычный 2 7 2 2_15" xfId="1942"/>
    <cellStyle name="Обычный 2 7 2 3" xfId="1943"/>
    <cellStyle name="Обычный 2 7 2_15" xfId="1944"/>
    <cellStyle name="Обычный 2 8" xfId="792"/>
    <cellStyle name="Обычный 2 9" xfId="793"/>
    <cellStyle name="Обычный 2 9 2" xfId="1945"/>
    <cellStyle name="Обычный 2 9_15" xfId="1946"/>
    <cellStyle name="Обычный 2_12-1" xfId="794"/>
    <cellStyle name="Обычный 20" xfId="795"/>
    <cellStyle name="Обычный 20 2" xfId="796"/>
    <cellStyle name="Обычный 20 2 2" xfId="1947"/>
    <cellStyle name="Обычный 20 3" xfId="1948"/>
    <cellStyle name="Обычный 20 4" xfId="1949"/>
    <cellStyle name="Обычный 20 4 2" xfId="1950"/>
    <cellStyle name="Обычный 21" xfId="797"/>
    <cellStyle name="Обычный 21 2" xfId="798"/>
    <cellStyle name="Обычный 21 2 2" xfId="799"/>
    <cellStyle name="Обычный 21 2 2 2" xfId="800"/>
    <cellStyle name="Обычный 21 2 2 2 2" xfId="1951"/>
    <cellStyle name="Обычный 21 2 2 2_15" xfId="1952"/>
    <cellStyle name="Обычный 21 2 2 3" xfId="1953"/>
    <cellStyle name="Обычный 21 2 2_15" xfId="1954"/>
    <cellStyle name="Обычный 21 2 3" xfId="801"/>
    <cellStyle name="Обычный 21 2 3 2" xfId="1955"/>
    <cellStyle name="Обычный 21 2 3_15" xfId="1956"/>
    <cellStyle name="Обычный 21 2 4" xfId="802"/>
    <cellStyle name="Обычный 21 2 4 2" xfId="1957"/>
    <cellStyle name="Обычный 21 2 4_15" xfId="1958"/>
    <cellStyle name="Обычный 21 2 5" xfId="803"/>
    <cellStyle name="Обычный 21 2 6" xfId="1959"/>
    <cellStyle name="Обычный 21 3" xfId="804"/>
    <cellStyle name="Обычный 21 3 2" xfId="805"/>
    <cellStyle name="Обычный 21 3 2 2" xfId="1960"/>
    <cellStyle name="Обычный 21 3 2_15" xfId="1961"/>
    <cellStyle name="Обычный 21 3 3" xfId="1962"/>
    <cellStyle name="Обычный 21 3_15" xfId="1963"/>
    <cellStyle name="Обычный 21 4" xfId="806"/>
    <cellStyle name="Обычный 21 4 2" xfId="1964"/>
    <cellStyle name="Обычный 21 4_15" xfId="1965"/>
    <cellStyle name="Обычный 21 5" xfId="807"/>
    <cellStyle name="Обычный 21 5 2" xfId="1966"/>
    <cellStyle name="Обычный 21 5_15" xfId="1967"/>
    <cellStyle name="Обычный 21 6" xfId="808"/>
    <cellStyle name="Обычный 21 7" xfId="1968"/>
    <cellStyle name="Обычный 22" xfId="809"/>
    <cellStyle name="Обычный 22 2" xfId="810"/>
    <cellStyle name="Обычный 22 2 2" xfId="811"/>
    <cellStyle name="Обычный 22 2 2 2" xfId="1969"/>
    <cellStyle name="Обычный 22 2 2_15" xfId="1970"/>
    <cellStyle name="Обычный 22 2 3" xfId="812"/>
    <cellStyle name="Обычный 22 2 4" xfId="1971"/>
    <cellStyle name="Обычный 22 3" xfId="813"/>
    <cellStyle name="Обычный 22 3 2" xfId="814"/>
    <cellStyle name="Обычный 22 3 2 2" xfId="1972"/>
    <cellStyle name="Обычный 22 3 2_15" xfId="1973"/>
    <cellStyle name="Обычный 22 3 3" xfId="815"/>
    <cellStyle name="Обычный 22 3 3 2" xfId="1974"/>
    <cellStyle name="Обычный 22 3 3_15" xfId="1975"/>
    <cellStyle name="Обычный 22 3 4" xfId="1976"/>
    <cellStyle name="Обычный 22 3_15" xfId="1977"/>
    <cellStyle name="Обычный 22 4" xfId="816"/>
    <cellStyle name="Обычный 22 4 2" xfId="1978"/>
    <cellStyle name="Обычный 22 4_15" xfId="1979"/>
    <cellStyle name="Обычный 22 5" xfId="817"/>
    <cellStyle name="Обычный 22 6" xfId="1980"/>
    <cellStyle name="Обычный 23" xfId="818"/>
    <cellStyle name="Обычный 23 2" xfId="819"/>
    <cellStyle name="Обычный 23 3" xfId="1981"/>
    <cellStyle name="Обычный 24" xfId="820"/>
    <cellStyle name="Обычный 24 2" xfId="1982"/>
    <cellStyle name="Обычный 24_15" xfId="1983"/>
    <cellStyle name="Обычный 25" xfId="821"/>
    <cellStyle name="Обычный 25 2" xfId="1984"/>
    <cellStyle name="Обычный 25_15" xfId="1985"/>
    <cellStyle name="Обычный 26" xfId="822"/>
    <cellStyle name="Обычный 26 2" xfId="1986"/>
    <cellStyle name="Обычный 26_15" xfId="1987"/>
    <cellStyle name="Обычный 27" xfId="823"/>
    <cellStyle name="Обычный 28" xfId="824"/>
    <cellStyle name="Обычный 29" xfId="825"/>
    <cellStyle name="Обычный 3" xfId="5"/>
    <cellStyle name="Обычный 3 2" xfId="826"/>
    <cellStyle name="Обычный 3 2 2" xfId="827"/>
    <cellStyle name="Обычный 3 2 2 2" xfId="1988"/>
    <cellStyle name="Обычный 3 2 3" xfId="828"/>
    <cellStyle name="Обычный 3 2 3 2" xfId="1989"/>
    <cellStyle name="Обычный 3 3" xfId="829"/>
    <cellStyle name="Обычный 3 3 2" xfId="830"/>
    <cellStyle name="Обычный 3 3 2 2" xfId="1990"/>
    <cellStyle name="Обычный 3 3 2 2 2" xfId="1991"/>
    <cellStyle name="Обычный 3 3 2_15" xfId="1992"/>
    <cellStyle name="Обычный 3 3 3" xfId="1993"/>
    <cellStyle name="Обычный 3 3_15" xfId="1994"/>
    <cellStyle name="Обычный 3 4" xfId="1995"/>
    <cellStyle name="Обычный 30" xfId="831"/>
    <cellStyle name="Обычный 31" xfId="832"/>
    <cellStyle name="Обычный 32" xfId="833"/>
    <cellStyle name="Обычный 33" xfId="834"/>
    <cellStyle name="Обычный 34" xfId="835"/>
    <cellStyle name="Обычный 35" xfId="836"/>
    <cellStyle name="Обычный 36" xfId="837"/>
    <cellStyle name="Обычный 37" xfId="838"/>
    <cellStyle name="Обычный 38" xfId="839"/>
    <cellStyle name="Обычный 38 2" xfId="1996"/>
    <cellStyle name="Обычный 39" xfId="840"/>
    <cellStyle name="Обычный 4" xfId="841"/>
    <cellStyle name="Обычный 4 2" xfId="842"/>
    <cellStyle name="Обычный 4 2 2" xfId="843"/>
    <cellStyle name="Обычный 4 2 2 2" xfId="2282"/>
    <cellStyle name="Обычный 4 2 3" xfId="844"/>
    <cellStyle name="Обычный 4 2 4" xfId="845"/>
    <cellStyle name="Обычный 4 3" xfId="846"/>
    <cellStyle name="Обычный 4 3 2" xfId="1997"/>
    <cellStyle name="Обычный 4 4" xfId="847"/>
    <cellStyle name="Обычный 4 5" xfId="1998"/>
    <cellStyle name="Обычный 40" xfId="848"/>
    <cellStyle name="Обычный 40 2" xfId="1999"/>
    <cellStyle name="Обычный 40_15" xfId="2000"/>
    <cellStyle name="Обычный 41" xfId="849"/>
    <cellStyle name="Обычный 41 2" xfId="2001"/>
    <cellStyle name="Обычный 41_15" xfId="2002"/>
    <cellStyle name="Обычный 42" xfId="850"/>
    <cellStyle name="Обычный 42 2" xfId="2003"/>
    <cellStyle name="Обычный 43" xfId="851"/>
    <cellStyle name="Обычный 43 2" xfId="852"/>
    <cellStyle name="Обычный 43 3" xfId="2004"/>
    <cellStyle name="Обычный 43 3 2" xfId="2005"/>
    <cellStyle name="Обычный 43_15" xfId="2006"/>
    <cellStyle name="Обычный 44" xfId="2007"/>
    <cellStyle name="Обычный 44 2" xfId="2008"/>
    <cellStyle name="Обычный 45" xfId="2009"/>
    <cellStyle name="Обычный 46" xfId="2010"/>
    <cellStyle name="Обычный 47" xfId="2011"/>
    <cellStyle name="Обычный 48" xfId="2012"/>
    <cellStyle name="Обычный 49" xfId="2289"/>
    <cellStyle name="Обычный 5" xfId="853"/>
    <cellStyle name="Обычный 5 10" xfId="854"/>
    <cellStyle name="Обычный 5 11" xfId="2013"/>
    <cellStyle name="Обычный 5 12" xfId="2014"/>
    <cellStyle name="Обычный 5 2" xfId="855"/>
    <cellStyle name="Обычный 5 2 10" xfId="856"/>
    <cellStyle name="Обычный 5 2 11" xfId="2015"/>
    <cellStyle name="Обычный 5 2 2" xfId="857"/>
    <cellStyle name="Обычный 5 2 2 2" xfId="858"/>
    <cellStyle name="Обычный 5 2 2 2 2" xfId="859"/>
    <cellStyle name="Обычный 5 2 2 2 2 2" xfId="2016"/>
    <cellStyle name="Обычный 5 2 2 2 2_15" xfId="2017"/>
    <cellStyle name="Обычный 5 2 2 2 3" xfId="860"/>
    <cellStyle name="Обычный 5 2 2 2 3 2" xfId="2018"/>
    <cellStyle name="Обычный 5 2 2 2 3_15" xfId="2019"/>
    <cellStyle name="Обычный 5 2 2 2 4" xfId="2020"/>
    <cellStyle name="Обычный 5 2 2 2_15" xfId="2021"/>
    <cellStyle name="Обычный 5 2 2 3" xfId="861"/>
    <cellStyle name="Обычный 5 2 2 3 2" xfId="2022"/>
    <cellStyle name="Обычный 5 2 2 3_15" xfId="2023"/>
    <cellStyle name="Обычный 5 2 2 4" xfId="862"/>
    <cellStyle name="Обычный 5 2 2 4 2" xfId="2024"/>
    <cellStyle name="Обычный 5 2 2 4_15" xfId="2025"/>
    <cellStyle name="Обычный 5 2 2 5" xfId="2026"/>
    <cellStyle name="Обычный 5 2 2_15" xfId="2027"/>
    <cellStyle name="Обычный 5 2 3" xfId="863"/>
    <cellStyle name="Обычный 5 2 3 2" xfId="864"/>
    <cellStyle name="Обычный 5 2 3 2 2" xfId="2028"/>
    <cellStyle name="Обычный 5 2 3 2_15" xfId="2029"/>
    <cellStyle name="Обычный 5 2 3 3" xfId="865"/>
    <cellStyle name="Обычный 5 2 3 3 2" xfId="2030"/>
    <cellStyle name="Обычный 5 2 3 3_15" xfId="2031"/>
    <cellStyle name="Обычный 5 2 3 4" xfId="2032"/>
    <cellStyle name="Обычный 5 2 3_15" xfId="2033"/>
    <cellStyle name="Обычный 5 2 4" xfId="866"/>
    <cellStyle name="Обычный 5 2 4 2" xfId="2034"/>
    <cellStyle name="Обычный 5 2 4_15" xfId="2035"/>
    <cellStyle name="Обычный 5 2 5" xfId="867"/>
    <cellStyle name="Обычный 5 2 6" xfId="868"/>
    <cellStyle name="Обычный 5 2 6 2" xfId="2036"/>
    <cellStyle name="Обычный 5 2 7" xfId="869"/>
    <cellStyle name="Обычный 5 2 7 2" xfId="2037"/>
    <cellStyle name="Обычный 5 2 8" xfId="870"/>
    <cellStyle name="Обычный 5 2 9" xfId="871"/>
    <cellStyle name="Обычный 5 2_Лист1" xfId="872"/>
    <cellStyle name="Обычный 5 3" xfId="873"/>
    <cellStyle name="Обычный 5 3 2" xfId="874"/>
    <cellStyle name="Обычный 5 3 2 2" xfId="875"/>
    <cellStyle name="Обычный 5 3 2 2 2" xfId="2038"/>
    <cellStyle name="Обычный 5 3 2 2_15" xfId="2039"/>
    <cellStyle name="Обычный 5 3 2 3" xfId="876"/>
    <cellStyle name="Обычный 5 3 2 3 2" xfId="2040"/>
    <cellStyle name="Обычный 5 3 2 3_15" xfId="2041"/>
    <cellStyle name="Обычный 5 3 2 4" xfId="2042"/>
    <cellStyle name="Обычный 5 3 2_15" xfId="2043"/>
    <cellStyle name="Обычный 5 3 3" xfId="877"/>
    <cellStyle name="Обычный 5 3 3 2" xfId="2044"/>
    <cellStyle name="Обычный 5 3 3_15" xfId="2045"/>
    <cellStyle name="Обычный 5 3 4" xfId="878"/>
    <cellStyle name="Обычный 5 3 4 2" xfId="2046"/>
    <cellStyle name="Обычный 5 3 4_15" xfId="2047"/>
    <cellStyle name="Обычный 5 3 5" xfId="2048"/>
    <cellStyle name="Обычный 5 3 5 2" xfId="2049"/>
    <cellStyle name="Обычный 5 3 5_15" xfId="2050"/>
    <cellStyle name="Обычный 5 3 6" xfId="2051"/>
    <cellStyle name="Обычный 5 3_Лист1" xfId="879"/>
    <cellStyle name="Обычный 5 4" xfId="880"/>
    <cellStyle name="Обычный 5 4 2" xfId="881"/>
    <cellStyle name="Обычный 5 4 2 2" xfId="2052"/>
    <cellStyle name="Обычный 5 4 2_15" xfId="2053"/>
    <cellStyle name="Обычный 5 4 3" xfId="882"/>
    <cellStyle name="Обычный 5 4 3 2" xfId="2054"/>
    <cellStyle name="Обычный 5 4 3_15" xfId="2055"/>
    <cellStyle name="Обычный 5 4 4" xfId="2056"/>
    <cellStyle name="Обычный 5 4_15" xfId="2057"/>
    <cellStyle name="Обычный 5 5" xfId="883"/>
    <cellStyle name="Обычный 5 5 2" xfId="884"/>
    <cellStyle name="Обычный 5 5 2 2" xfId="2058"/>
    <cellStyle name="Обычный 5 5 2_15" xfId="2059"/>
    <cellStyle name="Обычный 5 5 3" xfId="885"/>
    <cellStyle name="Обычный 5 5 3 2" xfId="2060"/>
    <cellStyle name="Обычный 5 5 3_15" xfId="2061"/>
    <cellStyle name="Обычный 5 5 4" xfId="2062"/>
    <cellStyle name="Обычный 5 5_15" xfId="2063"/>
    <cellStyle name="Обычный 5 6" xfId="886"/>
    <cellStyle name="Обычный 5 7" xfId="887"/>
    <cellStyle name="Обычный 5 8" xfId="888"/>
    <cellStyle name="Обычный 5 9" xfId="889"/>
    <cellStyle name="Обычный 5_Лист1" xfId="890"/>
    <cellStyle name="Обычный 50" xfId="2290"/>
    <cellStyle name="Обычный 51" xfId="2296"/>
    <cellStyle name="Обычный 6" xfId="891"/>
    <cellStyle name="Обычный 6 2" xfId="892"/>
    <cellStyle name="Обычный 7" xfId="893"/>
    <cellStyle name="Обычный 7 10" xfId="894"/>
    <cellStyle name="Обычный 7 2" xfId="895"/>
    <cellStyle name="Обычный 7 2 2" xfId="896"/>
    <cellStyle name="Обычный 7 2 2 2" xfId="897"/>
    <cellStyle name="Обычный 7 2 2 2 2" xfId="898"/>
    <cellStyle name="Обычный 7 2 2 2 2 2" xfId="899"/>
    <cellStyle name="Обычный 7 2 2 2 2 2 2" xfId="2064"/>
    <cellStyle name="Обычный 7 2 2 2 2 2_15" xfId="2065"/>
    <cellStyle name="Обычный 7 2 2 2 2 3" xfId="900"/>
    <cellStyle name="Обычный 7 2 2 2 2 3 2" xfId="2066"/>
    <cellStyle name="Обычный 7 2 2 2 2 3_15" xfId="2067"/>
    <cellStyle name="Обычный 7 2 2 2 2 4" xfId="2068"/>
    <cellStyle name="Обычный 7 2 2 2 2_15" xfId="2069"/>
    <cellStyle name="Обычный 7 2 2 2 3" xfId="901"/>
    <cellStyle name="Обычный 7 2 2 2 3 2" xfId="2070"/>
    <cellStyle name="Обычный 7 2 2 2 3_15" xfId="2071"/>
    <cellStyle name="Обычный 7 2 2 2 4" xfId="902"/>
    <cellStyle name="Обычный 7 2 2 2 4 2" xfId="2072"/>
    <cellStyle name="Обычный 7 2 2 2 4_15" xfId="2073"/>
    <cellStyle name="Обычный 7 2 2 2 5" xfId="2074"/>
    <cellStyle name="Обычный 7 2 2 2_15" xfId="2075"/>
    <cellStyle name="Обычный 7 2 2 3" xfId="903"/>
    <cellStyle name="Обычный 7 2 2 3 2" xfId="904"/>
    <cellStyle name="Обычный 7 2 2 3 2 2" xfId="2076"/>
    <cellStyle name="Обычный 7 2 2 3 2_15" xfId="2077"/>
    <cellStyle name="Обычный 7 2 2 3 3" xfId="905"/>
    <cellStyle name="Обычный 7 2 2 3 3 2" xfId="2078"/>
    <cellStyle name="Обычный 7 2 2 3 3_15" xfId="2079"/>
    <cellStyle name="Обычный 7 2 2 3 4" xfId="2080"/>
    <cellStyle name="Обычный 7 2 2 3_15" xfId="2081"/>
    <cellStyle name="Обычный 7 2 2 4" xfId="906"/>
    <cellStyle name="Обычный 7 2 2 4 2" xfId="2082"/>
    <cellStyle name="Обычный 7 2 2 4_15" xfId="2083"/>
    <cellStyle name="Обычный 7 2 2 5" xfId="907"/>
    <cellStyle name="Обычный 7 2 2 5 2" xfId="2084"/>
    <cellStyle name="Обычный 7 2 2 5_15" xfId="2085"/>
    <cellStyle name="Обычный 7 2 2 6" xfId="2086"/>
    <cellStyle name="Обычный 7 2 2 7" xfId="2087"/>
    <cellStyle name="Обычный 7 2 2_15" xfId="2088"/>
    <cellStyle name="Обычный 7 2 3" xfId="908"/>
    <cellStyle name="Обычный 7 2 3 2" xfId="909"/>
    <cellStyle name="Обычный 7 2 3 2 2" xfId="910"/>
    <cellStyle name="Обычный 7 2 3 2 2 2" xfId="2089"/>
    <cellStyle name="Обычный 7 2 3 2 2_15" xfId="2090"/>
    <cellStyle name="Обычный 7 2 3 2 3" xfId="911"/>
    <cellStyle name="Обычный 7 2 3 2 3 2" xfId="2091"/>
    <cellStyle name="Обычный 7 2 3 2 3_15" xfId="2092"/>
    <cellStyle name="Обычный 7 2 3 2 4" xfId="2093"/>
    <cellStyle name="Обычный 7 2 3 2_15" xfId="2094"/>
    <cellStyle name="Обычный 7 2 3 3" xfId="912"/>
    <cellStyle name="Обычный 7 2 3 3 2" xfId="2095"/>
    <cellStyle name="Обычный 7 2 3 3_15" xfId="2096"/>
    <cellStyle name="Обычный 7 2 3 4" xfId="913"/>
    <cellStyle name="Обычный 7 2 3 4 2" xfId="2097"/>
    <cellStyle name="Обычный 7 2 3 4_15" xfId="2098"/>
    <cellStyle name="Обычный 7 2 3 5" xfId="2099"/>
    <cellStyle name="Обычный 7 2 3_15" xfId="2100"/>
    <cellStyle name="Обычный 7 2 4" xfId="914"/>
    <cellStyle name="Обычный 7 2 4 2" xfId="915"/>
    <cellStyle name="Обычный 7 2 4 2 2" xfId="2101"/>
    <cellStyle name="Обычный 7 2 4 2_15" xfId="2102"/>
    <cellStyle name="Обычный 7 2 4 3" xfId="916"/>
    <cellStyle name="Обычный 7 2 4 3 2" xfId="2103"/>
    <cellStyle name="Обычный 7 2 4 3_15" xfId="2104"/>
    <cellStyle name="Обычный 7 2 4 4" xfId="2105"/>
    <cellStyle name="Обычный 7 2 4_15" xfId="2106"/>
    <cellStyle name="Обычный 7 2 5" xfId="917"/>
    <cellStyle name="Обычный 7 2 5 2" xfId="918"/>
    <cellStyle name="Обычный 7 2 5 2 2" xfId="2107"/>
    <cellStyle name="Обычный 7 2 5 2_15" xfId="2108"/>
    <cellStyle name="Обычный 7 2 5 3" xfId="2109"/>
    <cellStyle name="Обычный 7 2 5_15" xfId="2110"/>
    <cellStyle name="Обычный 7 2 6" xfId="919"/>
    <cellStyle name="Обычный 7 2 6 2" xfId="2111"/>
    <cellStyle name="Обычный 7 2 6_15" xfId="2112"/>
    <cellStyle name="Обычный 7 2 7" xfId="920"/>
    <cellStyle name="Обычный 7 2 7 2" xfId="2113"/>
    <cellStyle name="Обычный 7 2 7_15" xfId="2114"/>
    <cellStyle name="Обычный 7 2 8" xfId="2115"/>
    <cellStyle name="Обычный 7 2 9" xfId="2116"/>
    <cellStyle name="Обычный 7 2_15" xfId="2117"/>
    <cellStyle name="Обычный 7 3" xfId="921"/>
    <cellStyle name="Обычный 7 3 2" xfId="922"/>
    <cellStyle name="Обычный 7 3 2 2" xfId="2118"/>
    <cellStyle name="Обычный 7 3 3" xfId="2119"/>
    <cellStyle name="Обычный 7 4" xfId="923"/>
    <cellStyle name="Обычный 7 5" xfId="924"/>
    <cellStyle name="Обычный 7 6" xfId="925"/>
    <cellStyle name="Обычный 7 7" xfId="926"/>
    <cellStyle name="Обычный 7 8" xfId="927"/>
    <cellStyle name="Обычный 7 9" xfId="928"/>
    <cellStyle name="Обычный 8" xfId="929"/>
    <cellStyle name="Обычный 8 2" xfId="930"/>
    <cellStyle name="Обычный 8 2 2" xfId="931"/>
    <cellStyle name="Обычный 8 2 3" xfId="932"/>
    <cellStyle name="Обычный 8 2 3 2" xfId="2120"/>
    <cellStyle name="Обычный 8 3" xfId="933"/>
    <cellStyle name="Обычный 8 4" xfId="2121"/>
    <cellStyle name="Обычный 9" xfId="934"/>
    <cellStyle name="Обычный 9 10" xfId="935"/>
    <cellStyle name="Обычный 9 11" xfId="2122"/>
    <cellStyle name="Обычный 9 12" xfId="2123"/>
    <cellStyle name="Обычный 9 2" xfId="936"/>
    <cellStyle name="Обычный 9 2 10" xfId="2124"/>
    <cellStyle name="Обычный 9 2 2" xfId="937"/>
    <cellStyle name="Обычный 9 2 2 2" xfId="938"/>
    <cellStyle name="Обычный 9 2 2 2 2" xfId="939"/>
    <cellStyle name="Обычный 9 2 2 2 2 2" xfId="2125"/>
    <cellStyle name="Обычный 9 2 2 2 2_15" xfId="2126"/>
    <cellStyle name="Обычный 9 2 2 2 3" xfId="940"/>
    <cellStyle name="Обычный 9 2 2 2 3 2" xfId="2127"/>
    <cellStyle name="Обычный 9 2 2 2 3_15" xfId="2128"/>
    <cellStyle name="Обычный 9 2 2 2 4" xfId="941"/>
    <cellStyle name="Обычный 9 2 2 2 4 2" xfId="2129"/>
    <cellStyle name="Обычный 9 2 2 2 4_15" xfId="2130"/>
    <cellStyle name="Обычный 9 2 2 2 5" xfId="942"/>
    <cellStyle name="Обычный 9 2 2 2 6" xfId="2131"/>
    <cellStyle name="Обычный 9 2 2 2 6 2" xfId="1081"/>
    <cellStyle name="Обычный 9 2 2 2 6 2 2" xfId="2281"/>
    <cellStyle name="Обычный 9 2 2 2_15" xfId="2132"/>
    <cellStyle name="Обычный 9 2 2 3" xfId="943"/>
    <cellStyle name="Обычный 9 2 2 3 2" xfId="944"/>
    <cellStyle name="Обычный 9 2 2 3 2 2" xfId="2133"/>
    <cellStyle name="Обычный 9 2 2 3 2_15" xfId="2134"/>
    <cellStyle name="Обычный 9 2 2 3 3" xfId="945"/>
    <cellStyle name="Обычный 9 2 2 3 3 2" xfId="2135"/>
    <cellStyle name="Обычный 9 2 2 3 3_15" xfId="2136"/>
    <cellStyle name="Обычный 9 2 2 3 4" xfId="2137"/>
    <cellStyle name="Обычный 9 2 2 3_15" xfId="2138"/>
    <cellStyle name="Обычный 9 2 2 4" xfId="946"/>
    <cellStyle name="Обычный 9 2 2 4 2" xfId="947"/>
    <cellStyle name="Обычный 9 2 2 4 2 2" xfId="2139"/>
    <cellStyle name="Обычный 9 2 2 4 2_15" xfId="2140"/>
    <cellStyle name="Обычный 9 2 2 4 3" xfId="948"/>
    <cellStyle name="Обычный 9 2 2 4 3 2" xfId="2141"/>
    <cellStyle name="Обычный 9 2 2 4 3_15" xfId="2142"/>
    <cellStyle name="Обычный 9 2 2 4 4" xfId="2143"/>
    <cellStyle name="Обычный 9 2 2 4_15" xfId="2144"/>
    <cellStyle name="Обычный 9 2 2 5" xfId="949"/>
    <cellStyle name="Обычный 9 2 2 5 2" xfId="2145"/>
    <cellStyle name="Обычный 9 2 2 5_15" xfId="2146"/>
    <cellStyle name="Обычный 9 2 2 6" xfId="950"/>
    <cellStyle name="Обычный 9 2 2 6 2" xfId="2147"/>
    <cellStyle name="Обычный 9 2 2 6_15" xfId="2148"/>
    <cellStyle name="Обычный 9 2 2 7" xfId="951"/>
    <cellStyle name="Обычный 9 2 2 7 2" xfId="2149"/>
    <cellStyle name="Обычный 9 2 2 8" xfId="952"/>
    <cellStyle name="Обычный 9 2 2 9" xfId="2150"/>
    <cellStyle name="Обычный 9 2 2 9 2" xfId="1080"/>
    <cellStyle name="Обычный 9 2 2 9 2 2" xfId="2280"/>
    <cellStyle name="Обычный 9 2 2_12-1" xfId="953"/>
    <cellStyle name="Обычный 9 2 3" xfId="954"/>
    <cellStyle name="Обычный 9 2 3 2" xfId="955"/>
    <cellStyle name="Обычный 9 2 3 2 2" xfId="2151"/>
    <cellStyle name="Обычный 9 2 3 2_15" xfId="2152"/>
    <cellStyle name="Обычный 9 2 3 3" xfId="956"/>
    <cellStyle name="Обычный 9 2 3 3 2" xfId="2153"/>
    <cellStyle name="Обычный 9 2 3 3_15" xfId="2154"/>
    <cellStyle name="Обычный 9 2 3 4" xfId="957"/>
    <cellStyle name="Обычный 9 2 3 4 2" xfId="2155"/>
    <cellStyle name="Обычный 9 2 3 4_15" xfId="2156"/>
    <cellStyle name="Обычный 9 2 3 5" xfId="2157"/>
    <cellStyle name="Обычный 9 2 3_15" xfId="2158"/>
    <cellStyle name="Обычный 9 2 4" xfId="958"/>
    <cellStyle name="Обычный 9 2 4 2" xfId="959"/>
    <cellStyle name="Обычный 9 2 4 2 2" xfId="2159"/>
    <cellStyle name="Обычный 9 2 4 2 3" xfId="2160"/>
    <cellStyle name="Обычный 9 2 4 2 4" xfId="2161"/>
    <cellStyle name="Обычный 9 2 4 2 4 2" xfId="2286"/>
    <cellStyle name="Обычный 9 2 4 2 4 3" xfId="2293"/>
    <cellStyle name="Обычный 9 2 4 2 5" xfId="2162"/>
    <cellStyle name="Обычный 9 2 4 2_15" xfId="2163"/>
    <cellStyle name="Обычный 9 2 4 3" xfId="960"/>
    <cellStyle name="Обычный 9 2 4 3 2" xfId="2164"/>
    <cellStyle name="Обычный 9 2 4 3_15" xfId="2165"/>
    <cellStyle name="Обычный 9 2 4 4" xfId="961"/>
    <cellStyle name="Обычный 9 2 4 4 2" xfId="962"/>
    <cellStyle name="Обычный 9 2 4 4 2 2" xfId="963"/>
    <cellStyle name="Обычный 9 2 4 4 2_15" xfId="2166"/>
    <cellStyle name="Обычный 9 2 4 4 3" xfId="964"/>
    <cellStyle name="Обычный 9 2 4 4_15" xfId="2167"/>
    <cellStyle name="Обычный 9 2 4 5" xfId="965"/>
    <cellStyle name="Обычный 9 2 4 6" xfId="2168"/>
    <cellStyle name="Обычный 9 2 4 7" xfId="2169"/>
    <cellStyle name="Обычный 9 2 4_15" xfId="2170"/>
    <cellStyle name="Обычный 9 2 5" xfId="966"/>
    <cellStyle name="Обычный 9 2 5 2" xfId="967"/>
    <cellStyle name="Обычный 9 2 5 2 2" xfId="968"/>
    <cellStyle name="Обычный 9 2 5 2_15" xfId="2171"/>
    <cellStyle name="Обычный 9 2 5 3" xfId="969"/>
    <cellStyle name="Обычный 9 2 5 3 2" xfId="2172"/>
    <cellStyle name="Обычный 9 2 5 3_15" xfId="2173"/>
    <cellStyle name="Обычный 9 2 5 4" xfId="970"/>
    <cellStyle name="Обычный 9 2 5 5" xfId="971"/>
    <cellStyle name="Обычный 9 2 5 6" xfId="972"/>
    <cellStyle name="Обычный 9 2 5 7" xfId="973"/>
    <cellStyle name="Обычный 9 2 5 8" xfId="974"/>
    <cellStyle name="Обычный 9 2 5 8 2" xfId="975"/>
    <cellStyle name="Обычный 9 2 5 8 3" xfId="2174"/>
    <cellStyle name="Обычный 9 2 5 8_15" xfId="2175"/>
    <cellStyle name="Обычный 9 2 5_12-1" xfId="976"/>
    <cellStyle name="Обычный 9 2 6" xfId="977"/>
    <cellStyle name="Обычный 9 2 6 2" xfId="978"/>
    <cellStyle name="Обычный 9 2 6 2 2" xfId="979"/>
    <cellStyle name="Обычный 9 2 6 2 2 2" xfId="980"/>
    <cellStyle name="Обычный 9 2 6 2 2 3" xfId="981"/>
    <cellStyle name="Обычный 9 2 6 2 2_15" xfId="2176"/>
    <cellStyle name="Обычный 9 2 6 2 3" xfId="982"/>
    <cellStyle name="Обычный 9 2 6 2 4" xfId="983"/>
    <cellStyle name="Обычный 9 2 6 2_15" xfId="2177"/>
    <cellStyle name="Обычный 9 2 6 3" xfId="984"/>
    <cellStyle name="Обычный 9 2 6 4" xfId="985"/>
    <cellStyle name="Обычный 9 2 6 5" xfId="986"/>
    <cellStyle name="Обычный 9 2 6 6" xfId="987"/>
    <cellStyle name="Обычный 9 2 6 7" xfId="988"/>
    <cellStyle name="Обычный 9 2 6 8" xfId="989"/>
    <cellStyle name="Обычный 9 2 6 9" xfId="2295"/>
    <cellStyle name="Обычный 9 2 6_15" xfId="2178"/>
    <cellStyle name="Обычный 9 2 7" xfId="990"/>
    <cellStyle name="Обычный 9 2 7 2" xfId="2179"/>
    <cellStyle name="Обычный 9 2 7_15" xfId="2180"/>
    <cellStyle name="Обычный 9 2 8" xfId="991"/>
    <cellStyle name="Обычный 9 2 9" xfId="992"/>
    <cellStyle name="Обычный 9 2_12-1" xfId="993"/>
    <cellStyle name="Обычный 9 3" xfId="994"/>
    <cellStyle name="Обычный 9 3 2" xfId="995"/>
    <cellStyle name="Обычный 9 3 2 2" xfId="996"/>
    <cellStyle name="Обычный 9 3 2 2 2" xfId="2181"/>
    <cellStyle name="Обычный 9 3 2 2_15" xfId="2182"/>
    <cellStyle name="Обычный 9 3 2 3" xfId="997"/>
    <cellStyle name="Обычный 9 3 2 3 2" xfId="2183"/>
    <cellStyle name="Обычный 9 3 2 3_15" xfId="2184"/>
    <cellStyle name="Обычный 9 3 2 4" xfId="2185"/>
    <cellStyle name="Обычный 9 3 2_15" xfId="2186"/>
    <cellStyle name="Обычный 9 3 3" xfId="998"/>
    <cellStyle name="Обычный 9 3 3 2" xfId="2187"/>
    <cellStyle name="Обычный 9 3 3_15" xfId="2188"/>
    <cellStyle name="Обычный 9 3 4" xfId="999"/>
    <cellStyle name="Обычный 9 3 4 2" xfId="2189"/>
    <cellStyle name="Обычный 9 3 4_15" xfId="2190"/>
    <cellStyle name="Обычный 9 3 5" xfId="2191"/>
    <cellStyle name="Обычный 9 3 5 2" xfId="2192"/>
    <cellStyle name="Обычный 9 3 6" xfId="2193"/>
    <cellStyle name="Обычный 9 3_Лист1" xfId="1000"/>
    <cellStyle name="Обычный 9 4" xfId="1001"/>
    <cellStyle name="Обычный 9 4 2" xfId="1002"/>
    <cellStyle name="Обычный 9 4 2 2" xfId="2194"/>
    <cellStyle name="Обычный 9 4 2_15" xfId="2195"/>
    <cellStyle name="Обычный 9 4 3" xfId="1003"/>
    <cellStyle name="Обычный 9 4 3 2" xfId="2196"/>
    <cellStyle name="Обычный 9 4 3_15" xfId="2197"/>
    <cellStyle name="Обычный 9 4 4" xfId="2198"/>
    <cellStyle name="Обычный 9 4_15" xfId="2199"/>
    <cellStyle name="Обычный 9 5" xfId="1004"/>
    <cellStyle name="Обычный 9 5 2" xfId="1005"/>
    <cellStyle name="Обычный 9 5 2 2" xfId="2200"/>
    <cellStyle name="Обычный 9 5 2_15" xfId="2201"/>
    <cellStyle name="Обычный 9 5 3" xfId="1006"/>
    <cellStyle name="Обычный 9 5 3 2" xfId="2202"/>
    <cellStyle name="Обычный 9 5 3_15" xfId="2203"/>
    <cellStyle name="Обычный 9 5 4" xfId="2204"/>
    <cellStyle name="Обычный 9 5_15" xfId="2205"/>
    <cellStyle name="Обычный 9 6" xfId="1007"/>
    <cellStyle name="Обычный 9 7" xfId="1008"/>
    <cellStyle name="Обычный 9 8" xfId="1009"/>
    <cellStyle name="Обычный 9 9" xfId="1010"/>
    <cellStyle name="Обычный 9_Лист1" xfId="1011"/>
    <cellStyle name="Обычный_Лист1" xfId="2"/>
    <cellStyle name="Обычный_Лист1 2" xfId="2206"/>
    <cellStyle name="Плохой 2" xfId="1012"/>
    <cellStyle name="Пояснение 2" xfId="1013"/>
    <cellStyle name="Примечание 2" xfId="1014"/>
    <cellStyle name="Примечание 2 2" xfId="2207"/>
    <cellStyle name="Примечание 2_15" xfId="2208"/>
    <cellStyle name="Процентный 2" xfId="4"/>
    <cellStyle name="Процентный 2 2" xfId="1015"/>
    <cellStyle name="Процентный 2 2 2" xfId="1016"/>
    <cellStyle name="Процентный 2 2 2 2" xfId="2209"/>
    <cellStyle name="Процентный 2 2 3" xfId="2210"/>
    <cellStyle name="Процентный 2 3" xfId="2211"/>
    <cellStyle name="Процентный 3" xfId="1017"/>
    <cellStyle name="Процентный 3 2" xfId="1018"/>
    <cellStyle name="Процентный 3 2 2" xfId="2212"/>
    <cellStyle name="Процентный 3 3" xfId="1019"/>
    <cellStyle name="Процентный 3 3 2" xfId="2213"/>
    <cellStyle name="Процентный 3 4" xfId="2214"/>
    <cellStyle name="Процентный 4" xfId="1020"/>
    <cellStyle name="Процентный 4 2" xfId="2215"/>
    <cellStyle name="Процентный 5" xfId="1021"/>
    <cellStyle name="Процентный 5 2" xfId="2216"/>
    <cellStyle name="Процентный 6" xfId="1022"/>
    <cellStyle name="Процентный 7" xfId="1023"/>
    <cellStyle name="Связанная ячейка 2" xfId="1024"/>
    <cellStyle name="Стиль 1" xfId="1025"/>
    <cellStyle name="Текст предупреждения 2" xfId="1026"/>
    <cellStyle name="Финансовый 10" xfId="2217"/>
    <cellStyle name="Финансовый 10 2" xfId="2218"/>
    <cellStyle name="Финансовый 11" xfId="2219"/>
    <cellStyle name="Финансовый 2" xfId="1027"/>
    <cellStyle name="Финансовый 2 2" xfId="1028"/>
    <cellStyle name="Финансовый 2 3" xfId="2220"/>
    <cellStyle name="Финансовый 2 3 2 3" xfId="2221"/>
    <cellStyle name="Финансовый 2 3_15" xfId="2222"/>
    <cellStyle name="Финансовый 2_15" xfId="2223"/>
    <cellStyle name="Финансовый 3" xfId="1029"/>
    <cellStyle name="Финансовый 3 2" xfId="1030"/>
    <cellStyle name="Финансовый 3 2 2" xfId="1031"/>
    <cellStyle name="Финансовый 3 2 2 2" xfId="1032"/>
    <cellStyle name="Финансовый 3 2 2 2 2" xfId="1033"/>
    <cellStyle name="Финансовый 3 2 2 2 2 2" xfId="2224"/>
    <cellStyle name="Финансовый 3 2 2 2 3" xfId="1034"/>
    <cellStyle name="Финансовый 3 2 2 2 3 2" xfId="2225"/>
    <cellStyle name="Финансовый 3 2 2 2 4" xfId="2226"/>
    <cellStyle name="Финансовый 3 2 2 3" xfId="1035"/>
    <cellStyle name="Финансовый 3 2 2 3 2" xfId="2227"/>
    <cellStyle name="Финансовый 3 2 2 4" xfId="1036"/>
    <cellStyle name="Финансовый 3 2 2 4 2" xfId="2228"/>
    <cellStyle name="Финансовый 3 2 2 5" xfId="2229"/>
    <cellStyle name="Финансовый 3 2 3" xfId="1037"/>
    <cellStyle name="Финансовый 3 2 3 2" xfId="1038"/>
    <cellStyle name="Финансовый 3 2 3 2 2" xfId="2230"/>
    <cellStyle name="Финансовый 3 2 3 3" xfId="1039"/>
    <cellStyle name="Финансовый 3 2 3 3 2" xfId="2231"/>
    <cellStyle name="Финансовый 3 2 3 4" xfId="2232"/>
    <cellStyle name="Финансовый 3 2 4" xfId="1040"/>
    <cellStyle name="Финансовый 3 2 4 2" xfId="1041"/>
    <cellStyle name="Финансовый 3 2 4 2 2" xfId="1042"/>
    <cellStyle name="Финансовый 3 2 4 2 2 2" xfId="2233"/>
    <cellStyle name="Финансовый 3 2 4 2 3" xfId="1043"/>
    <cellStyle name="Финансовый 3 2 4 2 3 2" xfId="2234"/>
    <cellStyle name="Финансовый 3 2 4 2 4" xfId="2235"/>
    <cellStyle name="Финансовый 3 2 4 3" xfId="1044"/>
    <cellStyle name="Финансовый 3 2 4 3 2" xfId="2236"/>
    <cellStyle name="Финансовый 3 2 4 4" xfId="1045"/>
    <cellStyle name="Финансовый 3 2 4 4 2" xfId="2237"/>
    <cellStyle name="Финансовый 3 2 4 5" xfId="2238"/>
    <cellStyle name="Финансовый 3 2 5" xfId="1046"/>
    <cellStyle name="Финансовый 3 2 5 2" xfId="2239"/>
    <cellStyle name="Финансовый 3 2 6" xfId="1047"/>
    <cellStyle name="Финансовый 3 2 6 2" xfId="2240"/>
    <cellStyle name="Финансовый 3 2 7" xfId="2241"/>
    <cellStyle name="Финансовый 3 2 8" xfId="2242"/>
    <cellStyle name="Финансовый 3 3" xfId="1048"/>
    <cellStyle name="Финансовый 3 3 2" xfId="1049"/>
    <cellStyle name="Финансовый 3 3 2 2" xfId="1050"/>
    <cellStyle name="Финансовый 3 3 2 2 2" xfId="2243"/>
    <cellStyle name="Финансовый 3 3 2 3" xfId="1051"/>
    <cellStyle name="Финансовый 3 3 2 3 2" xfId="2244"/>
    <cellStyle name="Финансовый 3 3 2 4" xfId="2245"/>
    <cellStyle name="Финансовый 3 3 3" xfId="1052"/>
    <cellStyle name="Финансовый 3 3 3 2" xfId="2246"/>
    <cellStyle name="Финансовый 3 3 4" xfId="1053"/>
    <cellStyle name="Финансовый 3 3 4 2" xfId="2247"/>
    <cellStyle name="Финансовый 3 3 5" xfId="2248"/>
    <cellStyle name="Финансовый 3 3 5 2" xfId="2249"/>
    <cellStyle name="Финансовый 3 3 5_15" xfId="2250"/>
    <cellStyle name="Финансовый 3 3 6" xfId="2251"/>
    <cellStyle name="Финансовый 3 4" xfId="1054"/>
    <cellStyle name="Финансовый 3 4 2" xfId="1055"/>
    <cellStyle name="Финансовый 3 4 2 2" xfId="2252"/>
    <cellStyle name="Финансовый 3 4 3" xfId="1056"/>
    <cellStyle name="Финансовый 3 4 3 2" xfId="2253"/>
    <cellStyle name="Финансовый 3 4 4" xfId="2254"/>
    <cellStyle name="Финансовый 3 4 5" xfId="2255"/>
    <cellStyle name="Финансовый 3 5" xfId="1057"/>
    <cellStyle name="Финансовый 3 5 2" xfId="1058"/>
    <cellStyle name="Финансовый 3 5 2 2" xfId="2256"/>
    <cellStyle name="Финансовый 3 5 3" xfId="2257"/>
    <cellStyle name="Финансовый 3 6" xfId="1059"/>
    <cellStyle name="Финансовый 3 7" xfId="2258"/>
    <cellStyle name="Финансовый 3 8" xfId="2259"/>
    <cellStyle name="Финансовый 4" xfId="1060"/>
    <cellStyle name="Финансовый 4 2" xfId="1061"/>
    <cellStyle name="Финансовый 4 3" xfId="1062"/>
    <cellStyle name="Финансовый 4 3 2" xfId="1063"/>
    <cellStyle name="Финансовый 4 3 2 2" xfId="2260"/>
    <cellStyle name="Финансовый 4 3 3" xfId="2261"/>
    <cellStyle name="Финансовый 4 4" xfId="2262"/>
    <cellStyle name="Финансовый 5" xfId="1064"/>
    <cellStyle name="Финансовый 5 2" xfId="1065"/>
    <cellStyle name="Финансовый 5 3" xfId="2263"/>
    <cellStyle name="Финансовый 6" xfId="1066"/>
    <cellStyle name="Финансовый 6 2" xfId="1067"/>
    <cellStyle name="Финансовый 6 2 2" xfId="2264"/>
    <cellStyle name="Финансовый 6 2 2 2" xfId="2265"/>
    <cellStyle name="Финансовый 6 3" xfId="1068"/>
    <cellStyle name="Финансовый 6 3 2" xfId="2266"/>
    <cellStyle name="Финансовый 6 4" xfId="2267"/>
    <cellStyle name="Финансовый 7" xfId="1069"/>
    <cellStyle name="Финансовый 7 2" xfId="1070"/>
    <cellStyle name="Финансовый 7 2 2" xfId="2268"/>
    <cellStyle name="Финансовый 7 3" xfId="2269"/>
    <cellStyle name="Финансовый 7 3 2" xfId="2270"/>
    <cellStyle name="Финансовый 8" xfId="1071"/>
    <cellStyle name="Финансовый 8 2" xfId="1072"/>
    <cellStyle name="Финансовый 8 2 2" xfId="1073"/>
    <cellStyle name="Финансовый 8 2 2 2" xfId="2271"/>
    <cellStyle name="Финансовый 8 2 3" xfId="2272"/>
    <cellStyle name="Финансовый 8 3" xfId="1074"/>
    <cellStyle name="Финансовый 8 3 2" xfId="2273"/>
    <cellStyle name="Финансовый 8 4" xfId="1075"/>
    <cellStyle name="Финансовый 8 4 2" xfId="2274"/>
    <cellStyle name="Финансовый 8 5" xfId="1076"/>
    <cellStyle name="Финансовый 8 5 2" xfId="2275"/>
    <cellStyle name="Финансовый 8 6" xfId="1077"/>
    <cellStyle name="Финансовый 8 6 2" xfId="2276"/>
    <cellStyle name="Финансовый 8 7" xfId="2277"/>
    <cellStyle name="Финансовый 9" xfId="1078"/>
    <cellStyle name="Хороший 2" xfId="1079"/>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7.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externalLink" Target="externalLinks/externalLink8.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oneCellAnchor>
    <xdr:from>
      <xdr:col>3</xdr:col>
      <xdr:colOff>19050</xdr:colOff>
      <xdr:row>2</xdr:row>
      <xdr:rowOff>0</xdr:rowOff>
    </xdr:from>
    <xdr:ext cx="54429" cy="55563"/>
    <xdr:pic>
      <xdr:nvPicPr>
        <xdr:cNvPr id="2"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54429" cy="55563"/>
    <xdr:pic>
      <xdr:nvPicPr>
        <xdr:cNvPr id="3"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2</xdr:row>
      <xdr:rowOff>0</xdr:rowOff>
    </xdr:from>
    <xdr:ext cx="54429" cy="55563"/>
    <xdr:pic>
      <xdr:nvPicPr>
        <xdr:cNvPr id="4"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54429" cy="55563"/>
    <xdr:pic>
      <xdr:nvPicPr>
        <xdr:cNvPr id="5"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54429" cy="55563"/>
    <xdr:pic>
      <xdr:nvPicPr>
        <xdr:cNvPr id="6"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54429" cy="55563"/>
    <xdr:pic>
      <xdr:nvPicPr>
        <xdr:cNvPr id="7"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2</xdr:row>
      <xdr:rowOff>0</xdr:rowOff>
    </xdr:from>
    <xdr:ext cx="54429" cy="55563"/>
    <xdr:pic>
      <xdr:nvPicPr>
        <xdr:cNvPr id="8"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54429" cy="55563"/>
    <xdr:pic>
      <xdr:nvPicPr>
        <xdr:cNvPr id="9"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54429" cy="55563"/>
    <xdr:pic>
      <xdr:nvPicPr>
        <xdr:cNvPr id="10"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54429" cy="55563"/>
    <xdr:pic>
      <xdr:nvPicPr>
        <xdr:cNvPr id="11"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2</xdr:row>
      <xdr:rowOff>0</xdr:rowOff>
    </xdr:from>
    <xdr:ext cx="54429" cy="55563"/>
    <xdr:pic>
      <xdr:nvPicPr>
        <xdr:cNvPr id="12"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54429" cy="55563"/>
    <xdr:pic>
      <xdr:nvPicPr>
        <xdr:cNvPr id="13"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14"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15"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2</xdr:row>
      <xdr:rowOff>0</xdr:rowOff>
    </xdr:from>
    <xdr:ext cx="47625" cy="55563"/>
    <xdr:pic>
      <xdr:nvPicPr>
        <xdr:cNvPr id="16"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17"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18"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19"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2</xdr:row>
      <xdr:rowOff>0</xdr:rowOff>
    </xdr:from>
    <xdr:ext cx="47625" cy="55563"/>
    <xdr:pic>
      <xdr:nvPicPr>
        <xdr:cNvPr id="20"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21"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22" name="BEx1KD7H6UB1VYCJ7O61P562EIUY" descr="IQGV9140X0K0UPBL8OGU3I44J" hidden="1"/>
        <xdr:cNvPicPr>
          <a:picLocks noChangeAspect="1" noChangeArrowheads="1"/>
        </xdr:cNvPicPr>
      </xdr:nvPicPr>
      <xdr:blipFill>
        <a:blip xmlns:r="http://schemas.openxmlformats.org/officeDocument/2006/relationships"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23" name="BEx5BJQWS6YWHH4ZMSUAMD641V6Y" descr="ZTMFMXCIQSECDX38ALEFHUB00" hidden="1"/>
        <xdr:cNvPicPr>
          <a:picLocks noChangeAspect="1" noChangeArrowheads="1"/>
        </xdr:cNvPicPr>
      </xdr:nvPicPr>
      <xdr:blipFill>
        <a:blip xmlns:r="http://schemas.openxmlformats.org/officeDocument/2006/relationships"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2</xdr:row>
      <xdr:rowOff>0</xdr:rowOff>
    </xdr:from>
    <xdr:ext cx="47625" cy="55563"/>
    <xdr:pic>
      <xdr:nvPicPr>
        <xdr:cNvPr id="24" name="BEx5AQZ4ETQ9LMY5EBWVH20Z7VXQ" hidden="1"/>
        <xdr:cNvPicPr>
          <a:picLocks noChangeAspect="1" noChangeArrowheads="1"/>
        </xdr:cNvPicPr>
      </xdr:nvPicPr>
      <xdr:blipFill>
        <a:blip xmlns:r="http://schemas.openxmlformats.org/officeDocument/2006/relationships"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25" name="BExUBK0YZ5VYFY8TTITJGJU9S06A" hidden="1"/>
        <xdr:cNvPicPr>
          <a:picLocks noChangeAspect="1" noChangeArrowheads="1"/>
        </xdr:cNvPicPr>
      </xdr:nvPicPr>
      <xdr:blipFill>
        <a:blip xmlns:r="http://schemas.openxmlformats.org/officeDocument/2006/relationships"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26"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27"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2</xdr:row>
      <xdr:rowOff>0</xdr:rowOff>
    </xdr:from>
    <xdr:ext cx="47625" cy="55563"/>
    <xdr:pic>
      <xdr:nvPicPr>
        <xdr:cNvPr id="28"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29"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30"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31"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2</xdr:row>
      <xdr:rowOff>0</xdr:rowOff>
    </xdr:from>
    <xdr:ext cx="47625" cy="55563"/>
    <xdr:pic>
      <xdr:nvPicPr>
        <xdr:cNvPr id="32"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33"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34"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35"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2</xdr:row>
      <xdr:rowOff>0</xdr:rowOff>
    </xdr:from>
    <xdr:ext cx="47625" cy="55563"/>
    <xdr:pic>
      <xdr:nvPicPr>
        <xdr:cNvPr id="36"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37"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54429" cy="55563"/>
    <xdr:pic>
      <xdr:nvPicPr>
        <xdr:cNvPr id="38"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54429" cy="55563"/>
    <xdr:pic>
      <xdr:nvPicPr>
        <xdr:cNvPr id="39"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2</xdr:row>
      <xdr:rowOff>0</xdr:rowOff>
    </xdr:from>
    <xdr:ext cx="54429" cy="55563"/>
    <xdr:pic>
      <xdr:nvPicPr>
        <xdr:cNvPr id="40"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54429" cy="55563"/>
    <xdr:pic>
      <xdr:nvPicPr>
        <xdr:cNvPr id="41"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54429" cy="55563"/>
    <xdr:pic>
      <xdr:nvPicPr>
        <xdr:cNvPr id="42"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54429" cy="55563"/>
    <xdr:pic>
      <xdr:nvPicPr>
        <xdr:cNvPr id="43"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2</xdr:row>
      <xdr:rowOff>0</xdr:rowOff>
    </xdr:from>
    <xdr:ext cx="54429" cy="55563"/>
    <xdr:pic>
      <xdr:nvPicPr>
        <xdr:cNvPr id="44"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54429" cy="55563"/>
    <xdr:pic>
      <xdr:nvPicPr>
        <xdr:cNvPr id="45"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54429" cy="55563"/>
    <xdr:pic>
      <xdr:nvPicPr>
        <xdr:cNvPr id="46"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54429" cy="55563"/>
    <xdr:pic>
      <xdr:nvPicPr>
        <xdr:cNvPr id="47"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2</xdr:row>
      <xdr:rowOff>0</xdr:rowOff>
    </xdr:from>
    <xdr:ext cx="54429" cy="55563"/>
    <xdr:pic>
      <xdr:nvPicPr>
        <xdr:cNvPr id="48"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54429" cy="55563"/>
    <xdr:pic>
      <xdr:nvPicPr>
        <xdr:cNvPr id="49"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50"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51"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2</xdr:row>
      <xdr:rowOff>0</xdr:rowOff>
    </xdr:from>
    <xdr:ext cx="47625" cy="55563"/>
    <xdr:pic>
      <xdr:nvPicPr>
        <xdr:cNvPr id="52"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53"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54"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55"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2</xdr:row>
      <xdr:rowOff>0</xdr:rowOff>
    </xdr:from>
    <xdr:ext cx="47625" cy="55563"/>
    <xdr:pic>
      <xdr:nvPicPr>
        <xdr:cNvPr id="56"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57"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58" name="BEx1KD7H6UB1VYCJ7O61P562EIUY" descr="IQGV9140X0K0UPBL8OGU3I44J" hidden="1"/>
        <xdr:cNvPicPr>
          <a:picLocks noChangeAspect="1" noChangeArrowheads="1"/>
        </xdr:cNvPicPr>
      </xdr:nvPicPr>
      <xdr:blipFill>
        <a:blip xmlns:r="http://schemas.openxmlformats.org/officeDocument/2006/relationships"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59" name="BEx5BJQWS6YWHH4ZMSUAMD641V6Y" descr="ZTMFMXCIQSECDX38ALEFHUB00" hidden="1"/>
        <xdr:cNvPicPr>
          <a:picLocks noChangeAspect="1" noChangeArrowheads="1"/>
        </xdr:cNvPicPr>
      </xdr:nvPicPr>
      <xdr:blipFill>
        <a:blip xmlns:r="http://schemas.openxmlformats.org/officeDocument/2006/relationships"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2</xdr:row>
      <xdr:rowOff>0</xdr:rowOff>
    </xdr:from>
    <xdr:ext cx="47625" cy="55563"/>
    <xdr:pic>
      <xdr:nvPicPr>
        <xdr:cNvPr id="60" name="BEx5AQZ4ETQ9LMY5EBWVH20Z7VXQ" hidden="1"/>
        <xdr:cNvPicPr>
          <a:picLocks noChangeAspect="1" noChangeArrowheads="1"/>
        </xdr:cNvPicPr>
      </xdr:nvPicPr>
      <xdr:blipFill>
        <a:blip xmlns:r="http://schemas.openxmlformats.org/officeDocument/2006/relationships"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61" name="BExUBK0YZ5VYFY8TTITJGJU9S06A" hidden="1"/>
        <xdr:cNvPicPr>
          <a:picLocks noChangeAspect="1" noChangeArrowheads="1"/>
        </xdr:cNvPicPr>
      </xdr:nvPicPr>
      <xdr:blipFill>
        <a:blip xmlns:r="http://schemas.openxmlformats.org/officeDocument/2006/relationships"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62"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63"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2</xdr:row>
      <xdr:rowOff>0</xdr:rowOff>
    </xdr:from>
    <xdr:ext cx="47625" cy="55563"/>
    <xdr:pic>
      <xdr:nvPicPr>
        <xdr:cNvPr id="64"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65"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66"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67"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2</xdr:row>
      <xdr:rowOff>0</xdr:rowOff>
    </xdr:from>
    <xdr:ext cx="47625" cy="55563"/>
    <xdr:pic>
      <xdr:nvPicPr>
        <xdr:cNvPr id="68"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69"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70"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71"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2</xdr:row>
      <xdr:rowOff>0</xdr:rowOff>
    </xdr:from>
    <xdr:ext cx="47625" cy="55563"/>
    <xdr:pic>
      <xdr:nvPicPr>
        <xdr:cNvPr id="72"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73"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wsDr>
</file>

<file path=xl/drawings/drawing2.xml><?xml version="1.0" encoding="utf-8"?>
<xdr:wsDr xmlns:xdr="http://schemas.openxmlformats.org/drawingml/2006/spreadsheetDrawing" xmlns:a="http://schemas.openxmlformats.org/drawingml/2006/main">
  <xdr:oneCellAnchor>
    <xdr:from>
      <xdr:col>3</xdr:col>
      <xdr:colOff>19050</xdr:colOff>
      <xdr:row>4</xdr:row>
      <xdr:rowOff>0</xdr:rowOff>
    </xdr:from>
    <xdr:ext cx="54429" cy="55563"/>
    <xdr:pic>
      <xdr:nvPicPr>
        <xdr:cNvPr id="2"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54429" cy="55563"/>
    <xdr:pic>
      <xdr:nvPicPr>
        <xdr:cNvPr id="3"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4</xdr:row>
      <xdr:rowOff>0</xdr:rowOff>
    </xdr:from>
    <xdr:ext cx="54429" cy="55563"/>
    <xdr:pic>
      <xdr:nvPicPr>
        <xdr:cNvPr id="4"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54429" cy="55563"/>
    <xdr:pic>
      <xdr:nvPicPr>
        <xdr:cNvPr id="5"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54429" cy="55563"/>
    <xdr:pic>
      <xdr:nvPicPr>
        <xdr:cNvPr id="6"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54429" cy="55563"/>
    <xdr:pic>
      <xdr:nvPicPr>
        <xdr:cNvPr id="7"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4</xdr:row>
      <xdr:rowOff>0</xdr:rowOff>
    </xdr:from>
    <xdr:ext cx="54429" cy="55563"/>
    <xdr:pic>
      <xdr:nvPicPr>
        <xdr:cNvPr id="8"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54429" cy="55563"/>
    <xdr:pic>
      <xdr:nvPicPr>
        <xdr:cNvPr id="9"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54429" cy="55563"/>
    <xdr:pic>
      <xdr:nvPicPr>
        <xdr:cNvPr id="10"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54429" cy="55563"/>
    <xdr:pic>
      <xdr:nvPicPr>
        <xdr:cNvPr id="11"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4</xdr:row>
      <xdr:rowOff>0</xdr:rowOff>
    </xdr:from>
    <xdr:ext cx="54429" cy="55563"/>
    <xdr:pic>
      <xdr:nvPicPr>
        <xdr:cNvPr id="12"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54429" cy="55563"/>
    <xdr:pic>
      <xdr:nvPicPr>
        <xdr:cNvPr id="13"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47625" cy="55563"/>
    <xdr:pic>
      <xdr:nvPicPr>
        <xdr:cNvPr id="14"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47625" cy="55563"/>
    <xdr:pic>
      <xdr:nvPicPr>
        <xdr:cNvPr id="15"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4</xdr:row>
      <xdr:rowOff>0</xdr:rowOff>
    </xdr:from>
    <xdr:ext cx="47625" cy="55563"/>
    <xdr:pic>
      <xdr:nvPicPr>
        <xdr:cNvPr id="16"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47625" cy="55563"/>
    <xdr:pic>
      <xdr:nvPicPr>
        <xdr:cNvPr id="17"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47625" cy="55563"/>
    <xdr:pic>
      <xdr:nvPicPr>
        <xdr:cNvPr id="18"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47625" cy="55563"/>
    <xdr:pic>
      <xdr:nvPicPr>
        <xdr:cNvPr id="19"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4</xdr:row>
      <xdr:rowOff>0</xdr:rowOff>
    </xdr:from>
    <xdr:ext cx="47625" cy="55563"/>
    <xdr:pic>
      <xdr:nvPicPr>
        <xdr:cNvPr id="20"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47625" cy="55563"/>
    <xdr:pic>
      <xdr:nvPicPr>
        <xdr:cNvPr id="21"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47625" cy="55563"/>
    <xdr:pic>
      <xdr:nvPicPr>
        <xdr:cNvPr id="22" name="BEx1KD7H6UB1VYCJ7O61P562EIUY" descr="IQGV9140X0K0UPBL8OGU3I44J" hidden="1"/>
        <xdr:cNvPicPr>
          <a:picLocks noChangeAspect="1" noChangeArrowheads="1"/>
        </xdr:cNvPicPr>
      </xdr:nvPicPr>
      <xdr:blipFill>
        <a:blip xmlns:r="http://schemas.openxmlformats.org/officeDocument/2006/relationships"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47625" cy="55563"/>
    <xdr:pic>
      <xdr:nvPicPr>
        <xdr:cNvPr id="23" name="BEx5BJQWS6YWHH4ZMSUAMD641V6Y" descr="ZTMFMXCIQSECDX38ALEFHUB00" hidden="1"/>
        <xdr:cNvPicPr>
          <a:picLocks noChangeAspect="1" noChangeArrowheads="1"/>
        </xdr:cNvPicPr>
      </xdr:nvPicPr>
      <xdr:blipFill>
        <a:blip xmlns:r="http://schemas.openxmlformats.org/officeDocument/2006/relationships"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4</xdr:row>
      <xdr:rowOff>0</xdr:rowOff>
    </xdr:from>
    <xdr:ext cx="47625" cy="55563"/>
    <xdr:pic>
      <xdr:nvPicPr>
        <xdr:cNvPr id="24" name="BEx5AQZ4ETQ9LMY5EBWVH20Z7VXQ" hidden="1"/>
        <xdr:cNvPicPr>
          <a:picLocks noChangeAspect="1" noChangeArrowheads="1"/>
        </xdr:cNvPicPr>
      </xdr:nvPicPr>
      <xdr:blipFill>
        <a:blip xmlns:r="http://schemas.openxmlformats.org/officeDocument/2006/relationships"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47625" cy="55563"/>
    <xdr:pic>
      <xdr:nvPicPr>
        <xdr:cNvPr id="25" name="BExUBK0YZ5VYFY8TTITJGJU9S06A" hidden="1"/>
        <xdr:cNvPicPr>
          <a:picLocks noChangeAspect="1" noChangeArrowheads="1"/>
        </xdr:cNvPicPr>
      </xdr:nvPicPr>
      <xdr:blipFill>
        <a:blip xmlns:r="http://schemas.openxmlformats.org/officeDocument/2006/relationships"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47625" cy="55563"/>
    <xdr:pic>
      <xdr:nvPicPr>
        <xdr:cNvPr id="26"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47625" cy="55563"/>
    <xdr:pic>
      <xdr:nvPicPr>
        <xdr:cNvPr id="27"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4</xdr:row>
      <xdr:rowOff>0</xdr:rowOff>
    </xdr:from>
    <xdr:ext cx="47625" cy="55563"/>
    <xdr:pic>
      <xdr:nvPicPr>
        <xdr:cNvPr id="28"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47625" cy="55563"/>
    <xdr:pic>
      <xdr:nvPicPr>
        <xdr:cNvPr id="29"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47625" cy="55563"/>
    <xdr:pic>
      <xdr:nvPicPr>
        <xdr:cNvPr id="30"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47625" cy="55563"/>
    <xdr:pic>
      <xdr:nvPicPr>
        <xdr:cNvPr id="31"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4</xdr:row>
      <xdr:rowOff>0</xdr:rowOff>
    </xdr:from>
    <xdr:ext cx="47625" cy="55563"/>
    <xdr:pic>
      <xdr:nvPicPr>
        <xdr:cNvPr id="32"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47625" cy="55563"/>
    <xdr:pic>
      <xdr:nvPicPr>
        <xdr:cNvPr id="33"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47625" cy="55563"/>
    <xdr:pic>
      <xdr:nvPicPr>
        <xdr:cNvPr id="34"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47625" cy="55563"/>
    <xdr:pic>
      <xdr:nvPicPr>
        <xdr:cNvPr id="35"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4</xdr:row>
      <xdr:rowOff>0</xdr:rowOff>
    </xdr:from>
    <xdr:ext cx="47625" cy="55563"/>
    <xdr:pic>
      <xdr:nvPicPr>
        <xdr:cNvPr id="36"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4</xdr:row>
      <xdr:rowOff>0</xdr:rowOff>
    </xdr:from>
    <xdr:ext cx="47625" cy="55563"/>
    <xdr:pic>
      <xdr:nvPicPr>
        <xdr:cNvPr id="37"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54429" cy="55563"/>
    <xdr:pic>
      <xdr:nvPicPr>
        <xdr:cNvPr id="38"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54429" cy="55563"/>
    <xdr:pic>
      <xdr:nvPicPr>
        <xdr:cNvPr id="39"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4</xdr:row>
      <xdr:rowOff>0</xdr:rowOff>
    </xdr:from>
    <xdr:ext cx="54429" cy="55563"/>
    <xdr:pic>
      <xdr:nvPicPr>
        <xdr:cNvPr id="40"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54429" cy="55563"/>
    <xdr:pic>
      <xdr:nvPicPr>
        <xdr:cNvPr id="41"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54429" cy="55563"/>
    <xdr:pic>
      <xdr:nvPicPr>
        <xdr:cNvPr id="42"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54429" cy="55563"/>
    <xdr:pic>
      <xdr:nvPicPr>
        <xdr:cNvPr id="43"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4</xdr:row>
      <xdr:rowOff>0</xdr:rowOff>
    </xdr:from>
    <xdr:ext cx="54429" cy="55563"/>
    <xdr:pic>
      <xdr:nvPicPr>
        <xdr:cNvPr id="44"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54429" cy="55563"/>
    <xdr:pic>
      <xdr:nvPicPr>
        <xdr:cNvPr id="45"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54429" cy="55563"/>
    <xdr:pic>
      <xdr:nvPicPr>
        <xdr:cNvPr id="46"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54429" cy="55563"/>
    <xdr:pic>
      <xdr:nvPicPr>
        <xdr:cNvPr id="47"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4</xdr:row>
      <xdr:rowOff>0</xdr:rowOff>
    </xdr:from>
    <xdr:ext cx="54429" cy="55563"/>
    <xdr:pic>
      <xdr:nvPicPr>
        <xdr:cNvPr id="48"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54429" cy="55563"/>
    <xdr:pic>
      <xdr:nvPicPr>
        <xdr:cNvPr id="49"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47625" cy="55563"/>
    <xdr:pic>
      <xdr:nvPicPr>
        <xdr:cNvPr id="50"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47625" cy="55563"/>
    <xdr:pic>
      <xdr:nvPicPr>
        <xdr:cNvPr id="51"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4</xdr:row>
      <xdr:rowOff>0</xdr:rowOff>
    </xdr:from>
    <xdr:ext cx="47625" cy="55563"/>
    <xdr:pic>
      <xdr:nvPicPr>
        <xdr:cNvPr id="52"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47625" cy="55563"/>
    <xdr:pic>
      <xdr:nvPicPr>
        <xdr:cNvPr id="53"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47625" cy="55563"/>
    <xdr:pic>
      <xdr:nvPicPr>
        <xdr:cNvPr id="54"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47625" cy="55563"/>
    <xdr:pic>
      <xdr:nvPicPr>
        <xdr:cNvPr id="55"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4</xdr:row>
      <xdr:rowOff>0</xdr:rowOff>
    </xdr:from>
    <xdr:ext cx="47625" cy="55563"/>
    <xdr:pic>
      <xdr:nvPicPr>
        <xdr:cNvPr id="56"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47625" cy="55563"/>
    <xdr:pic>
      <xdr:nvPicPr>
        <xdr:cNvPr id="57"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47625" cy="55563"/>
    <xdr:pic>
      <xdr:nvPicPr>
        <xdr:cNvPr id="58" name="BEx1KD7H6UB1VYCJ7O61P562EIUY" descr="IQGV9140X0K0UPBL8OGU3I44J" hidden="1"/>
        <xdr:cNvPicPr>
          <a:picLocks noChangeAspect="1" noChangeArrowheads="1"/>
        </xdr:cNvPicPr>
      </xdr:nvPicPr>
      <xdr:blipFill>
        <a:blip xmlns:r="http://schemas.openxmlformats.org/officeDocument/2006/relationships"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47625" cy="55563"/>
    <xdr:pic>
      <xdr:nvPicPr>
        <xdr:cNvPr id="59" name="BEx5BJQWS6YWHH4ZMSUAMD641V6Y" descr="ZTMFMXCIQSECDX38ALEFHUB00" hidden="1"/>
        <xdr:cNvPicPr>
          <a:picLocks noChangeAspect="1" noChangeArrowheads="1"/>
        </xdr:cNvPicPr>
      </xdr:nvPicPr>
      <xdr:blipFill>
        <a:blip xmlns:r="http://schemas.openxmlformats.org/officeDocument/2006/relationships"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4</xdr:row>
      <xdr:rowOff>0</xdr:rowOff>
    </xdr:from>
    <xdr:ext cx="47625" cy="55563"/>
    <xdr:pic>
      <xdr:nvPicPr>
        <xdr:cNvPr id="60" name="BEx5AQZ4ETQ9LMY5EBWVH20Z7VXQ" hidden="1"/>
        <xdr:cNvPicPr>
          <a:picLocks noChangeAspect="1" noChangeArrowheads="1"/>
        </xdr:cNvPicPr>
      </xdr:nvPicPr>
      <xdr:blipFill>
        <a:blip xmlns:r="http://schemas.openxmlformats.org/officeDocument/2006/relationships"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47625" cy="55563"/>
    <xdr:pic>
      <xdr:nvPicPr>
        <xdr:cNvPr id="61" name="BExUBK0YZ5VYFY8TTITJGJU9S06A" hidden="1"/>
        <xdr:cNvPicPr>
          <a:picLocks noChangeAspect="1" noChangeArrowheads="1"/>
        </xdr:cNvPicPr>
      </xdr:nvPicPr>
      <xdr:blipFill>
        <a:blip xmlns:r="http://schemas.openxmlformats.org/officeDocument/2006/relationships"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47625" cy="55563"/>
    <xdr:pic>
      <xdr:nvPicPr>
        <xdr:cNvPr id="62"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47625" cy="55563"/>
    <xdr:pic>
      <xdr:nvPicPr>
        <xdr:cNvPr id="63"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4</xdr:row>
      <xdr:rowOff>0</xdr:rowOff>
    </xdr:from>
    <xdr:ext cx="47625" cy="55563"/>
    <xdr:pic>
      <xdr:nvPicPr>
        <xdr:cNvPr id="64"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47625" cy="55563"/>
    <xdr:pic>
      <xdr:nvPicPr>
        <xdr:cNvPr id="65"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47625" cy="55563"/>
    <xdr:pic>
      <xdr:nvPicPr>
        <xdr:cNvPr id="66"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47625" cy="55563"/>
    <xdr:pic>
      <xdr:nvPicPr>
        <xdr:cNvPr id="67"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4</xdr:row>
      <xdr:rowOff>0</xdr:rowOff>
    </xdr:from>
    <xdr:ext cx="47625" cy="55563"/>
    <xdr:pic>
      <xdr:nvPicPr>
        <xdr:cNvPr id="68"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47625" cy="55563"/>
    <xdr:pic>
      <xdr:nvPicPr>
        <xdr:cNvPr id="69"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47625" cy="55563"/>
    <xdr:pic>
      <xdr:nvPicPr>
        <xdr:cNvPr id="70"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47625" cy="55563"/>
    <xdr:pic>
      <xdr:nvPicPr>
        <xdr:cNvPr id="71"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4</xdr:row>
      <xdr:rowOff>0</xdr:rowOff>
    </xdr:from>
    <xdr:ext cx="47625" cy="55563"/>
    <xdr:pic>
      <xdr:nvPicPr>
        <xdr:cNvPr id="72"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4</xdr:row>
      <xdr:rowOff>0</xdr:rowOff>
    </xdr:from>
    <xdr:ext cx="47625" cy="55563"/>
    <xdr:pic>
      <xdr:nvPicPr>
        <xdr:cNvPr id="73"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762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54429" cy="55563"/>
    <xdr:pic>
      <xdr:nvPicPr>
        <xdr:cNvPr id="74"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54429" cy="55563"/>
    <xdr:pic>
      <xdr:nvPicPr>
        <xdr:cNvPr id="75"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2</xdr:row>
      <xdr:rowOff>0</xdr:rowOff>
    </xdr:from>
    <xdr:ext cx="54429" cy="55563"/>
    <xdr:pic>
      <xdr:nvPicPr>
        <xdr:cNvPr id="76"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54429" cy="55563"/>
    <xdr:pic>
      <xdr:nvPicPr>
        <xdr:cNvPr id="77"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54429" cy="55563"/>
    <xdr:pic>
      <xdr:nvPicPr>
        <xdr:cNvPr id="78"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54429" cy="55563"/>
    <xdr:pic>
      <xdr:nvPicPr>
        <xdr:cNvPr id="79"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2</xdr:row>
      <xdr:rowOff>0</xdr:rowOff>
    </xdr:from>
    <xdr:ext cx="54429" cy="55563"/>
    <xdr:pic>
      <xdr:nvPicPr>
        <xdr:cNvPr id="80"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54429" cy="55563"/>
    <xdr:pic>
      <xdr:nvPicPr>
        <xdr:cNvPr id="81"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54429" cy="55563"/>
    <xdr:pic>
      <xdr:nvPicPr>
        <xdr:cNvPr id="82"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54429" cy="55563"/>
    <xdr:pic>
      <xdr:nvPicPr>
        <xdr:cNvPr id="83"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2</xdr:row>
      <xdr:rowOff>0</xdr:rowOff>
    </xdr:from>
    <xdr:ext cx="54429" cy="55563"/>
    <xdr:pic>
      <xdr:nvPicPr>
        <xdr:cNvPr id="84"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54429" cy="55563"/>
    <xdr:pic>
      <xdr:nvPicPr>
        <xdr:cNvPr id="85"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86"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87"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2</xdr:row>
      <xdr:rowOff>0</xdr:rowOff>
    </xdr:from>
    <xdr:ext cx="47625" cy="55563"/>
    <xdr:pic>
      <xdr:nvPicPr>
        <xdr:cNvPr id="88"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89"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90"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91"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2</xdr:row>
      <xdr:rowOff>0</xdr:rowOff>
    </xdr:from>
    <xdr:ext cx="47625" cy="55563"/>
    <xdr:pic>
      <xdr:nvPicPr>
        <xdr:cNvPr id="92"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93"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94" name="BEx1KD7H6UB1VYCJ7O61P562EIUY" descr="IQGV9140X0K0UPBL8OGU3I44J" hidden="1"/>
        <xdr:cNvPicPr>
          <a:picLocks noChangeAspect="1" noChangeArrowheads="1"/>
        </xdr:cNvPicPr>
      </xdr:nvPicPr>
      <xdr:blipFill>
        <a:blip xmlns:r="http://schemas.openxmlformats.org/officeDocument/2006/relationships"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95" name="BEx5BJQWS6YWHH4ZMSUAMD641V6Y" descr="ZTMFMXCIQSECDX38ALEFHUB00" hidden="1"/>
        <xdr:cNvPicPr>
          <a:picLocks noChangeAspect="1" noChangeArrowheads="1"/>
        </xdr:cNvPicPr>
      </xdr:nvPicPr>
      <xdr:blipFill>
        <a:blip xmlns:r="http://schemas.openxmlformats.org/officeDocument/2006/relationships"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2</xdr:row>
      <xdr:rowOff>0</xdr:rowOff>
    </xdr:from>
    <xdr:ext cx="47625" cy="55563"/>
    <xdr:pic>
      <xdr:nvPicPr>
        <xdr:cNvPr id="96" name="BEx5AQZ4ETQ9LMY5EBWVH20Z7VXQ" hidden="1"/>
        <xdr:cNvPicPr>
          <a:picLocks noChangeAspect="1" noChangeArrowheads="1"/>
        </xdr:cNvPicPr>
      </xdr:nvPicPr>
      <xdr:blipFill>
        <a:blip xmlns:r="http://schemas.openxmlformats.org/officeDocument/2006/relationships"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97" name="BExUBK0YZ5VYFY8TTITJGJU9S06A" hidden="1"/>
        <xdr:cNvPicPr>
          <a:picLocks noChangeAspect="1" noChangeArrowheads="1"/>
        </xdr:cNvPicPr>
      </xdr:nvPicPr>
      <xdr:blipFill>
        <a:blip xmlns:r="http://schemas.openxmlformats.org/officeDocument/2006/relationships"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98"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99"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2</xdr:row>
      <xdr:rowOff>0</xdr:rowOff>
    </xdr:from>
    <xdr:ext cx="47625" cy="55563"/>
    <xdr:pic>
      <xdr:nvPicPr>
        <xdr:cNvPr id="100"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101"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102"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103"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2</xdr:row>
      <xdr:rowOff>0</xdr:rowOff>
    </xdr:from>
    <xdr:ext cx="47625" cy="55563"/>
    <xdr:pic>
      <xdr:nvPicPr>
        <xdr:cNvPr id="104"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105"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106"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107"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19050</xdr:colOff>
      <xdr:row>2</xdr:row>
      <xdr:rowOff>0</xdr:rowOff>
    </xdr:from>
    <xdr:ext cx="47625" cy="55563"/>
    <xdr:pic>
      <xdr:nvPicPr>
        <xdr:cNvPr id="108"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19050</xdr:colOff>
      <xdr:row>2</xdr:row>
      <xdr:rowOff>0</xdr:rowOff>
    </xdr:from>
    <xdr:ext cx="47625" cy="55563"/>
    <xdr:pic>
      <xdr:nvPicPr>
        <xdr:cNvPr id="109"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6265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54429" cy="55563"/>
    <xdr:pic>
      <xdr:nvPicPr>
        <xdr:cNvPr id="110"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54429" cy="55563"/>
    <xdr:pic>
      <xdr:nvPicPr>
        <xdr:cNvPr id="111"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2</xdr:row>
      <xdr:rowOff>0</xdr:rowOff>
    </xdr:from>
    <xdr:ext cx="54429" cy="55563"/>
    <xdr:pic>
      <xdr:nvPicPr>
        <xdr:cNvPr id="112"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54429" cy="55563"/>
    <xdr:pic>
      <xdr:nvPicPr>
        <xdr:cNvPr id="113"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54429" cy="55563"/>
    <xdr:pic>
      <xdr:nvPicPr>
        <xdr:cNvPr id="114"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54429" cy="55563"/>
    <xdr:pic>
      <xdr:nvPicPr>
        <xdr:cNvPr id="115"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2</xdr:row>
      <xdr:rowOff>0</xdr:rowOff>
    </xdr:from>
    <xdr:ext cx="54429" cy="55563"/>
    <xdr:pic>
      <xdr:nvPicPr>
        <xdr:cNvPr id="116"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54429" cy="55563"/>
    <xdr:pic>
      <xdr:nvPicPr>
        <xdr:cNvPr id="117"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54429" cy="55563"/>
    <xdr:pic>
      <xdr:nvPicPr>
        <xdr:cNvPr id="118"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54429" cy="55563"/>
    <xdr:pic>
      <xdr:nvPicPr>
        <xdr:cNvPr id="119"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2</xdr:row>
      <xdr:rowOff>0</xdr:rowOff>
    </xdr:from>
    <xdr:ext cx="54429" cy="55563"/>
    <xdr:pic>
      <xdr:nvPicPr>
        <xdr:cNvPr id="120"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54429" cy="55563"/>
    <xdr:pic>
      <xdr:nvPicPr>
        <xdr:cNvPr id="121"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54429"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122"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123"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2</xdr:row>
      <xdr:rowOff>0</xdr:rowOff>
    </xdr:from>
    <xdr:ext cx="47625" cy="55563"/>
    <xdr:pic>
      <xdr:nvPicPr>
        <xdr:cNvPr id="124"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125"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126"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127"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2</xdr:row>
      <xdr:rowOff>0</xdr:rowOff>
    </xdr:from>
    <xdr:ext cx="47625" cy="55563"/>
    <xdr:pic>
      <xdr:nvPicPr>
        <xdr:cNvPr id="128"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129"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130" name="BEx1KD7H6UB1VYCJ7O61P562EIUY" descr="IQGV9140X0K0UPBL8OGU3I44J" hidden="1"/>
        <xdr:cNvPicPr>
          <a:picLocks noChangeAspect="1" noChangeArrowheads="1"/>
        </xdr:cNvPicPr>
      </xdr:nvPicPr>
      <xdr:blipFill>
        <a:blip xmlns:r="http://schemas.openxmlformats.org/officeDocument/2006/relationships"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131" name="BEx5BJQWS6YWHH4ZMSUAMD641V6Y" descr="ZTMFMXCIQSECDX38ALEFHUB00" hidden="1"/>
        <xdr:cNvPicPr>
          <a:picLocks noChangeAspect="1" noChangeArrowheads="1"/>
        </xdr:cNvPicPr>
      </xdr:nvPicPr>
      <xdr:blipFill>
        <a:blip xmlns:r="http://schemas.openxmlformats.org/officeDocument/2006/relationships"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2</xdr:row>
      <xdr:rowOff>0</xdr:rowOff>
    </xdr:from>
    <xdr:ext cx="47625" cy="55563"/>
    <xdr:pic>
      <xdr:nvPicPr>
        <xdr:cNvPr id="132" name="BEx5AQZ4ETQ9LMY5EBWVH20Z7VXQ" hidden="1"/>
        <xdr:cNvPicPr>
          <a:picLocks noChangeAspect="1" noChangeArrowheads="1"/>
        </xdr:cNvPicPr>
      </xdr:nvPicPr>
      <xdr:blipFill>
        <a:blip xmlns:r="http://schemas.openxmlformats.org/officeDocument/2006/relationships"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133" name="BExUBK0YZ5VYFY8TTITJGJU9S06A" hidden="1"/>
        <xdr:cNvPicPr>
          <a:picLocks noChangeAspect="1" noChangeArrowheads="1"/>
        </xdr:cNvPicPr>
      </xdr:nvPicPr>
      <xdr:blipFill>
        <a:blip xmlns:r="http://schemas.openxmlformats.org/officeDocument/2006/relationships"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134"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135"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2</xdr:row>
      <xdr:rowOff>0</xdr:rowOff>
    </xdr:from>
    <xdr:ext cx="47625" cy="55563"/>
    <xdr:pic>
      <xdr:nvPicPr>
        <xdr:cNvPr id="136"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137"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138"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139"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2</xdr:row>
      <xdr:rowOff>0</xdr:rowOff>
    </xdr:from>
    <xdr:ext cx="47625" cy="55563"/>
    <xdr:pic>
      <xdr:nvPicPr>
        <xdr:cNvPr id="140"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141"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142" name="BEx1KD7H6UB1VYCJ7O61P562EIUY" descr="IQGV9140X0K0UPBL8OGU3I44J"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143" name="BEx5BJQWS6YWHH4ZMSUAMD641V6Y" descr="ZTMFMXCIQSECDX38ALEFHUB00"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3</xdr:col>
      <xdr:colOff>0</xdr:colOff>
      <xdr:row>2</xdr:row>
      <xdr:rowOff>0</xdr:rowOff>
    </xdr:from>
    <xdr:ext cx="47625" cy="55563"/>
    <xdr:pic>
      <xdr:nvPicPr>
        <xdr:cNvPr id="144" name="BEx5AQZ4ETQ9LMY5EBWVH20Z7VXQ"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3</xdr:col>
      <xdr:colOff>0</xdr:colOff>
      <xdr:row>2</xdr:row>
      <xdr:rowOff>0</xdr:rowOff>
    </xdr:from>
    <xdr:ext cx="47625" cy="55563"/>
    <xdr:pic>
      <xdr:nvPicPr>
        <xdr:cNvPr id="145" name="BExUBK0YZ5VYFY8TTITJGJU9S06A" hidden="1"/>
        <xdr:cNvPicPr>
          <a:picLocks noChangeAspect="1" noChangeArrowheads="1"/>
        </xdr:cNvPicPr>
      </xdr:nvPicPr>
      <xdr:blipFill>
        <a:blip xmlns:r="http://schemas.openxmlformats.org/officeDocument/2006/relationships" r:embed="rId1" cstate="print"/>
        <a:srcRect/>
        <a:stretch>
          <a:fillRect/>
        </a:stretch>
      </xdr:blipFill>
      <xdr:spPr bwMode="auto">
        <a:xfrm>
          <a:off x="5943600" y="381000"/>
          <a:ext cx="47625" cy="55563"/>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ms.zspk.perm.ru/&#1041;&#1102;&#1076;&#1078;&#1077;&#1090;%202018-2020/&#1055;&#1088;&#1086;&#1077;&#1082;&#1090;%20&#1073;&#1102;&#1076;&#1078;&#1077;&#1090;&#1072;%20&#1085;&#1072;%202018-2020/1%20&#1095;&#1090;&#1077;&#1085;&#1080;&#1077;%202018-2020/&#1055;&#1088;&#1086;&#1077;&#1082;&#1090;%20&#1079;&#1072;&#1082;&#1086;&#1085;&#1072;%20&#1086;%20&#1073;&#1102;&#1076;&#1078;&#1077;&#1090;&#1077;%20(&#1090;&#1077;&#1082;&#1089;&#1090;,%20&#1087;&#1088;&#1080;&#1083;&#1086;&#1078;&#1077;&#1085;&#1080;&#1103;,%20&#1055;&#1047;)/Users/KartEV/AppData/Local/Temp/BW/Analyzer/Workbooks/&#1060;&#1091;&#1085;&#1082;&#1094;&#1080;&#1086;&#1085;&#1072;&#1083;&#1100;&#1085;&#1072;&#1103;%20&#1089;&#1090;&#1088;&#1091;&#1082;&#1090;&#1091;&#1088;&#1072;%20&#1088;&#1072;&#1089;&#1093;&#1086;&#1076;&#1086;&#1074;-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1041;&#1102;&#1076;&#1078;&#1077;&#1090;%202018-2020\&#1055;&#1088;&#1086;&#1077;&#1082;&#1090;%20&#1073;&#1102;&#1076;&#1078;&#1077;&#1090;&#1072;%20&#1085;&#1072;%202018-2020\1%20&#1095;&#1090;&#1077;&#1085;&#1080;&#1077;%202018-2020\&#1055;&#1088;&#1086;&#1077;&#1082;&#1090;%20&#1079;&#1072;&#1082;&#1086;&#1085;&#1072;%20&#1086;%20&#1073;&#1102;&#1076;&#1078;&#1077;&#1090;&#1077;%20(&#1090;&#1077;&#1082;&#1089;&#1090;,%20&#1087;&#1088;&#1080;&#1083;&#1086;&#1078;&#1077;&#1085;&#1080;&#1103;,%20&#1055;&#1047;)\Users\KartEV\AppData\Local\Temp\BW\Analyzer\Workbooks\&#1060;&#1091;&#1085;&#1082;&#1094;&#1080;&#1086;&#1085;&#1072;&#1083;&#1100;&#1085;&#1072;&#1103;%20&#1089;&#1090;&#1088;&#1091;&#1082;&#1090;&#1091;&#1088;&#1072;%20&#1088;&#1072;&#1089;&#1093;&#1086;&#1076;&#1086;&#1074;-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ms.zspk.perm.ru/&#1041;&#1102;&#1076;&#1078;&#1077;&#1090;%202018-2020/&#1055;&#1088;&#1086;&#1077;&#1082;&#1090;%20&#1073;&#1102;&#1076;&#1078;&#1077;&#1090;&#1072;%20&#1085;&#1072;%202018-2020/1%20&#1095;&#1090;&#1077;&#1085;&#1080;&#1077;%202018-2020/&#1055;&#1088;&#1086;&#1077;&#1082;&#1090;%20&#1079;&#1072;&#1082;&#1086;&#1085;&#1072;%20&#1086;%20&#1073;&#1102;&#1076;&#1078;&#1077;&#1090;&#1077;%20(&#1090;&#1077;&#1082;&#1089;&#1090;,%20&#1087;&#1088;&#1080;&#1083;&#1086;&#1078;&#1077;&#1085;&#1080;&#1103;,%20&#1055;&#1047;)/Users/KartEV/AppData/Local/Temp/BW/Analyzer/Workbooks/&#1060;&#1091;&#1085;&#1082;&#1094;&#1080;&#1086;&#1085;&#1072;&#1083;&#1100;&#1085;&#1072;&#1103;%20&#1089;&#1090;&#1088;&#1091;&#1082;&#1090;&#1091;&#1088;&#1072;%20&#1088;&#1072;&#1089;&#1093;&#1086;&#1076;&#1086;&#1074;-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1041;&#1102;&#1076;&#1078;&#1077;&#1090;%202018-2020\&#1055;&#1088;&#1086;&#1077;&#1082;&#1090;%20&#1073;&#1102;&#1076;&#1078;&#1077;&#1090;&#1072;%20&#1085;&#1072;%202018-2020\1%20&#1095;&#1090;&#1077;&#1085;&#1080;&#1077;%202018-2020\&#1055;&#1088;&#1086;&#1077;&#1082;&#1090;%20&#1079;&#1072;&#1082;&#1086;&#1085;&#1072;%20&#1086;%20&#1073;&#1102;&#1076;&#1078;&#1077;&#1090;&#1077;%20(&#1090;&#1077;&#1082;&#1089;&#1090;,%20&#1087;&#1088;&#1080;&#1083;&#1086;&#1078;&#1077;&#1085;&#1080;&#1103;,%20&#1055;&#1047;)\Users\KartEV\AppData\Local\Temp\BW\Analyzer\Workbooks\&#1060;&#1091;&#1085;&#1082;&#1094;&#1080;&#1086;&#1085;&#1072;&#1083;&#1100;&#1085;&#1072;&#1103;%20&#1089;&#1090;&#1088;&#1091;&#1082;&#1090;&#1091;&#1088;&#1072;%20&#1088;&#1072;&#1089;&#1093;&#1086;&#1076;&#1086;&#1074;-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dms.zspk.perm.ru/&#1041;&#1102;&#1076;&#1078;&#1077;&#1090;%202018-2020/&#1055;&#1088;&#1086;&#1077;&#1082;&#1090;%20&#1073;&#1102;&#1076;&#1078;&#1077;&#1090;&#1072;%20&#1085;&#1072;%202018-2020/1%20&#1095;&#1090;&#1077;&#1085;&#1080;&#1077;%202018-2020/&#1055;&#1088;&#1086;&#1077;&#1082;&#1090;%20&#1079;&#1072;&#1082;&#1086;&#1085;&#1072;%20&#1086;%20&#1073;&#1102;&#1076;&#1078;&#1077;&#1090;&#1077;%20(&#1090;&#1077;&#1082;&#1089;&#1090;,%20&#1087;&#1088;&#1080;&#1083;&#1086;&#1078;&#1077;&#1085;&#1080;&#1103;,%20&#1055;&#1047;)/Users/KartEV/AppData/Local/Temp/BW/Analyzer/Workbooks/&#1055;&#1088;&#1080;&#1083;&#1086;&#1078;&#1077;&#1085;&#1080;&#1077;%20&#1085;&#1072;%20&#1056;&#1054;%20&#1074;%20&#1088;&#1072;&#1079;&#1088;&#1077;&#1079;&#1077;%20&#1084;&#1091;&#1085;&#1080;&#1094;&#1080;&#1087;&#1072;&#1083;&#1100;&#1085;&#1099;&#1093;%20&#1088;-&#1085;&#1086;&#1074;-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W:\&#1041;&#1102;&#1076;&#1078;&#1077;&#1090;%202018-2020\&#1055;&#1088;&#1086;&#1077;&#1082;&#1090;%20&#1073;&#1102;&#1076;&#1078;&#1077;&#1090;&#1072;%20&#1085;&#1072;%202018-2020\1%20&#1095;&#1090;&#1077;&#1085;&#1080;&#1077;%202018-2020\&#1055;&#1088;&#1086;&#1077;&#1082;&#1090;%20&#1079;&#1072;&#1082;&#1086;&#1085;&#1072;%20&#1086;%20&#1073;&#1102;&#1076;&#1078;&#1077;&#1090;&#1077;%20(&#1090;&#1077;&#1082;&#1089;&#1090;,%20&#1087;&#1088;&#1080;&#1083;&#1086;&#1078;&#1077;&#1085;&#1080;&#1103;,%20&#1055;&#1047;)\Users\KartEV\AppData\Local\Temp\BW\Analyzer\Workbooks\&#1055;&#1088;&#1080;&#1083;&#1086;&#1078;&#1077;&#1085;&#1080;&#1077;%20&#1085;&#1072;%20&#1056;&#1054;%20&#1074;%20&#1088;&#1072;&#1079;&#1088;&#1077;&#1079;&#1077;%20&#1084;&#1091;&#1085;&#1080;&#1094;&#1080;&#1087;&#1072;&#1083;&#1100;&#1085;&#1099;&#1093;%20&#1088;-&#1085;&#1086;&#1074;-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dms.zspk.perm.ru/&#1041;&#1102;&#1076;&#1078;&#1077;&#1090;%202018-2020/&#1055;&#1088;&#1086;&#1077;&#1082;&#1090;%20&#1073;&#1102;&#1076;&#1078;&#1077;&#1090;&#1072;%20&#1085;&#1072;%202018-2020/1%20&#1095;&#1090;&#1077;&#1085;&#1080;&#1077;%202018-2020/&#1055;&#1088;&#1086;&#1077;&#1082;&#1090;%20&#1079;&#1072;&#1082;&#1086;&#1085;&#1072;%20&#1086;%20&#1073;&#1102;&#1076;&#1078;&#1077;&#1090;&#1077;%20(&#1090;&#1077;&#1082;&#1089;&#1090;,%20&#1087;&#1088;&#1080;&#1083;&#1086;&#1078;&#1077;&#1085;&#1080;&#1103;,%20&#1055;&#1047;)/Users/KartEV/AppData/Local/Temp/BW/Analyzer/Workbooks/&#1055;&#1088;&#1080;&#1083;&#1086;&#1078;&#1077;&#1085;&#1080;&#1077;%20&#1085;&#1072;%20&#1056;&#1054;%20&#1074;%20&#1088;&#1072;&#1079;&#1088;&#1077;&#1079;&#1077;%20&#1084;&#1091;&#1085;&#1080;&#1094;&#1080;&#1087;&#1072;&#1083;&#1100;&#1085;&#1099;&#1093;%20&#1088;-&#1085;&#1086;&#1074;-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W:\&#1041;&#1102;&#1076;&#1078;&#1077;&#1090;%202018-2020\&#1055;&#1088;&#1086;&#1077;&#1082;&#1090;%20&#1073;&#1102;&#1076;&#1078;&#1077;&#1090;&#1072;%20&#1085;&#1072;%202018-2020\1%20&#1095;&#1090;&#1077;&#1085;&#1080;&#1077;%202018-2020\&#1055;&#1088;&#1086;&#1077;&#1082;&#1090;%20&#1079;&#1072;&#1082;&#1086;&#1085;&#1072;%20&#1086;%20&#1073;&#1102;&#1076;&#1078;&#1077;&#1090;&#1077;%20(&#1090;&#1077;&#1082;&#1089;&#1090;,%20&#1087;&#1088;&#1080;&#1083;&#1086;&#1078;&#1077;&#1085;&#1080;&#1103;,%20&#1055;&#1047;)\Users\KartEV\AppData\Local\Temp\BW\Analyzer\Workbooks\&#1055;&#1088;&#1080;&#1083;&#1086;&#1078;&#1077;&#1085;&#1080;&#1077;%20&#1085;&#1072;%20&#1056;&#1054;%20&#1074;%20&#1088;&#1072;&#1079;&#1088;&#1077;&#1079;&#1077;%20&#1084;&#1091;&#1085;&#1080;&#1094;&#1080;&#1087;&#1072;&#1083;&#1100;&#1085;&#1099;&#1093;%20&#1088;-&#1085;&#1086;&#1074;-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Z:\2012-2014\&#1060;&#1091;&#1085;&#1082;&#1094;&#1080;&#1086;&#1085;&#1072;&#1083;&#1100;&#1085;&#1072;&#1103;%20&#1089;&#1090;&#1088;&#1091;&#1082;&#1090;&#1091;&#1088;&#1072;%20&#1088;&#1072;&#1089;&#1093;&#1086;&#1076;&#1086;&#1074;-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Приложение"/>
      <sheetName val="Table"/>
      <sheetName val="Graph"/>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Приложение"/>
      <sheetName val="Table"/>
      <sheetName val="Graph"/>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Приложение"/>
      <sheetName val="Table"/>
      <sheetName val="Graph"/>
    </sheetNames>
    <sheetDataSet>
      <sheetData sheetId="0"/>
      <sheetData sheetId="1"/>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Приложение"/>
      <sheetName val="Table"/>
      <sheetName val="Graph"/>
    </sheetNames>
    <sheetDataSet>
      <sheetData sheetId="0"/>
      <sheetData sheetId="1"/>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Приложение"/>
      <sheetName val="Table"/>
      <sheetName val="Attachname"/>
      <sheetName val="Graph"/>
      <sheetName val="Приложение на РО в разрезе муни"/>
    </sheetNames>
    <sheetDataSet>
      <sheetData sheetId="0" refreshError="1"/>
      <sheetData sheetId="1"/>
      <sheetData sheetId="2"/>
      <sheetData sheetId="3" refreshError="1"/>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Приложение"/>
      <sheetName val="Table"/>
      <sheetName val="Attachname"/>
      <sheetName val="Graph"/>
      <sheetName val="Приложение на РО в разрезе муни"/>
    </sheetNames>
    <sheetDataSet>
      <sheetData sheetId="0" refreshError="1"/>
      <sheetData sheetId="1"/>
      <sheetData sheetId="2"/>
      <sheetData sheetId="3" refreshError="1"/>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Приложение"/>
      <sheetName val="Table"/>
      <sheetName val="Attachname"/>
      <sheetName val="Graph"/>
      <sheetName val="Приложение на РО в разрезе муни"/>
    </sheetNames>
    <sheetDataSet>
      <sheetData sheetId="0"/>
      <sheetData sheetId="1"/>
      <sheetData sheetId="2"/>
      <sheetData sheetId="3"/>
      <sheetData sheetId="4"/>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Приложение"/>
      <sheetName val="Table"/>
      <sheetName val="Attachname"/>
      <sheetName val="Graph"/>
      <sheetName val="Приложение на РО в разрезе муни"/>
    </sheetNames>
    <sheetDataSet>
      <sheetData sheetId="0"/>
      <sheetData sheetId="1"/>
      <sheetData sheetId="2"/>
      <sheetData sheetId="3"/>
      <sheetData sheetId="4"/>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Приложение"/>
      <sheetName val="Table"/>
      <sheetName val="Graph"/>
    </sheetNames>
    <sheetDataSet>
      <sheetData sheetId="0" refreshError="1"/>
      <sheetData sheetId="1" refreshError="1"/>
      <sheetData sheetId="2"/>
      <sheetData sheetId="3"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F1844"/>
  <sheetViews>
    <sheetView view="pageBreakPreview" zoomScaleNormal="100" zoomScaleSheetLayoutView="100" workbookViewId="0">
      <selection activeCell="E3" sqref="E3"/>
    </sheetView>
  </sheetViews>
  <sheetFormatPr defaultRowHeight="12.75" outlineLevelRow="4" x14ac:dyDescent="0.2"/>
  <cols>
    <col min="1" max="1" width="14.7109375" style="160" customWidth="1"/>
    <col min="2" max="2" width="8.7109375" style="160" customWidth="1"/>
    <col min="3" max="3" width="37.85546875" style="160" customWidth="1"/>
    <col min="4" max="6" width="14.42578125" style="160" customWidth="1"/>
    <col min="7" max="16384" width="9.140625" style="160"/>
  </cols>
  <sheetData>
    <row r="1" spans="1:6" s="10" customFormat="1" ht="15" x14ac:dyDescent="0.25">
      <c r="A1" s="160"/>
      <c r="B1" s="160"/>
      <c r="C1" s="160"/>
      <c r="D1" s="160"/>
      <c r="E1" s="116" t="s">
        <v>276</v>
      </c>
      <c r="F1" s="160"/>
    </row>
    <row r="2" spans="1:6" s="10" customFormat="1" ht="15" x14ac:dyDescent="0.25">
      <c r="A2" s="160"/>
      <c r="B2" s="160"/>
      <c r="C2" s="160"/>
      <c r="D2" s="160"/>
      <c r="E2" s="116" t="s">
        <v>248</v>
      </c>
      <c r="F2" s="160"/>
    </row>
    <row r="3" spans="1:6" s="10" customFormat="1" ht="15" x14ac:dyDescent="0.25">
      <c r="A3" s="160"/>
      <c r="B3" s="160"/>
      <c r="C3" s="160"/>
      <c r="D3" s="160"/>
      <c r="E3" s="116" t="s">
        <v>2356</v>
      </c>
      <c r="F3" s="160"/>
    </row>
    <row r="4" spans="1:6" s="10" customFormat="1" ht="15" x14ac:dyDescent="0.25">
      <c r="A4" s="160"/>
      <c r="B4" s="160"/>
      <c r="C4" s="160"/>
      <c r="D4" s="160"/>
      <c r="E4" s="116"/>
      <c r="F4" s="160"/>
    </row>
    <row r="5" spans="1:6" s="10" customFormat="1" ht="45.75" customHeight="1" x14ac:dyDescent="0.2">
      <c r="A5" s="174" t="s">
        <v>2291</v>
      </c>
      <c r="B5" s="174"/>
      <c r="C5" s="174"/>
      <c r="D5" s="174"/>
      <c r="E5" s="174"/>
      <c r="F5" s="174"/>
    </row>
    <row r="6" spans="1:6" s="10" customFormat="1" x14ac:dyDescent="0.2">
      <c r="A6" s="131"/>
    </row>
    <row r="7" spans="1:6" s="10" customFormat="1" ht="15" x14ac:dyDescent="0.2">
      <c r="A7" s="152" t="s">
        <v>277</v>
      </c>
      <c r="B7" s="152" t="s">
        <v>278</v>
      </c>
      <c r="C7" s="153" t="s">
        <v>279</v>
      </c>
      <c r="D7" s="152" t="s">
        <v>4</v>
      </c>
      <c r="E7" s="154" t="s">
        <v>5</v>
      </c>
      <c r="F7" s="154" t="s">
        <v>280</v>
      </c>
    </row>
    <row r="8" spans="1:6" s="10" customFormat="1" ht="15" x14ac:dyDescent="0.2">
      <c r="A8" s="152" t="s">
        <v>137</v>
      </c>
      <c r="B8" s="152" t="s">
        <v>0</v>
      </c>
      <c r="C8" s="153">
        <v>3</v>
      </c>
      <c r="D8" s="152" t="s">
        <v>141</v>
      </c>
      <c r="E8" s="154" t="s">
        <v>143</v>
      </c>
      <c r="F8" s="154" t="s">
        <v>145</v>
      </c>
    </row>
    <row r="9" spans="1:6" ht="45" x14ac:dyDescent="0.2">
      <c r="A9" s="155" t="s">
        <v>281</v>
      </c>
      <c r="B9" s="155"/>
      <c r="C9" s="156" t="s">
        <v>282</v>
      </c>
      <c r="D9" s="157">
        <v>40348131</v>
      </c>
      <c r="E9" s="157">
        <v>36664988.299999997</v>
      </c>
      <c r="F9" s="157">
        <v>38134597.200000003</v>
      </c>
    </row>
    <row r="10" spans="1:6" ht="45" outlineLevel="1" x14ac:dyDescent="0.2">
      <c r="A10" s="155" t="s">
        <v>283</v>
      </c>
      <c r="B10" s="155"/>
      <c r="C10" s="156" t="s">
        <v>284</v>
      </c>
      <c r="D10" s="157">
        <v>4740246.0999999996</v>
      </c>
      <c r="E10" s="157">
        <v>4760392.5999999996</v>
      </c>
      <c r="F10" s="157">
        <v>4760931.8</v>
      </c>
    </row>
    <row r="11" spans="1:6" ht="30" outlineLevel="2" x14ac:dyDescent="0.2">
      <c r="A11" s="155" t="s">
        <v>285</v>
      </c>
      <c r="B11" s="155"/>
      <c r="C11" s="156" t="s">
        <v>286</v>
      </c>
      <c r="D11" s="157">
        <v>57432.800000000003</v>
      </c>
      <c r="E11" s="157">
        <v>58505.9</v>
      </c>
      <c r="F11" s="157">
        <v>58505.9</v>
      </c>
    </row>
    <row r="12" spans="1:6" ht="60" outlineLevel="3" x14ac:dyDescent="0.2">
      <c r="A12" s="155" t="s">
        <v>287</v>
      </c>
      <c r="B12" s="155"/>
      <c r="C12" s="156" t="s">
        <v>288</v>
      </c>
      <c r="D12" s="157">
        <v>44604.5</v>
      </c>
      <c r="E12" s="157">
        <v>45677.599999999999</v>
      </c>
      <c r="F12" s="157">
        <v>45677.599999999999</v>
      </c>
    </row>
    <row r="13" spans="1:6" ht="45" outlineLevel="4" x14ac:dyDescent="0.2">
      <c r="A13" s="155" t="s">
        <v>287</v>
      </c>
      <c r="B13" s="155" t="s">
        <v>289</v>
      </c>
      <c r="C13" s="156" t="s">
        <v>290</v>
      </c>
      <c r="D13" s="157">
        <v>44604.5</v>
      </c>
      <c r="E13" s="157">
        <v>45677.599999999999</v>
      </c>
      <c r="F13" s="157">
        <v>45677.599999999999</v>
      </c>
    </row>
    <row r="14" spans="1:6" ht="60" outlineLevel="3" x14ac:dyDescent="0.2">
      <c r="A14" s="155" t="s">
        <v>291</v>
      </c>
      <c r="B14" s="155"/>
      <c r="C14" s="156" t="s">
        <v>292</v>
      </c>
      <c r="D14" s="157">
        <v>6028.8</v>
      </c>
      <c r="E14" s="157">
        <v>6028.8</v>
      </c>
      <c r="F14" s="157">
        <v>6028.8</v>
      </c>
    </row>
    <row r="15" spans="1:6" ht="45" outlineLevel="4" x14ac:dyDescent="0.2">
      <c r="A15" s="155" t="s">
        <v>291</v>
      </c>
      <c r="B15" s="155" t="s">
        <v>293</v>
      </c>
      <c r="C15" s="156" t="s">
        <v>294</v>
      </c>
      <c r="D15" s="157">
        <v>6028.8</v>
      </c>
      <c r="E15" s="157">
        <v>6028.8</v>
      </c>
      <c r="F15" s="157">
        <v>6028.8</v>
      </c>
    </row>
    <row r="16" spans="1:6" ht="60" outlineLevel="3" x14ac:dyDescent="0.2">
      <c r="A16" s="155" t="s">
        <v>295</v>
      </c>
      <c r="B16" s="155"/>
      <c r="C16" s="156" t="s">
        <v>296</v>
      </c>
      <c r="D16" s="157">
        <v>6799.5</v>
      </c>
      <c r="E16" s="157">
        <v>6799.5</v>
      </c>
      <c r="F16" s="157">
        <v>6799.5</v>
      </c>
    </row>
    <row r="17" spans="1:6" ht="45" outlineLevel="4" x14ac:dyDescent="0.2">
      <c r="A17" s="155" t="s">
        <v>295</v>
      </c>
      <c r="B17" s="155" t="s">
        <v>289</v>
      </c>
      <c r="C17" s="156" t="s">
        <v>290</v>
      </c>
      <c r="D17" s="157">
        <v>6799.5</v>
      </c>
      <c r="E17" s="157">
        <v>6799.5</v>
      </c>
      <c r="F17" s="157">
        <v>6799.5</v>
      </c>
    </row>
    <row r="18" spans="1:6" ht="30" outlineLevel="2" x14ac:dyDescent="0.2">
      <c r="A18" s="155" t="s">
        <v>297</v>
      </c>
      <c r="B18" s="155"/>
      <c r="C18" s="156" t="s">
        <v>298</v>
      </c>
      <c r="D18" s="157">
        <v>4663962.0999999996</v>
      </c>
      <c r="E18" s="157">
        <v>4680940.8</v>
      </c>
      <c r="F18" s="157">
        <v>4681480</v>
      </c>
    </row>
    <row r="19" spans="1:6" ht="45" outlineLevel="3" x14ac:dyDescent="0.2">
      <c r="A19" s="155" t="s">
        <v>299</v>
      </c>
      <c r="B19" s="155"/>
      <c r="C19" s="156" t="s">
        <v>300</v>
      </c>
      <c r="D19" s="157">
        <v>3376858.2</v>
      </c>
      <c r="E19" s="157">
        <v>3373867.2</v>
      </c>
      <c r="F19" s="157">
        <v>3372529.5</v>
      </c>
    </row>
    <row r="20" spans="1:6" ht="45" outlineLevel="4" x14ac:dyDescent="0.2">
      <c r="A20" s="155" t="s">
        <v>299</v>
      </c>
      <c r="B20" s="155" t="s">
        <v>293</v>
      </c>
      <c r="C20" s="156" t="s">
        <v>294</v>
      </c>
      <c r="D20" s="157">
        <v>1181184.8999999999</v>
      </c>
      <c r="E20" s="157">
        <v>1178193.8999999999</v>
      </c>
      <c r="F20" s="157">
        <v>1176856.2</v>
      </c>
    </row>
    <row r="21" spans="1:6" ht="30" outlineLevel="4" x14ac:dyDescent="0.2">
      <c r="A21" s="155" t="s">
        <v>299</v>
      </c>
      <c r="B21" s="155" t="s">
        <v>301</v>
      </c>
      <c r="C21" s="156" t="s">
        <v>302</v>
      </c>
      <c r="D21" s="157">
        <v>1958317.3</v>
      </c>
      <c r="E21" s="157">
        <v>1958317.3</v>
      </c>
      <c r="F21" s="157">
        <v>1958317.3</v>
      </c>
    </row>
    <row r="22" spans="1:6" ht="45" outlineLevel="4" x14ac:dyDescent="0.2">
      <c r="A22" s="155" t="s">
        <v>299</v>
      </c>
      <c r="B22" s="155" t="s">
        <v>289</v>
      </c>
      <c r="C22" s="156" t="s">
        <v>290</v>
      </c>
      <c r="D22" s="157">
        <v>237356</v>
      </c>
      <c r="E22" s="157">
        <v>237356</v>
      </c>
      <c r="F22" s="157">
        <v>237356</v>
      </c>
    </row>
    <row r="23" spans="1:6" ht="30" outlineLevel="3" x14ac:dyDescent="0.2">
      <c r="A23" s="155" t="s">
        <v>303</v>
      </c>
      <c r="B23" s="155"/>
      <c r="C23" s="156" t="s">
        <v>304</v>
      </c>
      <c r="D23" s="157">
        <v>186058.9</v>
      </c>
      <c r="E23" s="157">
        <v>186058.9</v>
      </c>
      <c r="F23" s="157">
        <v>186058.9</v>
      </c>
    </row>
    <row r="24" spans="1:6" ht="45" outlineLevel="4" x14ac:dyDescent="0.2">
      <c r="A24" s="155" t="s">
        <v>303</v>
      </c>
      <c r="B24" s="155" t="s">
        <v>293</v>
      </c>
      <c r="C24" s="156" t="s">
        <v>294</v>
      </c>
      <c r="D24" s="157">
        <v>186058.9</v>
      </c>
      <c r="E24" s="157">
        <v>186058.9</v>
      </c>
      <c r="F24" s="157">
        <v>186058.9</v>
      </c>
    </row>
    <row r="25" spans="1:6" ht="30" outlineLevel="3" x14ac:dyDescent="0.2">
      <c r="A25" s="155" t="s">
        <v>305</v>
      </c>
      <c r="B25" s="155"/>
      <c r="C25" s="156" t="s">
        <v>306</v>
      </c>
      <c r="D25" s="157">
        <v>251164.6</v>
      </c>
      <c r="E25" s="157">
        <v>251164.6</v>
      </c>
      <c r="F25" s="157">
        <v>251164.6</v>
      </c>
    </row>
    <row r="26" spans="1:6" ht="45" outlineLevel="4" x14ac:dyDescent="0.2">
      <c r="A26" s="155" t="s">
        <v>305</v>
      </c>
      <c r="B26" s="155" t="s">
        <v>293</v>
      </c>
      <c r="C26" s="156" t="s">
        <v>294</v>
      </c>
      <c r="D26" s="157">
        <v>62833.4</v>
      </c>
      <c r="E26" s="157">
        <v>62833.4</v>
      </c>
      <c r="F26" s="157">
        <v>62833.4</v>
      </c>
    </row>
    <row r="27" spans="1:6" ht="30" outlineLevel="4" x14ac:dyDescent="0.2">
      <c r="A27" s="155" t="s">
        <v>305</v>
      </c>
      <c r="B27" s="155" t="s">
        <v>301</v>
      </c>
      <c r="C27" s="156" t="s">
        <v>302</v>
      </c>
      <c r="D27" s="157">
        <v>188331.2</v>
      </c>
      <c r="E27" s="157">
        <v>188331.2</v>
      </c>
      <c r="F27" s="157">
        <v>188331.2</v>
      </c>
    </row>
    <row r="28" spans="1:6" ht="225" outlineLevel="3" x14ac:dyDescent="0.2">
      <c r="A28" s="155" t="s">
        <v>307</v>
      </c>
      <c r="B28" s="155"/>
      <c r="C28" s="156" t="s">
        <v>308</v>
      </c>
      <c r="D28" s="157">
        <v>5991.9</v>
      </c>
      <c r="E28" s="157">
        <v>0</v>
      </c>
      <c r="F28" s="157">
        <v>0</v>
      </c>
    </row>
    <row r="29" spans="1:6" ht="45" outlineLevel="4" x14ac:dyDescent="0.2">
      <c r="A29" s="155" t="s">
        <v>307</v>
      </c>
      <c r="B29" s="155" t="s">
        <v>293</v>
      </c>
      <c r="C29" s="156" t="s">
        <v>294</v>
      </c>
      <c r="D29" s="157">
        <v>5991.9</v>
      </c>
      <c r="E29" s="157">
        <v>0</v>
      </c>
      <c r="F29" s="157">
        <v>0</v>
      </c>
    </row>
    <row r="30" spans="1:6" ht="150" outlineLevel="3" x14ac:dyDescent="0.2">
      <c r="A30" s="155" t="s">
        <v>309</v>
      </c>
      <c r="B30" s="155"/>
      <c r="C30" s="156" t="s">
        <v>310</v>
      </c>
      <c r="D30" s="157">
        <v>739138.8</v>
      </c>
      <c r="E30" s="157">
        <v>765100.4</v>
      </c>
      <c r="F30" s="157">
        <v>765100.4</v>
      </c>
    </row>
    <row r="31" spans="1:6" ht="45" outlineLevel="4" x14ac:dyDescent="0.2">
      <c r="A31" s="155" t="s">
        <v>309</v>
      </c>
      <c r="B31" s="155" t="s">
        <v>293</v>
      </c>
      <c r="C31" s="156" t="s">
        <v>294</v>
      </c>
      <c r="D31" s="157">
        <v>120366.6</v>
      </c>
      <c r="E31" s="157">
        <v>120366.6</v>
      </c>
      <c r="F31" s="157">
        <v>120366.6</v>
      </c>
    </row>
    <row r="32" spans="1:6" ht="30" outlineLevel="4" x14ac:dyDescent="0.2">
      <c r="A32" s="155" t="s">
        <v>309</v>
      </c>
      <c r="B32" s="155" t="s">
        <v>301</v>
      </c>
      <c r="C32" s="156" t="s">
        <v>302</v>
      </c>
      <c r="D32" s="157">
        <v>618772.19999999995</v>
      </c>
      <c r="E32" s="157">
        <v>644733.80000000005</v>
      </c>
      <c r="F32" s="157">
        <v>644733.80000000005</v>
      </c>
    </row>
    <row r="33" spans="1:6" ht="60" outlineLevel="3" x14ac:dyDescent="0.2">
      <c r="A33" s="155" t="s">
        <v>311</v>
      </c>
      <c r="B33" s="155"/>
      <c r="C33" s="156" t="s">
        <v>296</v>
      </c>
      <c r="D33" s="157">
        <v>104749.7</v>
      </c>
      <c r="E33" s="157">
        <v>104749.7</v>
      </c>
      <c r="F33" s="157">
        <v>106626.6</v>
      </c>
    </row>
    <row r="34" spans="1:6" ht="45" outlineLevel="4" x14ac:dyDescent="0.2">
      <c r="A34" s="155" t="s">
        <v>311</v>
      </c>
      <c r="B34" s="155" t="s">
        <v>293</v>
      </c>
      <c r="C34" s="156" t="s">
        <v>294</v>
      </c>
      <c r="D34" s="157">
        <v>67012.800000000003</v>
      </c>
      <c r="E34" s="157">
        <v>67012.800000000003</v>
      </c>
      <c r="F34" s="157">
        <v>68889.7</v>
      </c>
    </row>
    <row r="35" spans="1:6" ht="45" outlineLevel="4" x14ac:dyDescent="0.2">
      <c r="A35" s="155" t="s">
        <v>311</v>
      </c>
      <c r="B35" s="155" t="s">
        <v>289</v>
      </c>
      <c r="C35" s="156" t="s">
        <v>290</v>
      </c>
      <c r="D35" s="157">
        <v>37736.9</v>
      </c>
      <c r="E35" s="157">
        <v>37736.9</v>
      </c>
      <c r="F35" s="157">
        <v>37736.9</v>
      </c>
    </row>
    <row r="36" spans="1:6" ht="30" outlineLevel="2" x14ac:dyDescent="0.2">
      <c r="A36" s="155" t="s">
        <v>312</v>
      </c>
      <c r="B36" s="155"/>
      <c r="C36" s="156" t="s">
        <v>313</v>
      </c>
      <c r="D36" s="157">
        <v>181.5</v>
      </c>
      <c r="E36" s="157">
        <v>201.7</v>
      </c>
      <c r="F36" s="157">
        <v>201.7</v>
      </c>
    </row>
    <row r="37" spans="1:6" ht="90" outlineLevel="3" x14ac:dyDescent="0.2">
      <c r="A37" s="155" t="s">
        <v>314</v>
      </c>
      <c r="B37" s="155"/>
      <c r="C37" s="156" t="s">
        <v>315</v>
      </c>
      <c r="D37" s="157">
        <v>181.5</v>
      </c>
      <c r="E37" s="157">
        <v>201.7</v>
      </c>
      <c r="F37" s="157">
        <v>201.7</v>
      </c>
    </row>
    <row r="38" spans="1:6" ht="45" outlineLevel="4" x14ac:dyDescent="0.2">
      <c r="A38" s="155" t="s">
        <v>314</v>
      </c>
      <c r="B38" s="155" t="s">
        <v>293</v>
      </c>
      <c r="C38" s="156" t="s">
        <v>294</v>
      </c>
      <c r="D38" s="157">
        <v>181.5</v>
      </c>
      <c r="E38" s="157">
        <v>201.7</v>
      </c>
      <c r="F38" s="157">
        <v>201.7</v>
      </c>
    </row>
    <row r="39" spans="1:6" ht="75" outlineLevel="2" x14ac:dyDescent="0.2">
      <c r="A39" s="155" t="s">
        <v>316</v>
      </c>
      <c r="B39" s="155"/>
      <c r="C39" s="156" t="s">
        <v>317</v>
      </c>
      <c r="D39" s="157">
        <v>18669.7</v>
      </c>
      <c r="E39" s="157">
        <v>20744.2</v>
      </c>
      <c r="F39" s="157">
        <v>20744.2</v>
      </c>
    </row>
    <row r="40" spans="1:6" ht="90" outlineLevel="3" x14ac:dyDescent="0.2">
      <c r="A40" s="155" t="s">
        <v>318</v>
      </c>
      <c r="B40" s="155"/>
      <c r="C40" s="156" t="s">
        <v>319</v>
      </c>
      <c r="D40" s="157">
        <v>18669.7</v>
      </c>
      <c r="E40" s="157">
        <v>20744.2</v>
      </c>
      <c r="F40" s="157">
        <v>20744.2</v>
      </c>
    </row>
    <row r="41" spans="1:6" ht="45" outlineLevel="4" x14ac:dyDescent="0.2">
      <c r="A41" s="155" t="s">
        <v>318</v>
      </c>
      <c r="B41" s="155" t="s">
        <v>289</v>
      </c>
      <c r="C41" s="156" t="s">
        <v>290</v>
      </c>
      <c r="D41" s="157">
        <v>18669.7</v>
      </c>
      <c r="E41" s="157">
        <v>20744.2</v>
      </c>
      <c r="F41" s="157">
        <v>20744.2</v>
      </c>
    </row>
    <row r="42" spans="1:6" ht="105" outlineLevel="1" x14ac:dyDescent="0.2">
      <c r="A42" s="155" t="s">
        <v>320</v>
      </c>
      <c r="B42" s="155"/>
      <c r="C42" s="156" t="s">
        <v>321</v>
      </c>
      <c r="D42" s="157">
        <v>21933809.899999999</v>
      </c>
      <c r="E42" s="157">
        <v>22931288.699999999</v>
      </c>
      <c r="F42" s="157">
        <v>23969958.100000001</v>
      </c>
    </row>
    <row r="43" spans="1:6" ht="45" outlineLevel="2" x14ac:dyDescent="0.2">
      <c r="A43" s="155" t="s">
        <v>322</v>
      </c>
      <c r="B43" s="155"/>
      <c r="C43" s="156" t="s">
        <v>323</v>
      </c>
      <c r="D43" s="157">
        <v>7376749.4000000004</v>
      </c>
      <c r="E43" s="157">
        <v>7308487.4000000004</v>
      </c>
      <c r="F43" s="157">
        <v>7313524.5999999996</v>
      </c>
    </row>
    <row r="44" spans="1:6" ht="60" outlineLevel="3" x14ac:dyDescent="0.2">
      <c r="A44" s="155" t="s">
        <v>324</v>
      </c>
      <c r="B44" s="155"/>
      <c r="C44" s="156" t="s">
        <v>288</v>
      </c>
      <c r="D44" s="157">
        <v>2815945.1</v>
      </c>
      <c r="E44" s="157">
        <v>2839104.4</v>
      </c>
      <c r="F44" s="157">
        <v>2841441.5</v>
      </c>
    </row>
    <row r="45" spans="1:6" ht="105" outlineLevel="4" x14ac:dyDescent="0.2">
      <c r="A45" s="155" t="s">
        <v>324</v>
      </c>
      <c r="B45" s="155" t="s">
        <v>325</v>
      </c>
      <c r="C45" s="156" t="s">
        <v>326</v>
      </c>
      <c r="D45" s="157">
        <v>414515.7</v>
      </c>
      <c r="E45" s="157">
        <v>418772.4</v>
      </c>
      <c r="F45" s="157">
        <v>418772.4</v>
      </c>
    </row>
    <row r="46" spans="1:6" ht="45" outlineLevel="4" x14ac:dyDescent="0.2">
      <c r="A46" s="155" t="s">
        <v>324</v>
      </c>
      <c r="B46" s="155" t="s">
        <v>293</v>
      </c>
      <c r="C46" s="156" t="s">
        <v>294</v>
      </c>
      <c r="D46" s="157">
        <v>197144.2</v>
      </c>
      <c r="E46" s="157">
        <v>197144.2</v>
      </c>
      <c r="F46" s="157">
        <v>197144.2</v>
      </c>
    </row>
    <row r="47" spans="1:6" ht="45" outlineLevel="4" x14ac:dyDescent="0.2">
      <c r="A47" s="155" t="s">
        <v>324</v>
      </c>
      <c r="B47" s="155" t="s">
        <v>289</v>
      </c>
      <c r="C47" s="156" t="s">
        <v>290</v>
      </c>
      <c r="D47" s="157">
        <v>2198917.4</v>
      </c>
      <c r="E47" s="157">
        <v>2217820</v>
      </c>
      <c r="F47" s="157">
        <v>2220157.1</v>
      </c>
    </row>
    <row r="48" spans="1:6" ht="15" outlineLevel="4" x14ac:dyDescent="0.2">
      <c r="A48" s="155" t="s">
        <v>324</v>
      </c>
      <c r="B48" s="155" t="s">
        <v>327</v>
      </c>
      <c r="C48" s="156" t="s">
        <v>328</v>
      </c>
      <c r="D48" s="157">
        <v>5367.8</v>
      </c>
      <c r="E48" s="157">
        <v>5367.8</v>
      </c>
      <c r="F48" s="157">
        <v>5367.8</v>
      </c>
    </row>
    <row r="49" spans="1:6" ht="45" outlineLevel="3" x14ac:dyDescent="0.2">
      <c r="A49" s="155" t="s">
        <v>329</v>
      </c>
      <c r="B49" s="155"/>
      <c r="C49" s="156" t="s">
        <v>330</v>
      </c>
      <c r="D49" s="157">
        <v>15048.4</v>
      </c>
      <c r="E49" s="157">
        <v>15207.2</v>
      </c>
      <c r="F49" s="157">
        <v>15207.2</v>
      </c>
    </row>
    <row r="50" spans="1:6" ht="45" outlineLevel="4" x14ac:dyDescent="0.2">
      <c r="A50" s="155" t="s">
        <v>329</v>
      </c>
      <c r="B50" s="155" t="s">
        <v>289</v>
      </c>
      <c r="C50" s="156" t="s">
        <v>290</v>
      </c>
      <c r="D50" s="157">
        <v>15048.4</v>
      </c>
      <c r="E50" s="157">
        <v>15207.2</v>
      </c>
      <c r="F50" s="157">
        <v>15207.2</v>
      </c>
    </row>
    <row r="51" spans="1:6" ht="90" outlineLevel="3" x14ac:dyDescent="0.2">
      <c r="A51" s="155" t="s">
        <v>331</v>
      </c>
      <c r="B51" s="155"/>
      <c r="C51" s="156" t="s">
        <v>332</v>
      </c>
      <c r="D51" s="157">
        <v>23187</v>
      </c>
      <c r="E51" s="157">
        <v>23187</v>
      </c>
      <c r="F51" s="157">
        <v>23187</v>
      </c>
    </row>
    <row r="52" spans="1:6" ht="45" outlineLevel="4" x14ac:dyDescent="0.2">
      <c r="A52" s="155" t="s">
        <v>331</v>
      </c>
      <c r="B52" s="155" t="s">
        <v>293</v>
      </c>
      <c r="C52" s="156" t="s">
        <v>294</v>
      </c>
      <c r="D52" s="157">
        <v>23187</v>
      </c>
      <c r="E52" s="157">
        <v>23187</v>
      </c>
      <c r="F52" s="157">
        <v>23187</v>
      </c>
    </row>
    <row r="53" spans="1:6" ht="60" outlineLevel="3" x14ac:dyDescent="0.2">
      <c r="A53" s="155" t="s">
        <v>333</v>
      </c>
      <c r="B53" s="155"/>
      <c r="C53" s="156" t="s">
        <v>334</v>
      </c>
      <c r="D53" s="157">
        <v>10168.4</v>
      </c>
      <c r="E53" s="157">
        <v>10168.4</v>
      </c>
      <c r="F53" s="157">
        <v>10168.4</v>
      </c>
    </row>
    <row r="54" spans="1:6" ht="45" outlineLevel="4" x14ac:dyDescent="0.2">
      <c r="A54" s="155" t="s">
        <v>333</v>
      </c>
      <c r="B54" s="155" t="s">
        <v>293</v>
      </c>
      <c r="C54" s="156" t="s">
        <v>294</v>
      </c>
      <c r="D54" s="157">
        <v>10168.4</v>
      </c>
      <c r="E54" s="157">
        <v>10168.4</v>
      </c>
      <c r="F54" s="157">
        <v>10168.4</v>
      </c>
    </row>
    <row r="55" spans="1:6" ht="45" outlineLevel="3" x14ac:dyDescent="0.2">
      <c r="A55" s="155" t="s">
        <v>335</v>
      </c>
      <c r="B55" s="155"/>
      <c r="C55" s="156" t="s">
        <v>336</v>
      </c>
      <c r="D55" s="157">
        <v>2225.6</v>
      </c>
      <c r="E55" s="157">
        <v>2225.6</v>
      </c>
      <c r="F55" s="157">
        <v>2225.6</v>
      </c>
    </row>
    <row r="56" spans="1:6" ht="45" outlineLevel="4" x14ac:dyDescent="0.2">
      <c r="A56" s="155" t="s">
        <v>335</v>
      </c>
      <c r="B56" s="155" t="s">
        <v>293</v>
      </c>
      <c r="C56" s="156" t="s">
        <v>294</v>
      </c>
      <c r="D56" s="157">
        <v>2225.6</v>
      </c>
      <c r="E56" s="157">
        <v>2225.6</v>
      </c>
      <c r="F56" s="157">
        <v>2225.6</v>
      </c>
    </row>
    <row r="57" spans="1:6" ht="90" outlineLevel="3" x14ac:dyDescent="0.2">
      <c r="A57" s="155" t="s">
        <v>337</v>
      </c>
      <c r="B57" s="155"/>
      <c r="C57" s="156" t="s">
        <v>338</v>
      </c>
      <c r="D57" s="157">
        <v>61.1</v>
      </c>
      <c r="E57" s="157">
        <v>61.1</v>
      </c>
      <c r="F57" s="157">
        <v>61.1</v>
      </c>
    </row>
    <row r="58" spans="1:6" ht="15" outlineLevel="4" x14ac:dyDescent="0.2">
      <c r="A58" s="155" t="s">
        <v>337</v>
      </c>
      <c r="B58" s="155" t="s">
        <v>327</v>
      </c>
      <c r="C58" s="156" t="s">
        <v>328</v>
      </c>
      <c r="D58" s="157">
        <v>61.1</v>
      </c>
      <c r="E58" s="157">
        <v>61.1</v>
      </c>
      <c r="F58" s="157">
        <v>61.1</v>
      </c>
    </row>
    <row r="59" spans="1:6" ht="105" outlineLevel="3" x14ac:dyDescent="0.2">
      <c r="A59" s="155" t="s">
        <v>339</v>
      </c>
      <c r="B59" s="155"/>
      <c r="C59" s="156" t="s">
        <v>340</v>
      </c>
      <c r="D59" s="157">
        <v>7739.5</v>
      </c>
      <c r="E59" s="157">
        <v>7739.5</v>
      </c>
      <c r="F59" s="157">
        <v>7739.5</v>
      </c>
    </row>
    <row r="60" spans="1:6" ht="30" outlineLevel="4" x14ac:dyDescent="0.2">
      <c r="A60" s="155" t="s">
        <v>339</v>
      </c>
      <c r="B60" s="155" t="s">
        <v>301</v>
      </c>
      <c r="C60" s="156" t="s">
        <v>302</v>
      </c>
      <c r="D60" s="157">
        <v>7739.5</v>
      </c>
      <c r="E60" s="157">
        <v>7739.5</v>
      </c>
      <c r="F60" s="157">
        <v>7739.5</v>
      </c>
    </row>
    <row r="61" spans="1:6" ht="105" outlineLevel="3" x14ac:dyDescent="0.2">
      <c r="A61" s="155" t="s">
        <v>341</v>
      </c>
      <c r="B61" s="155"/>
      <c r="C61" s="156" t="s">
        <v>342</v>
      </c>
      <c r="D61" s="157">
        <v>152208.5</v>
      </c>
      <c r="E61" s="157">
        <v>87162</v>
      </c>
      <c r="F61" s="157">
        <v>87162</v>
      </c>
    </row>
    <row r="62" spans="1:6" ht="15" outlineLevel="4" x14ac:dyDescent="0.2">
      <c r="A62" s="155" t="s">
        <v>341</v>
      </c>
      <c r="B62" s="155" t="s">
        <v>343</v>
      </c>
      <c r="C62" s="156" t="s">
        <v>344</v>
      </c>
      <c r="D62" s="157">
        <v>152208.5</v>
      </c>
      <c r="E62" s="157">
        <v>87162</v>
      </c>
      <c r="F62" s="157">
        <v>87162</v>
      </c>
    </row>
    <row r="63" spans="1:6" ht="90" outlineLevel="3" x14ac:dyDescent="0.2">
      <c r="A63" s="155" t="s">
        <v>345</v>
      </c>
      <c r="B63" s="155"/>
      <c r="C63" s="156" t="s">
        <v>346</v>
      </c>
      <c r="D63" s="157">
        <v>3584120.9</v>
      </c>
      <c r="E63" s="157">
        <v>3603304.1</v>
      </c>
      <c r="F63" s="157">
        <v>3603304.1</v>
      </c>
    </row>
    <row r="64" spans="1:6" ht="15" outlineLevel="4" x14ac:dyDescent="0.2">
      <c r="A64" s="155" t="s">
        <v>345</v>
      </c>
      <c r="B64" s="155" t="s">
        <v>343</v>
      </c>
      <c r="C64" s="156" t="s">
        <v>344</v>
      </c>
      <c r="D64" s="157">
        <v>3584120.9</v>
      </c>
      <c r="E64" s="157">
        <v>3603304.1</v>
      </c>
      <c r="F64" s="157">
        <v>3603304.1</v>
      </c>
    </row>
    <row r="65" spans="1:6" ht="75" outlineLevel="3" x14ac:dyDescent="0.2">
      <c r="A65" s="155" t="s">
        <v>347</v>
      </c>
      <c r="B65" s="155"/>
      <c r="C65" s="156" t="s">
        <v>348</v>
      </c>
      <c r="D65" s="157">
        <v>50728.800000000003</v>
      </c>
      <c r="E65" s="157">
        <v>50953.1</v>
      </c>
      <c r="F65" s="157">
        <v>50953.1</v>
      </c>
    </row>
    <row r="66" spans="1:6" ht="15" outlineLevel="4" x14ac:dyDescent="0.2">
      <c r="A66" s="155" t="s">
        <v>347</v>
      </c>
      <c r="B66" s="155" t="s">
        <v>343</v>
      </c>
      <c r="C66" s="156" t="s">
        <v>344</v>
      </c>
      <c r="D66" s="157">
        <v>50728.800000000003</v>
      </c>
      <c r="E66" s="157">
        <v>50953.1</v>
      </c>
      <c r="F66" s="157">
        <v>50953.1</v>
      </c>
    </row>
    <row r="67" spans="1:6" ht="60" outlineLevel="3" x14ac:dyDescent="0.2">
      <c r="A67" s="155" t="s">
        <v>349</v>
      </c>
      <c r="B67" s="155"/>
      <c r="C67" s="156" t="s">
        <v>350</v>
      </c>
      <c r="D67" s="157">
        <v>15000.1</v>
      </c>
      <c r="E67" s="157">
        <v>0</v>
      </c>
      <c r="F67" s="157">
        <v>0</v>
      </c>
    </row>
    <row r="68" spans="1:6" ht="45" outlineLevel="4" x14ac:dyDescent="0.2">
      <c r="A68" s="155" t="s">
        <v>349</v>
      </c>
      <c r="B68" s="155" t="s">
        <v>293</v>
      </c>
      <c r="C68" s="156" t="s">
        <v>294</v>
      </c>
      <c r="D68" s="157">
        <v>15000.1</v>
      </c>
      <c r="E68" s="157">
        <v>0</v>
      </c>
      <c r="F68" s="157">
        <v>0</v>
      </c>
    </row>
    <row r="69" spans="1:6" ht="60" outlineLevel="3" x14ac:dyDescent="0.2">
      <c r="A69" s="155" t="s">
        <v>351</v>
      </c>
      <c r="B69" s="155"/>
      <c r="C69" s="156" t="s">
        <v>352</v>
      </c>
      <c r="D69" s="157">
        <v>1982.2</v>
      </c>
      <c r="E69" s="157">
        <v>1982.2</v>
      </c>
      <c r="F69" s="157">
        <v>1982.2</v>
      </c>
    </row>
    <row r="70" spans="1:6" ht="45" outlineLevel="4" x14ac:dyDescent="0.2">
      <c r="A70" s="155" t="s">
        <v>351</v>
      </c>
      <c r="B70" s="155" t="s">
        <v>289</v>
      </c>
      <c r="C70" s="156" t="s">
        <v>290</v>
      </c>
      <c r="D70" s="157">
        <v>1982.2</v>
      </c>
      <c r="E70" s="157">
        <v>1982.2</v>
      </c>
      <c r="F70" s="157">
        <v>1982.2</v>
      </c>
    </row>
    <row r="71" spans="1:6" ht="165" outlineLevel="3" x14ac:dyDescent="0.2">
      <c r="A71" s="155" t="s">
        <v>353</v>
      </c>
      <c r="B71" s="155"/>
      <c r="C71" s="156" t="s">
        <v>2292</v>
      </c>
      <c r="D71" s="157">
        <v>32091.9</v>
      </c>
      <c r="E71" s="157">
        <v>0</v>
      </c>
      <c r="F71" s="157">
        <v>0</v>
      </c>
    </row>
    <row r="72" spans="1:6" ht="45" outlineLevel="4" x14ac:dyDescent="0.2">
      <c r="A72" s="155" t="s">
        <v>353</v>
      </c>
      <c r="B72" s="155" t="s">
        <v>289</v>
      </c>
      <c r="C72" s="156" t="s">
        <v>290</v>
      </c>
      <c r="D72" s="157">
        <v>32091.9</v>
      </c>
      <c r="E72" s="157">
        <v>0</v>
      </c>
      <c r="F72" s="157">
        <v>0</v>
      </c>
    </row>
    <row r="73" spans="1:6" ht="60" outlineLevel="3" x14ac:dyDescent="0.2">
      <c r="A73" s="155" t="s">
        <v>355</v>
      </c>
      <c r="B73" s="155"/>
      <c r="C73" s="156" t="s">
        <v>356</v>
      </c>
      <c r="D73" s="157">
        <v>118.3</v>
      </c>
      <c r="E73" s="157">
        <v>118.3</v>
      </c>
      <c r="F73" s="157">
        <v>118.3</v>
      </c>
    </row>
    <row r="74" spans="1:6" ht="45" outlineLevel="4" x14ac:dyDescent="0.2">
      <c r="A74" s="155" t="s">
        <v>355</v>
      </c>
      <c r="B74" s="155" t="s">
        <v>289</v>
      </c>
      <c r="C74" s="156" t="s">
        <v>290</v>
      </c>
      <c r="D74" s="157">
        <v>118.3</v>
      </c>
      <c r="E74" s="157">
        <v>118.3</v>
      </c>
      <c r="F74" s="157">
        <v>118.3</v>
      </c>
    </row>
    <row r="75" spans="1:6" ht="30" outlineLevel="3" x14ac:dyDescent="0.2">
      <c r="A75" s="155" t="s">
        <v>357</v>
      </c>
      <c r="B75" s="155"/>
      <c r="C75" s="156" t="s">
        <v>358</v>
      </c>
      <c r="D75" s="157">
        <v>91769.9</v>
      </c>
      <c r="E75" s="157">
        <v>91769.9</v>
      </c>
      <c r="F75" s="157">
        <v>94419.5</v>
      </c>
    </row>
    <row r="76" spans="1:6" ht="45" outlineLevel="4" x14ac:dyDescent="0.2">
      <c r="A76" s="155" t="s">
        <v>357</v>
      </c>
      <c r="B76" s="155" t="s">
        <v>293</v>
      </c>
      <c r="C76" s="156" t="s">
        <v>294</v>
      </c>
      <c r="D76" s="157">
        <v>28600</v>
      </c>
      <c r="E76" s="157">
        <v>28600</v>
      </c>
      <c r="F76" s="157">
        <v>28600</v>
      </c>
    </row>
    <row r="77" spans="1:6" ht="45" outlineLevel="4" x14ac:dyDescent="0.2">
      <c r="A77" s="155" t="s">
        <v>357</v>
      </c>
      <c r="B77" s="155" t="s">
        <v>289</v>
      </c>
      <c r="C77" s="156" t="s">
        <v>290</v>
      </c>
      <c r="D77" s="157">
        <v>63169.9</v>
      </c>
      <c r="E77" s="157">
        <v>63169.9</v>
      </c>
      <c r="F77" s="157">
        <v>65819.5</v>
      </c>
    </row>
    <row r="78" spans="1:6" ht="75" outlineLevel="3" x14ac:dyDescent="0.2">
      <c r="A78" s="155" t="s">
        <v>359</v>
      </c>
      <c r="B78" s="155"/>
      <c r="C78" s="156" t="s">
        <v>2293</v>
      </c>
      <c r="D78" s="157">
        <v>58579.3</v>
      </c>
      <c r="E78" s="157">
        <v>58407.6</v>
      </c>
      <c r="F78" s="157">
        <v>58458.1</v>
      </c>
    </row>
    <row r="79" spans="1:6" ht="45" outlineLevel="4" x14ac:dyDescent="0.2">
      <c r="A79" s="155" t="s">
        <v>359</v>
      </c>
      <c r="B79" s="155" t="s">
        <v>289</v>
      </c>
      <c r="C79" s="156" t="s">
        <v>290</v>
      </c>
      <c r="D79" s="157">
        <v>58579.3</v>
      </c>
      <c r="E79" s="157">
        <v>58407.6</v>
      </c>
      <c r="F79" s="157">
        <v>58458.1</v>
      </c>
    </row>
    <row r="80" spans="1:6" ht="75" outlineLevel="3" x14ac:dyDescent="0.2">
      <c r="A80" s="155" t="s">
        <v>360</v>
      </c>
      <c r="B80" s="155"/>
      <c r="C80" s="156" t="s">
        <v>361</v>
      </c>
      <c r="D80" s="157">
        <v>515774.4</v>
      </c>
      <c r="E80" s="157">
        <v>517097</v>
      </c>
      <c r="F80" s="157">
        <v>517097</v>
      </c>
    </row>
    <row r="81" spans="1:6" ht="45" outlineLevel="4" x14ac:dyDescent="0.2">
      <c r="A81" s="155" t="s">
        <v>360</v>
      </c>
      <c r="B81" s="155" t="s">
        <v>289</v>
      </c>
      <c r="C81" s="156" t="s">
        <v>290</v>
      </c>
      <c r="D81" s="157">
        <v>515774.4</v>
      </c>
      <c r="E81" s="157">
        <v>517097</v>
      </c>
      <c r="F81" s="157">
        <v>517097</v>
      </c>
    </row>
    <row r="82" spans="1:6" ht="60" outlineLevel="2" x14ac:dyDescent="0.2">
      <c r="A82" s="155" t="s">
        <v>362</v>
      </c>
      <c r="B82" s="155"/>
      <c r="C82" s="156" t="s">
        <v>363</v>
      </c>
      <c r="D82" s="157">
        <v>14557060.5</v>
      </c>
      <c r="E82" s="157">
        <v>15622801.300000001</v>
      </c>
      <c r="F82" s="157">
        <v>16656433.5</v>
      </c>
    </row>
    <row r="83" spans="1:6" ht="45" outlineLevel="3" x14ac:dyDescent="0.2">
      <c r="A83" s="155" t="s">
        <v>364</v>
      </c>
      <c r="B83" s="155"/>
      <c r="C83" s="156" t="s">
        <v>365</v>
      </c>
      <c r="D83" s="157">
        <v>14557060.5</v>
      </c>
      <c r="E83" s="157">
        <v>15622801.300000001</v>
      </c>
      <c r="F83" s="157">
        <v>16656433.5</v>
      </c>
    </row>
    <row r="84" spans="1:6" ht="30" outlineLevel="4" x14ac:dyDescent="0.2">
      <c r="A84" s="155" t="s">
        <v>364</v>
      </c>
      <c r="B84" s="155" t="s">
        <v>301</v>
      </c>
      <c r="C84" s="156" t="s">
        <v>302</v>
      </c>
      <c r="D84" s="157">
        <v>14557060.5</v>
      </c>
      <c r="E84" s="157">
        <v>15622801.300000001</v>
      </c>
      <c r="F84" s="157">
        <v>16656433.5</v>
      </c>
    </row>
    <row r="85" spans="1:6" ht="45" outlineLevel="1" x14ac:dyDescent="0.2">
      <c r="A85" s="155" t="s">
        <v>366</v>
      </c>
      <c r="B85" s="155"/>
      <c r="C85" s="156" t="s">
        <v>367</v>
      </c>
      <c r="D85" s="157">
        <v>10901687.699999999</v>
      </c>
      <c r="E85" s="157">
        <v>6004066.2000000002</v>
      </c>
      <c r="F85" s="157">
        <v>5484106.2999999998</v>
      </c>
    </row>
    <row r="86" spans="1:6" ht="45" outlineLevel="2" x14ac:dyDescent="0.2">
      <c r="A86" s="155" t="s">
        <v>368</v>
      </c>
      <c r="B86" s="155"/>
      <c r="C86" s="156" t="s">
        <v>369</v>
      </c>
      <c r="D86" s="157">
        <v>129656.9</v>
      </c>
      <c r="E86" s="157">
        <v>134656.79999999999</v>
      </c>
      <c r="F86" s="157">
        <v>134656.79999999999</v>
      </c>
    </row>
    <row r="87" spans="1:6" ht="60" outlineLevel="3" x14ac:dyDescent="0.2">
      <c r="A87" s="155" t="s">
        <v>370</v>
      </c>
      <c r="B87" s="155"/>
      <c r="C87" s="156" t="s">
        <v>371</v>
      </c>
      <c r="D87" s="157">
        <v>127165.4</v>
      </c>
      <c r="E87" s="157">
        <v>132076.79999999999</v>
      </c>
      <c r="F87" s="157">
        <v>132076.79999999999</v>
      </c>
    </row>
    <row r="88" spans="1:6" ht="105" outlineLevel="4" x14ac:dyDescent="0.2">
      <c r="A88" s="155" t="s">
        <v>370</v>
      </c>
      <c r="B88" s="155" t="s">
        <v>325</v>
      </c>
      <c r="C88" s="156" t="s">
        <v>326</v>
      </c>
      <c r="D88" s="157">
        <v>113918</v>
      </c>
      <c r="E88" s="157">
        <v>117656</v>
      </c>
      <c r="F88" s="157">
        <v>117656</v>
      </c>
    </row>
    <row r="89" spans="1:6" ht="45" outlineLevel="4" x14ac:dyDescent="0.2">
      <c r="A89" s="155" t="s">
        <v>370</v>
      </c>
      <c r="B89" s="155" t="s">
        <v>293</v>
      </c>
      <c r="C89" s="156" t="s">
        <v>294</v>
      </c>
      <c r="D89" s="157">
        <v>13237.4</v>
      </c>
      <c r="E89" s="157">
        <v>14420.8</v>
      </c>
      <c r="F89" s="157">
        <v>14420.8</v>
      </c>
    </row>
    <row r="90" spans="1:6" ht="30" outlineLevel="4" x14ac:dyDescent="0.2">
      <c r="A90" s="155" t="s">
        <v>370</v>
      </c>
      <c r="B90" s="155" t="s">
        <v>301</v>
      </c>
      <c r="C90" s="156" t="s">
        <v>302</v>
      </c>
      <c r="D90" s="157">
        <v>10</v>
      </c>
      <c r="E90" s="157">
        <v>0</v>
      </c>
      <c r="F90" s="157">
        <v>0</v>
      </c>
    </row>
    <row r="91" spans="1:6" ht="45" outlineLevel="3" x14ac:dyDescent="0.2">
      <c r="A91" s="155" t="s">
        <v>372</v>
      </c>
      <c r="B91" s="155"/>
      <c r="C91" s="156" t="s">
        <v>373</v>
      </c>
      <c r="D91" s="157">
        <v>2491.5</v>
      </c>
      <c r="E91" s="157">
        <v>2580</v>
      </c>
      <c r="F91" s="157">
        <v>2580</v>
      </c>
    </row>
    <row r="92" spans="1:6" ht="105" outlineLevel="4" x14ac:dyDescent="0.2">
      <c r="A92" s="155" t="s">
        <v>372</v>
      </c>
      <c r="B92" s="155" t="s">
        <v>325</v>
      </c>
      <c r="C92" s="156" t="s">
        <v>326</v>
      </c>
      <c r="D92" s="157">
        <v>2137.6999999999998</v>
      </c>
      <c r="E92" s="157">
        <v>2227.3000000000002</v>
      </c>
      <c r="F92" s="157">
        <v>2227.3000000000002</v>
      </c>
    </row>
    <row r="93" spans="1:6" ht="45" outlineLevel="4" x14ac:dyDescent="0.2">
      <c r="A93" s="155" t="s">
        <v>372</v>
      </c>
      <c r="B93" s="155" t="s">
        <v>293</v>
      </c>
      <c r="C93" s="156" t="s">
        <v>294</v>
      </c>
      <c r="D93" s="157">
        <v>353.8</v>
      </c>
      <c r="E93" s="157">
        <v>352.7</v>
      </c>
      <c r="F93" s="157">
        <v>352.7</v>
      </c>
    </row>
    <row r="94" spans="1:6" ht="45" outlineLevel="2" x14ac:dyDescent="0.2">
      <c r="A94" s="155" t="s">
        <v>374</v>
      </c>
      <c r="B94" s="155"/>
      <c r="C94" s="156" t="s">
        <v>375</v>
      </c>
      <c r="D94" s="157">
        <v>838836.2</v>
      </c>
      <c r="E94" s="157">
        <v>997676.5</v>
      </c>
      <c r="F94" s="157">
        <v>1044475.2</v>
      </c>
    </row>
    <row r="95" spans="1:6" ht="60" outlineLevel="3" x14ac:dyDescent="0.2">
      <c r="A95" s="155" t="s">
        <v>376</v>
      </c>
      <c r="B95" s="155"/>
      <c r="C95" s="156" t="s">
        <v>288</v>
      </c>
      <c r="D95" s="157">
        <v>838066.2</v>
      </c>
      <c r="E95" s="157">
        <v>996906.5</v>
      </c>
      <c r="F95" s="157">
        <v>1043705.2</v>
      </c>
    </row>
    <row r="96" spans="1:6" ht="105" outlineLevel="4" x14ac:dyDescent="0.2">
      <c r="A96" s="155" t="s">
        <v>376</v>
      </c>
      <c r="B96" s="155" t="s">
        <v>325</v>
      </c>
      <c r="C96" s="156" t="s">
        <v>326</v>
      </c>
      <c r="D96" s="157">
        <v>675733.1</v>
      </c>
      <c r="E96" s="157">
        <v>813386.2</v>
      </c>
      <c r="F96" s="157">
        <v>813386.2</v>
      </c>
    </row>
    <row r="97" spans="1:6" ht="45" outlineLevel="4" x14ac:dyDescent="0.2">
      <c r="A97" s="155" t="s">
        <v>376</v>
      </c>
      <c r="B97" s="155" t="s">
        <v>293</v>
      </c>
      <c r="C97" s="156" t="s">
        <v>294</v>
      </c>
      <c r="D97" s="157">
        <v>155811.29999999999</v>
      </c>
      <c r="E97" s="157">
        <v>176998.5</v>
      </c>
      <c r="F97" s="157">
        <v>223797.2</v>
      </c>
    </row>
    <row r="98" spans="1:6" ht="45" outlineLevel="4" x14ac:dyDescent="0.2">
      <c r="A98" s="155" t="s">
        <v>376</v>
      </c>
      <c r="B98" s="155" t="s">
        <v>289</v>
      </c>
      <c r="C98" s="156" t="s">
        <v>290</v>
      </c>
      <c r="D98" s="157">
        <v>999.2</v>
      </c>
      <c r="E98" s="157">
        <v>999.2</v>
      </c>
      <c r="F98" s="157">
        <v>999.2</v>
      </c>
    </row>
    <row r="99" spans="1:6" ht="15" outlineLevel="4" x14ac:dyDescent="0.2">
      <c r="A99" s="155" t="s">
        <v>376</v>
      </c>
      <c r="B99" s="155" t="s">
        <v>327</v>
      </c>
      <c r="C99" s="156" t="s">
        <v>328</v>
      </c>
      <c r="D99" s="157">
        <v>5522.6</v>
      </c>
      <c r="E99" s="157">
        <v>5522.6</v>
      </c>
      <c r="F99" s="157">
        <v>5522.6</v>
      </c>
    </row>
    <row r="100" spans="1:6" ht="45" outlineLevel="3" x14ac:dyDescent="0.2">
      <c r="A100" s="155" t="s">
        <v>377</v>
      </c>
      <c r="B100" s="155"/>
      <c r="C100" s="156" t="s">
        <v>378</v>
      </c>
      <c r="D100" s="157">
        <v>770</v>
      </c>
      <c r="E100" s="157">
        <v>770</v>
      </c>
      <c r="F100" s="157">
        <v>770</v>
      </c>
    </row>
    <row r="101" spans="1:6" ht="45" outlineLevel="4" x14ac:dyDescent="0.2">
      <c r="A101" s="155" t="s">
        <v>377</v>
      </c>
      <c r="B101" s="155" t="s">
        <v>293</v>
      </c>
      <c r="C101" s="156" t="s">
        <v>294</v>
      </c>
      <c r="D101" s="157">
        <v>770</v>
      </c>
      <c r="E101" s="157">
        <v>770</v>
      </c>
      <c r="F101" s="157">
        <v>770</v>
      </c>
    </row>
    <row r="102" spans="1:6" ht="45" outlineLevel="2" x14ac:dyDescent="0.2">
      <c r="A102" s="155" t="s">
        <v>379</v>
      </c>
      <c r="B102" s="155"/>
      <c r="C102" s="156" t="s">
        <v>380</v>
      </c>
      <c r="D102" s="157">
        <v>9494658.4000000004</v>
      </c>
      <c r="E102" s="157">
        <v>4410018.8</v>
      </c>
      <c r="F102" s="157">
        <v>3838413.4</v>
      </c>
    </row>
    <row r="103" spans="1:6" ht="90" outlineLevel="3" x14ac:dyDescent="0.2">
      <c r="A103" s="155" t="s">
        <v>381</v>
      </c>
      <c r="B103" s="155"/>
      <c r="C103" s="156" t="s">
        <v>2294</v>
      </c>
      <c r="D103" s="157">
        <v>55020</v>
      </c>
      <c r="E103" s="157">
        <v>55020</v>
      </c>
      <c r="F103" s="157">
        <v>55020</v>
      </c>
    </row>
    <row r="104" spans="1:6" ht="45" outlineLevel="4" x14ac:dyDescent="0.2">
      <c r="A104" s="155" t="s">
        <v>381</v>
      </c>
      <c r="B104" s="155" t="s">
        <v>293</v>
      </c>
      <c r="C104" s="156" t="s">
        <v>294</v>
      </c>
      <c r="D104" s="157">
        <v>55020</v>
      </c>
      <c r="E104" s="157">
        <v>55020</v>
      </c>
      <c r="F104" s="157">
        <v>55020</v>
      </c>
    </row>
    <row r="105" spans="1:6" ht="45" outlineLevel="3" x14ac:dyDescent="0.2">
      <c r="A105" s="155" t="s">
        <v>382</v>
      </c>
      <c r="B105" s="155"/>
      <c r="C105" s="156" t="s">
        <v>383</v>
      </c>
      <c r="D105" s="157">
        <v>2159614.7000000002</v>
      </c>
      <c r="E105" s="157">
        <v>1568760.8</v>
      </c>
      <c r="F105" s="157">
        <v>1476832.8</v>
      </c>
    </row>
    <row r="106" spans="1:6" ht="45" outlineLevel="4" x14ac:dyDescent="0.2">
      <c r="A106" s="155" t="s">
        <v>382</v>
      </c>
      <c r="B106" s="155" t="s">
        <v>293</v>
      </c>
      <c r="C106" s="156" t="s">
        <v>294</v>
      </c>
      <c r="D106" s="157">
        <v>585314.80000000005</v>
      </c>
      <c r="E106" s="157">
        <v>396065.7</v>
      </c>
      <c r="F106" s="157">
        <v>0</v>
      </c>
    </row>
    <row r="107" spans="1:6" ht="45" outlineLevel="4" x14ac:dyDescent="0.2">
      <c r="A107" s="155" t="s">
        <v>382</v>
      </c>
      <c r="B107" s="155" t="s">
        <v>289</v>
      </c>
      <c r="C107" s="156" t="s">
        <v>290</v>
      </c>
      <c r="D107" s="157">
        <v>1574299.9</v>
      </c>
      <c r="E107" s="157">
        <v>1172695.1000000001</v>
      </c>
      <c r="F107" s="157">
        <v>1476832.8</v>
      </c>
    </row>
    <row r="108" spans="1:6" ht="45" outlineLevel="3" x14ac:dyDescent="0.2">
      <c r="A108" s="155" t="s">
        <v>384</v>
      </c>
      <c r="B108" s="155"/>
      <c r="C108" s="156" t="s">
        <v>385</v>
      </c>
      <c r="D108" s="157">
        <v>3714</v>
      </c>
      <c r="E108" s="157">
        <v>0</v>
      </c>
      <c r="F108" s="157">
        <v>0</v>
      </c>
    </row>
    <row r="109" spans="1:6" ht="15" outlineLevel="4" x14ac:dyDescent="0.2">
      <c r="A109" s="155" t="s">
        <v>384</v>
      </c>
      <c r="B109" s="155" t="s">
        <v>343</v>
      </c>
      <c r="C109" s="156" t="s">
        <v>344</v>
      </c>
      <c r="D109" s="157">
        <v>3714</v>
      </c>
      <c r="E109" s="157">
        <v>0</v>
      </c>
      <c r="F109" s="157">
        <v>0</v>
      </c>
    </row>
    <row r="110" spans="1:6" ht="90" outlineLevel="3" x14ac:dyDescent="0.2">
      <c r="A110" s="155" t="s">
        <v>386</v>
      </c>
      <c r="B110" s="155"/>
      <c r="C110" s="156" t="s">
        <v>387</v>
      </c>
      <c r="D110" s="157">
        <v>7276309.7000000002</v>
      </c>
      <c r="E110" s="157">
        <v>2786238</v>
      </c>
      <c r="F110" s="157">
        <v>2306560.6</v>
      </c>
    </row>
    <row r="111" spans="1:6" ht="45" outlineLevel="4" x14ac:dyDescent="0.2">
      <c r="A111" s="155" t="s">
        <v>386</v>
      </c>
      <c r="B111" s="155" t="s">
        <v>388</v>
      </c>
      <c r="C111" s="156" t="s">
        <v>389</v>
      </c>
      <c r="D111" s="157">
        <v>7276309.7000000002</v>
      </c>
      <c r="E111" s="157">
        <v>2786238</v>
      </c>
      <c r="F111" s="157">
        <v>2306560.6</v>
      </c>
    </row>
    <row r="112" spans="1:6" ht="45" outlineLevel="2" x14ac:dyDescent="0.2">
      <c r="A112" s="155" t="s">
        <v>390</v>
      </c>
      <c r="B112" s="155"/>
      <c r="C112" s="156" t="s">
        <v>391</v>
      </c>
      <c r="D112" s="157">
        <v>334267.40000000002</v>
      </c>
      <c r="E112" s="157">
        <v>346907.6</v>
      </c>
      <c r="F112" s="157">
        <v>351754.4</v>
      </c>
    </row>
    <row r="113" spans="1:6" ht="90" outlineLevel="3" x14ac:dyDescent="0.2">
      <c r="A113" s="155" t="s">
        <v>392</v>
      </c>
      <c r="B113" s="155"/>
      <c r="C113" s="156" t="s">
        <v>393</v>
      </c>
      <c r="D113" s="157">
        <v>121890.7</v>
      </c>
      <c r="E113" s="157">
        <v>121890.7</v>
      </c>
      <c r="F113" s="157">
        <v>121890.7</v>
      </c>
    </row>
    <row r="114" spans="1:6" ht="45" outlineLevel="4" x14ac:dyDescent="0.2">
      <c r="A114" s="155" t="s">
        <v>392</v>
      </c>
      <c r="B114" s="155" t="s">
        <v>293</v>
      </c>
      <c r="C114" s="156" t="s">
        <v>294</v>
      </c>
      <c r="D114" s="157">
        <v>1890.7</v>
      </c>
      <c r="E114" s="157">
        <v>1890.7</v>
      </c>
      <c r="F114" s="157">
        <v>1890.7</v>
      </c>
    </row>
    <row r="115" spans="1:6" ht="45" outlineLevel="4" x14ac:dyDescent="0.2">
      <c r="A115" s="155" t="s">
        <v>392</v>
      </c>
      <c r="B115" s="155" t="s">
        <v>289</v>
      </c>
      <c r="C115" s="156" t="s">
        <v>290</v>
      </c>
      <c r="D115" s="157">
        <v>120000</v>
      </c>
      <c r="E115" s="157">
        <v>120000</v>
      </c>
      <c r="F115" s="157">
        <v>120000</v>
      </c>
    </row>
    <row r="116" spans="1:6" ht="150" outlineLevel="3" x14ac:dyDescent="0.2">
      <c r="A116" s="155" t="s">
        <v>394</v>
      </c>
      <c r="B116" s="155"/>
      <c r="C116" s="156" t="s">
        <v>2295</v>
      </c>
      <c r="D116" s="157">
        <v>3668.5</v>
      </c>
      <c r="E116" s="157">
        <v>3668.5</v>
      </c>
      <c r="F116" s="157">
        <v>3668.5</v>
      </c>
    </row>
    <row r="117" spans="1:6" ht="45" outlineLevel="4" x14ac:dyDescent="0.2">
      <c r="A117" s="155" t="s">
        <v>394</v>
      </c>
      <c r="B117" s="155" t="s">
        <v>289</v>
      </c>
      <c r="C117" s="156" t="s">
        <v>290</v>
      </c>
      <c r="D117" s="157">
        <v>3668.5</v>
      </c>
      <c r="E117" s="157">
        <v>3668.5</v>
      </c>
      <c r="F117" s="157">
        <v>3668.5</v>
      </c>
    </row>
    <row r="118" spans="1:6" ht="135" outlineLevel="3" x14ac:dyDescent="0.2">
      <c r="A118" s="155" t="s">
        <v>395</v>
      </c>
      <c r="B118" s="155"/>
      <c r="C118" s="156" t="s">
        <v>2296</v>
      </c>
      <c r="D118" s="157">
        <v>13580</v>
      </c>
      <c r="E118" s="157">
        <v>17200</v>
      </c>
      <c r="F118" s="157">
        <v>17200</v>
      </c>
    </row>
    <row r="119" spans="1:6" ht="45" outlineLevel="4" x14ac:dyDescent="0.2">
      <c r="A119" s="155" t="s">
        <v>395</v>
      </c>
      <c r="B119" s="155" t="s">
        <v>289</v>
      </c>
      <c r="C119" s="156" t="s">
        <v>290</v>
      </c>
      <c r="D119" s="157">
        <v>13580</v>
      </c>
      <c r="E119" s="157">
        <v>17200</v>
      </c>
      <c r="F119" s="157">
        <v>17200</v>
      </c>
    </row>
    <row r="120" spans="1:6" ht="60" outlineLevel="3" x14ac:dyDescent="0.2">
      <c r="A120" s="155" t="s">
        <v>396</v>
      </c>
      <c r="B120" s="155"/>
      <c r="C120" s="156" t="s">
        <v>397</v>
      </c>
      <c r="D120" s="157">
        <v>43328.2</v>
      </c>
      <c r="E120" s="157">
        <v>52348.4</v>
      </c>
      <c r="F120" s="157">
        <v>57195.199999999997</v>
      </c>
    </row>
    <row r="121" spans="1:6" ht="30" outlineLevel="4" x14ac:dyDescent="0.2">
      <c r="A121" s="155" t="s">
        <v>396</v>
      </c>
      <c r="B121" s="155" t="s">
        <v>301</v>
      </c>
      <c r="C121" s="156" t="s">
        <v>302</v>
      </c>
      <c r="D121" s="157">
        <v>43328.2</v>
      </c>
      <c r="E121" s="157">
        <v>52348.4</v>
      </c>
      <c r="F121" s="157">
        <v>57195.199999999997</v>
      </c>
    </row>
    <row r="122" spans="1:6" ht="75" outlineLevel="3" x14ac:dyDescent="0.2">
      <c r="A122" s="155" t="s">
        <v>398</v>
      </c>
      <c r="B122" s="155"/>
      <c r="C122" s="156" t="s">
        <v>2297</v>
      </c>
      <c r="D122" s="157">
        <v>300</v>
      </c>
      <c r="E122" s="157">
        <v>300</v>
      </c>
      <c r="F122" s="157">
        <v>300</v>
      </c>
    </row>
    <row r="123" spans="1:6" ht="30" outlineLevel="4" x14ac:dyDescent="0.2">
      <c r="A123" s="155" t="s">
        <v>398</v>
      </c>
      <c r="B123" s="155" t="s">
        <v>301</v>
      </c>
      <c r="C123" s="156" t="s">
        <v>302</v>
      </c>
      <c r="D123" s="157">
        <v>300</v>
      </c>
      <c r="E123" s="157">
        <v>300</v>
      </c>
      <c r="F123" s="157">
        <v>300</v>
      </c>
    </row>
    <row r="124" spans="1:6" ht="30" outlineLevel="3" x14ac:dyDescent="0.2">
      <c r="A124" s="155" t="s">
        <v>399</v>
      </c>
      <c r="B124" s="155"/>
      <c r="C124" s="156" t="s">
        <v>400</v>
      </c>
      <c r="D124" s="157">
        <v>4000</v>
      </c>
      <c r="E124" s="157">
        <v>4000</v>
      </c>
      <c r="F124" s="157">
        <v>4000</v>
      </c>
    </row>
    <row r="125" spans="1:6" ht="30" outlineLevel="4" x14ac:dyDescent="0.2">
      <c r="A125" s="155" t="s">
        <v>399</v>
      </c>
      <c r="B125" s="155" t="s">
        <v>301</v>
      </c>
      <c r="C125" s="156" t="s">
        <v>302</v>
      </c>
      <c r="D125" s="157">
        <v>4000</v>
      </c>
      <c r="E125" s="157">
        <v>4000</v>
      </c>
      <c r="F125" s="157">
        <v>4000</v>
      </c>
    </row>
    <row r="126" spans="1:6" ht="195" outlineLevel="3" x14ac:dyDescent="0.2">
      <c r="A126" s="155" t="s">
        <v>401</v>
      </c>
      <c r="B126" s="155"/>
      <c r="C126" s="156" t="s">
        <v>2298</v>
      </c>
      <c r="D126" s="157">
        <v>147500</v>
      </c>
      <c r="E126" s="157">
        <v>147500</v>
      </c>
      <c r="F126" s="157">
        <v>147500</v>
      </c>
    </row>
    <row r="127" spans="1:6" ht="30" outlineLevel="4" x14ac:dyDescent="0.2">
      <c r="A127" s="155" t="s">
        <v>401</v>
      </c>
      <c r="B127" s="155" t="s">
        <v>301</v>
      </c>
      <c r="C127" s="156" t="s">
        <v>302</v>
      </c>
      <c r="D127" s="157">
        <v>147500</v>
      </c>
      <c r="E127" s="157">
        <v>147500</v>
      </c>
      <c r="F127" s="157">
        <v>147500</v>
      </c>
    </row>
    <row r="128" spans="1:6" ht="90" outlineLevel="2" x14ac:dyDescent="0.2">
      <c r="A128" s="155" t="s">
        <v>403</v>
      </c>
      <c r="B128" s="155"/>
      <c r="C128" s="156" t="s">
        <v>404</v>
      </c>
      <c r="D128" s="157">
        <v>104268.8</v>
      </c>
      <c r="E128" s="157">
        <v>114806.5</v>
      </c>
      <c r="F128" s="157">
        <v>114806.5</v>
      </c>
    </row>
    <row r="129" spans="1:6" ht="75" outlineLevel="3" x14ac:dyDescent="0.2">
      <c r="A129" s="155" t="s">
        <v>405</v>
      </c>
      <c r="B129" s="155"/>
      <c r="C129" s="156" t="s">
        <v>406</v>
      </c>
      <c r="D129" s="157">
        <v>104268.8</v>
      </c>
      <c r="E129" s="157">
        <v>114806.5</v>
      </c>
      <c r="F129" s="157">
        <v>114806.5</v>
      </c>
    </row>
    <row r="130" spans="1:6" ht="45" outlineLevel="4" x14ac:dyDescent="0.2">
      <c r="A130" s="155" t="s">
        <v>405</v>
      </c>
      <c r="B130" s="155" t="s">
        <v>293</v>
      </c>
      <c r="C130" s="156" t="s">
        <v>294</v>
      </c>
      <c r="D130" s="157">
        <v>104268.8</v>
      </c>
      <c r="E130" s="157">
        <v>114806.5</v>
      </c>
      <c r="F130" s="157">
        <v>114806.5</v>
      </c>
    </row>
    <row r="131" spans="1:6" ht="45" outlineLevel="1" x14ac:dyDescent="0.2">
      <c r="A131" s="155" t="s">
        <v>407</v>
      </c>
      <c r="B131" s="155"/>
      <c r="C131" s="156" t="s">
        <v>408</v>
      </c>
      <c r="D131" s="157">
        <v>432869.4</v>
      </c>
      <c r="E131" s="157">
        <v>603196.6</v>
      </c>
      <c r="F131" s="157">
        <v>603196.6</v>
      </c>
    </row>
    <row r="132" spans="1:6" ht="45" outlineLevel="2" x14ac:dyDescent="0.2">
      <c r="A132" s="155" t="s">
        <v>409</v>
      </c>
      <c r="B132" s="155"/>
      <c r="C132" s="156" t="s">
        <v>410</v>
      </c>
      <c r="D132" s="157">
        <v>432869.4</v>
      </c>
      <c r="E132" s="157">
        <v>603196.6</v>
      </c>
      <c r="F132" s="157">
        <v>603196.6</v>
      </c>
    </row>
    <row r="133" spans="1:6" ht="45" outlineLevel="3" x14ac:dyDescent="0.2">
      <c r="A133" s="155" t="s">
        <v>411</v>
      </c>
      <c r="B133" s="155"/>
      <c r="C133" s="156" t="s">
        <v>412</v>
      </c>
      <c r="D133" s="157">
        <v>144773.5</v>
      </c>
      <c r="E133" s="157">
        <v>315100.7</v>
      </c>
      <c r="F133" s="157">
        <v>315100.7</v>
      </c>
    </row>
    <row r="134" spans="1:6" ht="45" outlineLevel="4" x14ac:dyDescent="0.2">
      <c r="A134" s="155" t="s">
        <v>411</v>
      </c>
      <c r="B134" s="155" t="s">
        <v>289</v>
      </c>
      <c r="C134" s="156" t="s">
        <v>290</v>
      </c>
      <c r="D134" s="157">
        <v>144773.5</v>
      </c>
      <c r="E134" s="157">
        <v>315100.7</v>
      </c>
      <c r="F134" s="157">
        <v>315100.7</v>
      </c>
    </row>
    <row r="135" spans="1:6" ht="90" outlineLevel="3" x14ac:dyDescent="0.2">
      <c r="A135" s="155" t="s">
        <v>413</v>
      </c>
      <c r="B135" s="155"/>
      <c r="C135" s="156" t="s">
        <v>414</v>
      </c>
      <c r="D135" s="157">
        <v>288095.90000000002</v>
      </c>
      <c r="E135" s="157">
        <v>288095.90000000002</v>
      </c>
      <c r="F135" s="157">
        <v>288095.90000000002</v>
      </c>
    </row>
    <row r="136" spans="1:6" ht="45" outlineLevel="4" x14ac:dyDescent="0.2">
      <c r="A136" s="155" t="s">
        <v>413</v>
      </c>
      <c r="B136" s="155" t="s">
        <v>293</v>
      </c>
      <c r="C136" s="156" t="s">
        <v>294</v>
      </c>
      <c r="D136" s="157">
        <v>288095.90000000002</v>
      </c>
      <c r="E136" s="157">
        <v>288095.90000000002</v>
      </c>
      <c r="F136" s="157">
        <v>288095.90000000002</v>
      </c>
    </row>
    <row r="137" spans="1:6" ht="45" outlineLevel="1" x14ac:dyDescent="0.2">
      <c r="A137" s="155" t="s">
        <v>415</v>
      </c>
      <c r="B137" s="155"/>
      <c r="C137" s="156" t="s">
        <v>416</v>
      </c>
      <c r="D137" s="157">
        <v>83643.600000000006</v>
      </c>
      <c r="E137" s="157">
        <v>78746.3</v>
      </c>
      <c r="F137" s="157">
        <v>78694.2</v>
      </c>
    </row>
    <row r="138" spans="1:6" ht="45" outlineLevel="2" x14ac:dyDescent="0.2">
      <c r="A138" s="155" t="s">
        <v>417</v>
      </c>
      <c r="B138" s="155"/>
      <c r="C138" s="156" t="s">
        <v>418</v>
      </c>
      <c r="D138" s="157">
        <v>83643.600000000006</v>
      </c>
      <c r="E138" s="157">
        <v>78746.3</v>
      </c>
      <c r="F138" s="157">
        <v>78694.2</v>
      </c>
    </row>
    <row r="139" spans="1:6" ht="150" outlineLevel="3" x14ac:dyDescent="0.2">
      <c r="A139" s="155" t="s">
        <v>419</v>
      </c>
      <c r="B139" s="155"/>
      <c r="C139" s="156" t="s">
        <v>420</v>
      </c>
      <c r="D139" s="157">
        <v>83643.600000000006</v>
      </c>
      <c r="E139" s="157">
        <v>78746.3</v>
      </c>
      <c r="F139" s="157">
        <v>78694.2</v>
      </c>
    </row>
    <row r="140" spans="1:6" ht="45" outlineLevel="4" x14ac:dyDescent="0.2">
      <c r="A140" s="155" t="s">
        <v>419</v>
      </c>
      <c r="B140" s="155" t="s">
        <v>289</v>
      </c>
      <c r="C140" s="156" t="s">
        <v>290</v>
      </c>
      <c r="D140" s="157">
        <v>83643.600000000006</v>
      </c>
      <c r="E140" s="157">
        <v>78746.3</v>
      </c>
      <c r="F140" s="157">
        <v>78694.2</v>
      </c>
    </row>
    <row r="141" spans="1:6" ht="60" outlineLevel="1" x14ac:dyDescent="0.2">
      <c r="A141" s="155" t="s">
        <v>421</v>
      </c>
      <c r="B141" s="155"/>
      <c r="C141" s="156" t="s">
        <v>422</v>
      </c>
      <c r="D141" s="157">
        <v>125703.6</v>
      </c>
      <c r="E141" s="157">
        <v>125703.6</v>
      </c>
      <c r="F141" s="157">
        <v>125703.6</v>
      </c>
    </row>
    <row r="142" spans="1:6" ht="45" outlineLevel="2" x14ac:dyDescent="0.2">
      <c r="A142" s="155" t="s">
        <v>423</v>
      </c>
      <c r="B142" s="155"/>
      <c r="C142" s="156" t="s">
        <v>424</v>
      </c>
      <c r="D142" s="157">
        <v>125703.6</v>
      </c>
      <c r="E142" s="157">
        <v>125703.6</v>
      </c>
      <c r="F142" s="157">
        <v>125703.6</v>
      </c>
    </row>
    <row r="143" spans="1:6" ht="75" outlineLevel="3" x14ac:dyDescent="0.2">
      <c r="A143" s="155" t="s">
        <v>425</v>
      </c>
      <c r="B143" s="155"/>
      <c r="C143" s="156" t="s">
        <v>426</v>
      </c>
      <c r="D143" s="157">
        <v>125703.6</v>
      </c>
      <c r="E143" s="157">
        <v>125703.6</v>
      </c>
      <c r="F143" s="157">
        <v>125703.6</v>
      </c>
    </row>
    <row r="144" spans="1:6" ht="45" outlineLevel="4" x14ac:dyDescent="0.2">
      <c r="A144" s="155" t="s">
        <v>425</v>
      </c>
      <c r="B144" s="155" t="s">
        <v>289</v>
      </c>
      <c r="C144" s="156" t="s">
        <v>290</v>
      </c>
      <c r="D144" s="157">
        <v>125703.6</v>
      </c>
      <c r="E144" s="157">
        <v>125703.6</v>
      </c>
      <c r="F144" s="157">
        <v>125703.6</v>
      </c>
    </row>
    <row r="145" spans="1:6" ht="60" outlineLevel="1" x14ac:dyDescent="0.2">
      <c r="A145" s="155" t="s">
        <v>427</v>
      </c>
      <c r="B145" s="155"/>
      <c r="C145" s="156" t="s">
        <v>428</v>
      </c>
      <c r="D145" s="157">
        <v>1899856.7</v>
      </c>
      <c r="E145" s="157">
        <v>1899856.7</v>
      </c>
      <c r="F145" s="157">
        <v>2849784.8</v>
      </c>
    </row>
    <row r="146" spans="1:6" ht="60" outlineLevel="2" x14ac:dyDescent="0.2">
      <c r="A146" s="155" t="s">
        <v>429</v>
      </c>
      <c r="B146" s="155"/>
      <c r="C146" s="156" t="s">
        <v>430</v>
      </c>
      <c r="D146" s="157">
        <v>1899856.7</v>
      </c>
      <c r="E146" s="157">
        <v>1899856.7</v>
      </c>
      <c r="F146" s="157">
        <v>2849784.8</v>
      </c>
    </row>
    <row r="147" spans="1:6" ht="45" outlineLevel="3" x14ac:dyDescent="0.2">
      <c r="A147" s="155" t="s">
        <v>431</v>
      </c>
      <c r="B147" s="155"/>
      <c r="C147" s="156" t="s">
        <v>432</v>
      </c>
      <c r="D147" s="157">
        <v>1899856.7</v>
      </c>
      <c r="E147" s="157">
        <v>1899856.7</v>
      </c>
      <c r="F147" s="157">
        <v>2849784.8</v>
      </c>
    </row>
    <row r="148" spans="1:6" ht="45" outlineLevel="4" x14ac:dyDescent="0.2">
      <c r="A148" s="155" t="s">
        <v>431</v>
      </c>
      <c r="B148" s="155" t="s">
        <v>293</v>
      </c>
      <c r="C148" s="156" t="s">
        <v>294</v>
      </c>
      <c r="D148" s="157">
        <v>267563.3</v>
      </c>
      <c r="E148" s="157">
        <v>219887.2</v>
      </c>
      <c r="F148" s="157">
        <v>36297.300000000003</v>
      </c>
    </row>
    <row r="149" spans="1:6" ht="45" outlineLevel="4" x14ac:dyDescent="0.2">
      <c r="A149" s="155" t="s">
        <v>431</v>
      </c>
      <c r="B149" s="155" t="s">
        <v>388</v>
      </c>
      <c r="C149" s="156" t="s">
        <v>389</v>
      </c>
      <c r="D149" s="157">
        <v>397246.7</v>
      </c>
      <c r="E149" s="157">
        <v>1084461.5</v>
      </c>
      <c r="F149" s="157">
        <v>1983768</v>
      </c>
    </row>
    <row r="150" spans="1:6" ht="45" outlineLevel="4" x14ac:dyDescent="0.2">
      <c r="A150" s="155" t="s">
        <v>431</v>
      </c>
      <c r="B150" s="155" t="s">
        <v>289</v>
      </c>
      <c r="C150" s="156" t="s">
        <v>290</v>
      </c>
      <c r="D150" s="157">
        <v>1235046.7</v>
      </c>
      <c r="E150" s="157">
        <v>595508</v>
      </c>
      <c r="F150" s="157">
        <v>829719.5</v>
      </c>
    </row>
    <row r="151" spans="1:6" ht="60" outlineLevel="1" x14ac:dyDescent="0.2">
      <c r="A151" s="155" t="s">
        <v>433</v>
      </c>
      <c r="B151" s="155"/>
      <c r="C151" s="156" t="s">
        <v>434</v>
      </c>
      <c r="D151" s="157">
        <v>230314</v>
      </c>
      <c r="E151" s="157">
        <v>261737.60000000001</v>
      </c>
      <c r="F151" s="157">
        <v>262221.8</v>
      </c>
    </row>
    <row r="152" spans="1:6" ht="60" outlineLevel="2" x14ac:dyDescent="0.2">
      <c r="A152" s="155" t="s">
        <v>435</v>
      </c>
      <c r="B152" s="155"/>
      <c r="C152" s="156" t="s">
        <v>436</v>
      </c>
      <c r="D152" s="157">
        <v>230314</v>
      </c>
      <c r="E152" s="157">
        <v>261737.60000000001</v>
      </c>
      <c r="F152" s="157">
        <v>262221.8</v>
      </c>
    </row>
    <row r="153" spans="1:6" ht="105" outlineLevel="3" x14ac:dyDescent="0.2">
      <c r="A153" s="155" t="s">
        <v>437</v>
      </c>
      <c r="B153" s="155"/>
      <c r="C153" s="156" t="s">
        <v>438</v>
      </c>
      <c r="D153" s="157">
        <v>230314</v>
      </c>
      <c r="E153" s="157">
        <v>261737.60000000001</v>
      </c>
      <c r="F153" s="157">
        <v>262221.8</v>
      </c>
    </row>
    <row r="154" spans="1:6" ht="45" outlineLevel="4" x14ac:dyDescent="0.2">
      <c r="A154" s="155" t="s">
        <v>437</v>
      </c>
      <c r="B154" s="155" t="s">
        <v>289</v>
      </c>
      <c r="C154" s="156" t="s">
        <v>290</v>
      </c>
      <c r="D154" s="157">
        <v>230314</v>
      </c>
      <c r="E154" s="157">
        <v>261737.60000000001</v>
      </c>
      <c r="F154" s="157">
        <v>262221.8</v>
      </c>
    </row>
    <row r="155" spans="1:6" ht="45" x14ac:dyDescent="0.2">
      <c r="A155" s="155" t="s">
        <v>439</v>
      </c>
      <c r="B155" s="155"/>
      <c r="C155" s="156" t="s">
        <v>440</v>
      </c>
      <c r="D155" s="157">
        <v>53323236.700000003</v>
      </c>
      <c r="E155" s="157">
        <v>55863437.700000003</v>
      </c>
      <c r="F155" s="157">
        <v>54127157.399999999</v>
      </c>
    </row>
    <row r="156" spans="1:6" ht="15" outlineLevel="1" x14ac:dyDescent="0.2">
      <c r="A156" s="155" t="s">
        <v>441</v>
      </c>
      <c r="B156" s="155"/>
      <c r="C156" s="156" t="s">
        <v>442</v>
      </c>
      <c r="D156" s="157">
        <v>37653848.700000003</v>
      </c>
      <c r="E156" s="157">
        <v>38308236.600000001</v>
      </c>
      <c r="F156" s="157">
        <v>37637249.100000001</v>
      </c>
    </row>
    <row r="157" spans="1:6" ht="90" outlineLevel="2" x14ac:dyDescent="0.2">
      <c r="A157" s="155" t="s">
        <v>443</v>
      </c>
      <c r="B157" s="155"/>
      <c r="C157" s="156" t="s">
        <v>444</v>
      </c>
      <c r="D157" s="157">
        <v>36185781.600000001</v>
      </c>
      <c r="E157" s="157">
        <v>36562386.700000003</v>
      </c>
      <c r="F157" s="157">
        <v>36452900.600000001</v>
      </c>
    </row>
    <row r="158" spans="1:6" ht="60" outlineLevel="3" x14ac:dyDescent="0.2">
      <c r="A158" s="155" t="s">
        <v>445</v>
      </c>
      <c r="B158" s="155"/>
      <c r="C158" s="156" t="s">
        <v>288</v>
      </c>
      <c r="D158" s="157">
        <v>850873.7</v>
      </c>
      <c r="E158" s="157">
        <v>825003.3</v>
      </c>
      <c r="F158" s="157">
        <v>825128.4</v>
      </c>
    </row>
    <row r="159" spans="1:6" ht="105" outlineLevel="4" x14ac:dyDescent="0.2">
      <c r="A159" s="155" t="s">
        <v>445</v>
      </c>
      <c r="B159" s="155" t="s">
        <v>325</v>
      </c>
      <c r="C159" s="156" t="s">
        <v>326</v>
      </c>
      <c r="D159" s="157">
        <v>29821.4</v>
      </c>
      <c r="E159" s="157">
        <v>30227.9</v>
      </c>
      <c r="F159" s="157">
        <v>30227.9</v>
      </c>
    </row>
    <row r="160" spans="1:6" ht="45" outlineLevel="4" x14ac:dyDescent="0.2">
      <c r="A160" s="155" t="s">
        <v>445</v>
      </c>
      <c r="B160" s="155" t="s">
        <v>293</v>
      </c>
      <c r="C160" s="156" t="s">
        <v>294</v>
      </c>
      <c r="D160" s="157">
        <v>24206.3</v>
      </c>
      <c r="E160" s="157">
        <v>24206.3</v>
      </c>
      <c r="F160" s="157">
        <v>24206.3</v>
      </c>
    </row>
    <row r="161" spans="1:6" ht="45" outlineLevel="4" x14ac:dyDescent="0.2">
      <c r="A161" s="155" t="s">
        <v>445</v>
      </c>
      <c r="B161" s="155" t="s">
        <v>289</v>
      </c>
      <c r="C161" s="156" t="s">
        <v>290</v>
      </c>
      <c r="D161" s="157">
        <v>796243.2</v>
      </c>
      <c r="E161" s="157">
        <v>769942.2</v>
      </c>
      <c r="F161" s="157">
        <v>770067.3</v>
      </c>
    </row>
    <row r="162" spans="1:6" ht="15" outlineLevel="4" x14ac:dyDescent="0.2">
      <c r="A162" s="155" t="s">
        <v>445</v>
      </c>
      <c r="B162" s="155" t="s">
        <v>327</v>
      </c>
      <c r="C162" s="156" t="s">
        <v>328</v>
      </c>
      <c r="D162" s="157">
        <v>602.79999999999995</v>
      </c>
      <c r="E162" s="157">
        <v>626.9</v>
      </c>
      <c r="F162" s="157">
        <v>626.9</v>
      </c>
    </row>
    <row r="163" spans="1:6" ht="45" outlineLevel="3" x14ac:dyDescent="0.2">
      <c r="A163" s="155" t="s">
        <v>446</v>
      </c>
      <c r="B163" s="155"/>
      <c r="C163" s="156" t="s">
        <v>447</v>
      </c>
      <c r="D163" s="157">
        <v>31299664.800000001</v>
      </c>
      <c r="E163" s="157">
        <v>31795023.5</v>
      </c>
      <c r="F163" s="157">
        <v>31760014.699999999</v>
      </c>
    </row>
    <row r="164" spans="1:6" ht="15" outlineLevel="4" x14ac:dyDescent="0.2">
      <c r="A164" s="155" t="s">
        <v>446</v>
      </c>
      <c r="B164" s="155" t="s">
        <v>343</v>
      </c>
      <c r="C164" s="156" t="s">
        <v>344</v>
      </c>
      <c r="D164" s="157">
        <v>31299664.800000001</v>
      </c>
      <c r="E164" s="157">
        <v>31795023.5</v>
      </c>
      <c r="F164" s="157">
        <v>31760014.699999999</v>
      </c>
    </row>
    <row r="165" spans="1:6" ht="270" outlineLevel="3" x14ac:dyDescent="0.2">
      <c r="A165" s="155" t="s">
        <v>448</v>
      </c>
      <c r="B165" s="155"/>
      <c r="C165" s="156" t="s">
        <v>449</v>
      </c>
      <c r="D165" s="157">
        <v>235486.3</v>
      </c>
      <c r="E165" s="157">
        <v>235284.9</v>
      </c>
      <c r="F165" s="157">
        <v>234771</v>
      </c>
    </row>
    <row r="166" spans="1:6" ht="15" outlineLevel="4" x14ac:dyDescent="0.2">
      <c r="A166" s="155" t="s">
        <v>448</v>
      </c>
      <c r="B166" s="155" t="s">
        <v>343</v>
      </c>
      <c r="C166" s="156" t="s">
        <v>344</v>
      </c>
      <c r="D166" s="157">
        <v>235486.3</v>
      </c>
      <c r="E166" s="157">
        <v>235284.9</v>
      </c>
      <c r="F166" s="157">
        <v>234771</v>
      </c>
    </row>
    <row r="167" spans="1:6" ht="135" outlineLevel="3" x14ac:dyDescent="0.2">
      <c r="A167" s="155" t="s">
        <v>450</v>
      </c>
      <c r="B167" s="155"/>
      <c r="C167" s="156" t="s">
        <v>451</v>
      </c>
      <c r="D167" s="157">
        <v>11311.7</v>
      </c>
      <c r="E167" s="157">
        <v>11311.7</v>
      </c>
      <c r="F167" s="157">
        <v>11311.7</v>
      </c>
    </row>
    <row r="168" spans="1:6" ht="45" outlineLevel="4" x14ac:dyDescent="0.2">
      <c r="A168" s="155" t="s">
        <v>450</v>
      </c>
      <c r="B168" s="155" t="s">
        <v>289</v>
      </c>
      <c r="C168" s="156" t="s">
        <v>290</v>
      </c>
      <c r="D168" s="157">
        <v>11311.7</v>
      </c>
      <c r="E168" s="157">
        <v>11311.7</v>
      </c>
      <c r="F168" s="157">
        <v>11311.7</v>
      </c>
    </row>
    <row r="169" spans="1:6" ht="135" outlineLevel="3" x14ac:dyDescent="0.2">
      <c r="A169" s="155" t="s">
        <v>452</v>
      </c>
      <c r="B169" s="155"/>
      <c r="C169" s="156" t="s">
        <v>453</v>
      </c>
      <c r="D169" s="157">
        <v>11311.7</v>
      </c>
      <c r="E169" s="157">
        <v>11311.7</v>
      </c>
      <c r="F169" s="157">
        <v>11311.7</v>
      </c>
    </row>
    <row r="170" spans="1:6" ht="45" outlineLevel="4" x14ac:dyDescent="0.2">
      <c r="A170" s="155" t="s">
        <v>452</v>
      </c>
      <c r="B170" s="155" t="s">
        <v>289</v>
      </c>
      <c r="C170" s="156" t="s">
        <v>290</v>
      </c>
      <c r="D170" s="157">
        <v>11311.7</v>
      </c>
      <c r="E170" s="157">
        <v>11311.7</v>
      </c>
      <c r="F170" s="157">
        <v>11311.7</v>
      </c>
    </row>
    <row r="171" spans="1:6" ht="135" outlineLevel="3" x14ac:dyDescent="0.2">
      <c r="A171" s="155" t="s">
        <v>454</v>
      </c>
      <c r="B171" s="155"/>
      <c r="C171" s="156" t="s">
        <v>455</v>
      </c>
      <c r="D171" s="157">
        <v>11311.7</v>
      </c>
      <c r="E171" s="157">
        <v>11311.7</v>
      </c>
      <c r="F171" s="157">
        <v>11311.7</v>
      </c>
    </row>
    <row r="172" spans="1:6" ht="45" outlineLevel="4" x14ac:dyDescent="0.2">
      <c r="A172" s="155" t="s">
        <v>454</v>
      </c>
      <c r="B172" s="155" t="s">
        <v>289</v>
      </c>
      <c r="C172" s="156" t="s">
        <v>290</v>
      </c>
      <c r="D172" s="157">
        <v>11311.7</v>
      </c>
      <c r="E172" s="157">
        <v>11311.7</v>
      </c>
      <c r="F172" s="157">
        <v>11311.7</v>
      </c>
    </row>
    <row r="173" spans="1:6" ht="150" outlineLevel="3" x14ac:dyDescent="0.2">
      <c r="A173" s="155" t="s">
        <v>456</v>
      </c>
      <c r="B173" s="155"/>
      <c r="C173" s="156" t="s">
        <v>2299</v>
      </c>
      <c r="D173" s="157">
        <v>11311.7</v>
      </c>
      <c r="E173" s="157">
        <v>11311.7</v>
      </c>
      <c r="F173" s="157">
        <v>11311.7</v>
      </c>
    </row>
    <row r="174" spans="1:6" ht="45" outlineLevel="4" x14ac:dyDescent="0.2">
      <c r="A174" s="155" t="s">
        <v>456</v>
      </c>
      <c r="B174" s="155" t="s">
        <v>289</v>
      </c>
      <c r="C174" s="156" t="s">
        <v>290</v>
      </c>
      <c r="D174" s="157">
        <v>11311.7</v>
      </c>
      <c r="E174" s="157">
        <v>11311.7</v>
      </c>
      <c r="F174" s="157">
        <v>11311.7</v>
      </c>
    </row>
    <row r="175" spans="1:6" ht="135" outlineLevel="3" x14ac:dyDescent="0.2">
      <c r="A175" s="155" t="s">
        <v>457</v>
      </c>
      <c r="B175" s="155"/>
      <c r="C175" s="156" t="s">
        <v>458</v>
      </c>
      <c r="D175" s="157">
        <v>11311.7</v>
      </c>
      <c r="E175" s="157">
        <v>11311.7</v>
      </c>
      <c r="F175" s="157">
        <v>11311.7</v>
      </c>
    </row>
    <row r="176" spans="1:6" ht="45" outlineLevel="4" x14ac:dyDescent="0.2">
      <c r="A176" s="155" t="s">
        <v>457</v>
      </c>
      <c r="B176" s="155" t="s">
        <v>289</v>
      </c>
      <c r="C176" s="156" t="s">
        <v>290</v>
      </c>
      <c r="D176" s="157">
        <v>11311.7</v>
      </c>
      <c r="E176" s="157">
        <v>11311.7</v>
      </c>
      <c r="F176" s="157">
        <v>11311.7</v>
      </c>
    </row>
    <row r="177" spans="1:6" ht="150" outlineLevel="3" x14ac:dyDescent="0.2">
      <c r="A177" s="155" t="s">
        <v>459</v>
      </c>
      <c r="B177" s="155"/>
      <c r="C177" s="156" t="s">
        <v>2301</v>
      </c>
      <c r="D177" s="157">
        <v>11311.7</v>
      </c>
      <c r="E177" s="157">
        <v>11311.7</v>
      </c>
      <c r="F177" s="157">
        <v>11311.7</v>
      </c>
    </row>
    <row r="178" spans="1:6" ht="45" outlineLevel="4" x14ac:dyDescent="0.2">
      <c r="A178" s="155" t="s">
        <v>459</v>
      </c>
      <c r="B178" s="155" t="s">
        <v>289</v>
      </c>
      <c r="C178" s="156" t="s">
        <v>290</v>
      </c>
      <c r="D178" s="157">
        <v>11311.7</v>
      </c>
      <c r="E178" s="157">
        <v>11311.7</v>
      </c>
      <c r="F178" s="157">
        <v>11311.7</v>
      </c>
    </row>
    <row r="179" spans="1:6" ht="135" outlineLevel="3" x14ac:dyDescent="0.2">
      <c r="A179" s="155" t="s">
        <v>460</v>
      </c>
      <c r="B179" s="155"/>
      <c r="C179" s="156" t="s">
        <v>461</v>
      </c>
      <c r="D179" s="157">
        <v>10118.5</v>
      </c>
      <c r="E179" s="157">
        <v>15177.8</v>
      </c>
      <c r="F179" s="157">
        <v>15177.8</v>
      </c>
    </row>
    <row r="180" spans="1:6" ht="45" outlineLevel="4" x14ac:dyDescent="0.2">
      <c r="A180" s="155" t="s">
        <v>460</v>
      </c>
      <c r="B180" s="155" t="s">
        <v>289</v>
      </c>
      <c r="C180" s="156" t="s">
        <v>290</v>
      </c>
      <c r="D180" s="157">
        <v>10118.5</v>
      </c>
      <c r="E180" s="157">
        <v>15177.8</v>
      </c>
      <c r="F180" s="157">
        <v>15177.8</v>
      </c>
    </row>
    <row r="181" spans="1:6" ht="135" outlineLevel="3" x14ac:dyDescent="0.2">
      <c r="A181" s="155" t="s">
        <v>462</v>
      </c>
      <c r="B181" s="155"/>
      <c r="C181" s="156" t="s">
        <v>463</v>
      </c>
      <c r="D181" s="157">
        <v>10118.5</v>
      </c>
      <c r="E181" s="157">
        <v>15177.8</v>
      </c>
      <c r="F181" s="157">
        <v>15177.8</v>
      </c>
    </row>
    <row r="182" spans="1:6" ht="45" outlineLevel="4" x14ac:dyDescent="0.2">
      <c r="A182" s="155" t="s">
        <v>462</v>
      </c>
      <c r="B182" s="155" t="s">
        <v>289</v>
      </c>
      <c r="C182" s="156" t="s">
        <v>290</v>
      </c>
      <c r="D182" s="157">
        <v>10118.5</v>
      </c>
      <c r="E182" s="157">
        <v>15177.8</v>
      </c>
      <c r="F182" s="157">
        <v>15177.8</v>
      </c>
    </row>
    <row r="183" spans="1:6" ht="135" outlineLevel="3" x14ac:dyDescent="0.2">
      <c r="A183" s="155" t="s">
        <v>464</v>
      </c>
      <c r="B183" s="155"/>
      <c r="C183" s="156" t="s">
        <v>465</v>
      </c>
      <c r="D183" s="157">
        <v>7588.9</v>
      </c>
      <c r="E183" s="157">
        <v>13491.3</v>
      </c>
      <c r="F183" s="157">
        <v>13491.3</v>
      </c>
    </row>
    <row r="184" spans="1:6" ht="45" outlineLevel="4" x14ac:dyDescent="0.2">
      <c r="A184" s="155" t="s">
        <v>464</v>
      </c>
      <c r="B184" s="155" t="s">
        <v>289</v>
      </c>
      <c r="C184" s="156" t="s">
        <v>290</v>
      </c>
      <c r="D184" s="157">
        <v>7588.9</v>
      </c>
      <c r="E184" s="157">
        <v>13491.3</v>
      </c>
      <c r="F184" s="157">
        <v>13491.3</v>
      </c>
    </row>
    <row r="185" spans="1:6" ht="75" outlineLevel="3" x14ac:dyDescent="0.2">
      <c r="A185" s="155" t="s">
        <v>466</v>
      </c>
      <c r="B185" s="155"/>
      <c r="C185" s="156" t="s">
        <v>467</v>
      </c>
      <c r="D185" s="157">
        <v>4582</v>
      </c>
      <c r="E185" s="157">
        <v>5698.1</v>
      </c>
      <c r="F185" s="157">
        <v>5698.1</v>
      </c>
    </row>
    <row r="186" spans="1:6" ht="15" outlineLevel="4" x14ac:dyDescent="0.2">
      <c r="A186" s="155" t="s">
        <v>466</v>
      </c>
      <c r="B186" s="155" t="s">
        <v>343</v>
      </c>
      <c r="C186" s="156" t="s">
        <v>344</v>
      </c>
      <c r="D186" s="157">
        <v>4582</v>
      </c>
      <c r="E186" s="157">
        <v>5698.1</v>
      </c>
      <c r="F186" s="157">
        <v>5698.1</v>
      </c>
    </row>
    <row r="187" spans="1:6" ht="75" outlineLevel="3" x14ac:dyDescent="0.2">
      <c r="A187" s="155" t="s">
        <v>468</v>
      </c>
      <c r="B187" s="155"/>
      <c r="C187" s="156" t="s">
        <v>469</v>
      </c>
      <c r="D187" s="157">
        <v>1437231.4</v>
      </c>
      <c r="E187" s="157">
        <v>1395600.1</v>
      </c>
      <c r="F187" s="157">
        <v>1395600.1</v>
      </c>
    </row>
    <row r="188" spans="1:6" ht="105" outlineLevel="4" x14ac:dyDescent="0.2">
      <c r="A188" s="155" t="s">
        <v>468</v>
      </c>
      <c r="B188" s="155" t="s">
        <v>325</v>
      </c>
      <c r="C188" s="156" t="s">
        <v>326</v>
      </c>
      <c r="D188" s="157">
        <v>269.5</v>
      </c>
      <c r="E188" s="157">
        <v>359.4</v>
      </c>
      <c r="F188" s="157">
        <v>359.4</v>
      </c>
    </row>
    <row r="189" spans="1:6" ht="15" outlineLevel="4" x14ac:dyDescent="0.2">
      <c r="A189" s="155" t="s">
        <v>468</v>
      </c>
      <c r="B189" s="155" t="s">
        <v>343</v>
      </c>
      <c r="C189" s="156" t="s">
        <v>344</v>
      </c>
      <c r="D189" s="157">
        <v>1425013.4</v>
      </c>
      <c r="E189" s="157">
        <v>1382124.4</v>
      </c>
      <c r="F189" s="157">
        <v>1382124.4</v>
      </c>
    </row>
    <row r="190" spans="1:6" ht="45" outlineLevel="4" x14ac:dyDescent="0.2">
      <c r="A190" s="155" t="s">
        <v>468</v>
      </c>
      <c r="B190" s="155" t="s">
        <v>289</v>
      </c>
      <c r="C190" s="156" t="s">
        <v>290</v>
      </c>
      <c r="D190" s="157">
        <v>11948.5</v>
      </c>
      <c r="E190" s="157">
        <v>13116.3</v>
      </c>
      <c r="F190" s="157">
        <v>13116.3</v>
      </c>
    </row>
    <row r="191" spans="1:6" ht="75" outlineLevel="3" x14ac:dyDescent="0.2">
      <c r="A191" s="155" t="s">
        <v>470</v>
      </c>
      <c r="B191" s="155"/>
      <c r="C191" s="156" t="s">
        <v>471</v>
      </c>
      <c r="D191" s="157">
        <v>2262247.2999999998</v>
      </c>
      <c r="E191" s="157">
        <v>2194059.7000000002</v>
      </c>
      <c r="F191" s="157">
        <v>2119971.2000000002</v>
      </c>
    </row>
    <row r="192" spans="1:6" ht="15" outlineLevel="4" x14ac:dyDescent="0.2">
      <c r="A192" s="155" t="s">
        <v>470</v>
      </c>
      <c r="B192" s="155" t="s">
        <v>343</v>
      </c>
      <c r="C192" s="156" t="s">
        <v>344</v>
      </c>
      <c r="D192" s="157">
        <v>2250430.6</v>
      </c>
      <c r="E192" s="157">
        <v>2181826.2000000002</v>
      </c>
      <c r="F192" s="157">
        <v>2107909.2000000002</v>
      </c>
    </row>
    <row r="193" spans="1:6" ht="45" outlineLevel="4" x14ac:dyDescent="0.2">
      <c r="A193" s="155" t="s">
        <v>470</v>
      </c>
      <c r="B193" s="155" t="s">
        <v>289</v>
      </c>
      <c r="C193" s="156" t="s">
        <v>290</v>
      </c>
      <c r="D193" s="157">
        <v>11816.7</v>
      </c>
      <c r="E193" s="157">
        <v>12233.5</v>
      </c>
      <c r="F193" s="157">
        <v>12062</v>
      </c>
    </row>
    <row r="194" spans="1:6" ht="75" outlineLevel="2" x14ac:dyDescent="0.2">
      <c r="A194" s="155" t="s">
        <v>472</v>
      </c>
      <c r="B194" s="155"/>
      <c r="C194" s="156" t="s">
        <v>473</v>
      </c>
      <c r="D194" s="157">
        <v>1116853.2</v>
      </c>
      <c r="E194" s="157">
        <v>1127781.7</v>
      </c>
      <c r="F194" s="157">
        <v>1145813.3</v>
      </c>
    </row>
    <row r="195" spans="1:6" ht="75" outlineLevel="3" x14ac:dyDescent="0.2">
      <c r="A195" s="155" t="s">
        <v>474</v>
      </c>
      <c r="B195" s="155"/>
      <c r="C195" s="156" t="s">
        <v>475</v>
      </c>
      <c r="D195" s="157">
        <v>605667.19999999995</v>
      </c>
      <c r="E195" s="157">
        <v>700983.1</v>
      </c>
      <c r="F195" s="157">
        <v>729449.3</v>
      </c>
    </row>
    <row r="196" spans="1:6" ht="45" outlineLevel="4" x14ac:dyDescent="0.2">
      <c r="A196" s="155" t="s">
        <v>474</v>
      </c>
      <c r="B196" s="155" t="s">
        <v>293</v>
      </c>
      <c r="C196" s="156" t="s">
        <v>294</v>
      </c>
      <c r="D196" s="157">
        <v>506052.8</v>
      </c>
      <c r="E196" s="157">
        <v>561727.1</v>
      </c>
      <c r="F196" s="157">
        <v>645633.5</v>
      </c>
    </row>
    <row r="197" spans="1:6" ht="30" outlineLevel="4" x14ac:dyDescent="0.2">
      <c r="A197" s="155" t="s">
        <v>474</v>
      </c>
      <c r="B197" s="155" t="s">
        <v>301</v>
      </c>
      <c r="C197" s="156" t="s">
        <v>302</v>
      </c>
      <c r="D197" s="157">
        <v>1149.5</v>
      </c>
      <c r="E197" s="157">
        <v>1149.5</v>
      </c>
      <c r="F197" s="157">
        <v>1149.5</v>
      </c>
    </row>
    <row r="198" spans="1:6" ht="45" outlineLevel="4" x14ac:dyDescent="0.2">
      <c r="A198" s="155" t="s">
        <v>474</v>
      </c>
      <c r="B198" s="155" t="s">
        <v>289</v>
      </c>
      <c r="C198" s="156" t="s">
        <v>290</v>
      </c>
      <c r="D198" s="157">
        <v>98464.9</v>
      </c>
      <c r="E198" s="157">
        <v>138106.5</v>
      </c>
      <c r="F198" s="157">
        <v>82666.3</v>
      </c>
    </row>
    <row r="199" spans="1:6" ht="60" outlineLevel="3" x14ac:dyDescent="0.2">
      <c r="A199" s="155" t="s">
        <v>476</v>
      </c>
      <c r="B199" s="155"/>
      <c r="C199" s="156" t="s">
        <v>477</v>
      </c>
      <c r="D199" s="157">
        <v>384820.7</v>
      </c>
      <c r="E199" s="157">
        <v>209801.8</v>
      </c>
      <c r="F199" s="157">
        <v>190096.3</v>
      </c>
    </row>
    <row r="200" spans="1:6" ht="15" outlineLevel="4" x14ac:dyDescent="0.2">
      <c r="A200" s="155" t="s">
        <v>476</v>
      </c>
      <c r="B200" s="155" t="s">
        <v>343</v>
      </c>
      <c r="C200" s="156" t="s">
        <v>344</v>
      </c>
      <c r="D200" s="157">
        <v>384820.7</v>
      </c>
      <c r="E200" s="157">
        <v>209801.8</v>
      </c>
      <c r="F200" s="157">
        <v>190096.3</v>
      </c>
    </row>
    <row r="201" spans="1:6" ht="30" outlineLevel="3" x14ac:dyDescent="0.2">
      <c r="A201" s="155" t="s">
        <v>478</v>
      </c>
      <c r="B201" s="155"/>
      <c r="C201" s="156" t="s">
        <v>479</v>
      </c>
      <c r="D201" s="157">
        <v>3000</v>
      </c>
      <c r="E201" s="157">
        <v>3000</v>
      </c>
      <c r="F201" s="157">
        <v>3000</v>
      </c>
    </row>
    <row r="202" spans="1:6" ht="45" outlineLevel="4" x14ac:dyDescent="0.2">
      <c r="A202" s="155" t="s">
        <v>478</v>
      </c>
      <c r="B202" s="155" t="s">
        <v>289</v>
      </c>
      <c r="C202" s="156" t="s">
        <v>290</v>
      </c>
      <c r="D202" s="157">
        <v>3000</v>
      </c>
      <c r="E202" s="157">
        <v>3000</v>
      </c>
      <c r="F202" s="157">
        <v>3000</v>
      </c>
    </row>
    <row r="203" spans="1:6" ht="150" outlineLevel="3" x14ac:dyDescent="0.2">
      <c r="A203" s="155" t="s">
        <v>480</v>
      </c>
      <c r="B203" s="155"/>
      <c r="C203" s="156" t="s">
        <v>481</v>
      </c>
      <c r="D203" s="157">
        <v>7409.7</v>
      </c>
      <c r="E203" s="157">
        <v>7409.7</v>
      </c>
      <c r="F203" s="157">
        <v>7409.7</v>
      </c>
    </row>
    <row r="204" spans="1:6" ht="45" outlineLevel="4" x14ac:dyDescent="0.2">
      <c r="A204" s="155" t="s">
        <v>480</v>
      </c>
      <c r="B204" s="155" t="s">
        <v>289</v>
      </c>
      <c r="C204" s="156" t="s">
        <v>290</v>
      </c>
      <c r="D204" s="157">
        <v>7409.7</v>
      </c>
      <c r="E204" s="157">
        <v>7409.7</v>
      </c>
      <c r="F204" s="157">
        <v>7409.7</v>
      </c>
    </row>
    <row r="205" spans="1:6" ht="105" outlineLevel="3" x14ac:dyDescent="0.2">
      <c r="A205" s="155" t="s">
        <v>482</v>
      </c>
      <c r="B205" s="155"/>
      <c r="C205" s="156" t="s">
        <v>483</v>
      </c>
      <c r="D205" s="157">
        <v>11066.7</v>
      </c>
      <c r="E205" s="157">
        <v>11066.7</v>
      </c>
      <c r="F205" s="157">
        <v>11066.7</v>
      </c>
    </row>
    <row r="206" spans="1:6" ht="45" outlineLevel="4" x14ac:dyDescent="0.2">
      <c r="A206" s="155" t="s">
        <v>482</v>
      </c>
      <c r="B206" s="155" t="s">
        <v>289</v>
      </c>
      <c r="C206" s="156" t="s">
        <v>290</v>
      </c>
      <c r="D206" s="157">
        <v>11066.7</v>
      </c>
      <c r="E206" s="157">
        <v>11066.7</v>
      </c>
      <c r="F206" s="157">
        <v>11066.7</v>
      </c>
    </row>
    <row r="207" spans="1:6" ht="105" outlineLevel="3" x14ac:dyDescent="0.2">
      <c r="A207" s="155" t="s">
        <v>484</v>
      </c>
      <c r="B207" s="155"/>
      <c r="C207" s="156" t="s">
        <v>485</v>
      </c>
      <c r="D207" s="157">
        <v>9516</v>
      </c>
      <c r="E207" s="157">
        <v>9516</v>
      </c>
      <c r="F207" s="157">
        <v>9516</v>
      </c>
    </row>
    <row r="208" spans="1:6" ht="45" outlineLevel="4" x14ac:dyDescent="0.2">
      <c r="A208" s="155" t="s">
        <v>484</v>
      </c>
      <c r="B208" s="155" t="s">
        <v>289</v>
      </c>
      <c r="C208" s="156" t="s">
        <v>290</v>
      </c>
      <c r="D208" s="157">
        <v>9516</v>
      </c>
      <c r="E208" s="157">
        <v>9516</v>
      </c>
      <c r="F208" s="157">
        <v>9516</v>
      </c>
    </row>
    <row r="209" spans="1:6" ht="135" outlineLevel="3" x14ac:dyDescent="0.2">
      <c r="A209" s="155" t="s">
        <v>486</v>
      </c>
      <c r="B209" s="155"/>
      <c r="C209" s="156" t="s">
        <v>487</v>
      </c>
      <c r="D209" s="157">
        <v>67378</v>
      </c>
      <c r="E209" s="157">
        <v>67378</v>
      </c>
      <c r="F209" s="157">
        <v>67378</v>
      </c>
    </row>
    <row r="210" spans="1:6" ht="45" outlineLevel="4" x14ac:dyDescent="0.2">
      <c r="A210" s="155" t="s">
        <v>486</v>
      </c>
      <c r="B210" s="155" t="s">
        <v>289</v>
      </c>
      <c r="C210" s="156" t="s">
        <v>290</v>
      </c>
      <c r="D210" s="157">
        <v>67378</v>
      </c>
      <c r="E210" s="157">
        <v>67378</v>
      </c>
      <c r="F210" s="157">
        <v>67378</v>
      </c>
    </row>
    <row r="211" spans="1:6" ht="45" outlineLevel="3" x14ac:dyDescent="0.2">
      <c r="A211" s="155" t="s">
        <v>488</v>
      </c>
      <c r="B211" s="155"/>
      <c r="C211" s="156" t="s">
        <v>489</v>
      </c>
      <c r="D211" s="157">
        <v>20718.3</v>
      </c>
      <c r="E211" s="157">
        <v>35517</v>
      </c>
      <c r="F211" s="157">
        <v>53275.5</v>
      </c>
    </row>
    <row r="212" spans="1:6" ht="15" outlineLevel="4" x14ac:dyDescent="0.2">
      <c r="A212" s="155" t="s">
        <v>488</v>
      </c>
      <c r="B212" s="155" t="s">
        <v>343</v>
      </c>
      <c r="C212" s="156" t="s">
        <v>344</v>
      </c>
      <c r="D212" s="157">
        <v>20718.3</v>
      </c>
      <c r="E212" s="157">
        <v>35517</v>
      </c>
      <c r="F212" s="157">
        <v>53275.5</v>
      </c>
    </row>
    <row r="213" spans="1:6" ht="30" outlineLevel="3" x14ac:dyDescent="0.2">
      <c r="A213" s="155" t="s">
        <v>490</v>
      </c>
      <c r="B213" s="155"/>
      <c r="C213" s="156" t="s">
        <v>491</v>
      </c>
      <c r="D213" s="157">
        <v>7276.6</v>
      </c>
      <c r="E213" s="157">
        <v>83109.399999999994</v>
      </c>
      <c r="F213" s="157">
        <v>74621.8</v>
      </c>
    </row>
    <row r="214" spans="1:6" ht="15" outlineLevel="4" x14ac:dyDescent="0.2">
      <c r="A214" s="155" t="s">
        <v>490</v>
      </c>
      <c r="B214" s="155" t="s">
        <v>343</v>
      </c>
      <c r="C214" s="156" t="s">
        <v>344</v>
      </c>
      <c r="D214" s="157">
        <v>7276.6</v>
      </c>
      <c r="E214" s="157">
        <v>83109.399999999994</v>
      </c>
      <c r="F214" s="157">
        <v>74621.8</v>
      </c>
    </row>
    <row r="215" spans="1:6" ht="45" outlineLevel="2" x14ac:dyDescent="0.2">
      <c r="A215" s="155" t="s">
        <v>492</v>
      </c>
      <c r="B215" s="155"/>
      <c r="C215" s="156" t="s">
        <v>493</v>
      </c>
      <c r="D215" s="157">
        <v>4174.7</v>
      </c>
      <c r="E215" s="157">
        <v>4205.8</v>
      </c>
      <c r="F215" s="157">
        <v>4236.8</v>
      </c>
    </row>
    <row r="216" spans="1:6" ht="60" outlineLevel="3" x14ac:dyDescent="0.2">
      <c r="A216" s="155" t="s">
        <v>494</v>
      </c>
      <c r="B216" s="155"/>
      <c r="C216" s="156" t="s">
        <v>495</v>
      </c>
      <c r="D216" s="157">
        <v>1149.7</v>
      </c>
      <c r="E216" s="157">
        <v>1180.8</v>
      </c>
      <c r="F216" s="157">
        <v>1211.8</v>
      </c>
    </row>
    <row r="217" spans="1:6" ht="45" outlineLevel="4" x14ac:dyDescent="0.2">
      <c r="A217" s="155" t="s">
        <v>494</v>
      </c>
      <c r="B217" s="155" t="s">
        <v>289</v>
      </c>
      <c r="C217" s="156" t="s">
        <v>290</v>
      </c>
      <c r="D217" s="157">
        <v>1149.7</v>
      </c>
      <c r="E217" s="157">
        <v>1180.8</v>
      </c>
      <c r="F217" s="157">
        <v>1211.8</v>
      </c>
    </row>
    <row r="218" spans="1:6" ht="60" outlineLevel="3" x14ac:dyDescent="0.2">
      <c r="A218" s="155" t="s">
        <v>496</v>
      </c>
      <c r="B218" s="155"/>
      <c r="C218" s="156" t="s">
        <v>497</v>
      </c>
      <c r="D218" s="157">
        <v>3025</v>
      </c>
      <c r="E218" s="157">
        <v>3025</v>
      </c>
      <c r="F218" s="157">
        <v>3025</v>
      </c>
    </row>
    <row r="219" spans="1:6" ht="30" outlineLevel="4" x14ac:dyDescent="0.2">
      <c r="A219" s="155" t="s">
        <v>496</v>
      </c>
      <c r="B219" s="155" t="s">
        <v>301</v>
      </c>
      <c r="C219" s="156" t="s">
        <v>302</v>
      </c>
      <c r="D219" s="157">
        <v>535</v>
      </c>
      <c r="E219" s="157">
        <v>535</v>
      </c>
      <c r="F219" s="157">
        <v>535</v>
      </c>
    </row>
    <row r="220" spans="1:6" ht="15" outlineLevel="4" x14ac:dyDescent="0.2">
      <c r="A220" s="155" t="s">
        <v>496</v>
      </c>
      <c r="B220" s="155" t="s">
        <v>343</v>
      </c>
      <c r="C220" s="156" t="s">
        <v>344</v>
      </c>
      <c r="D220" s="157">
        <v>2490</v>
      </c>
      <c r="E220" s="157">
        <v>2490</v>
      </c>
      <c r="F220" s="157">
        <v>2490</v>
      </c>
    </row>
    <row r="221" spans="1:6" ht="30" outlineLevel="2" x14ac:dyDescent="0.2">
      <c r="A221" s="155" t="s">
        <v>498</v>
      </c>
      <c r="B221" s="155"/>
      <c r="C221" s="156" t="s">
        <v>499</v>
      </c>
      <c r="D221" s="157">
        <v>83427.8</v>
      </c>
      <c r="E221" s="157">
        <v>342970.9</v>
      </c>
      <c r="F221" s="157">
        <v>16000</v>
      </c>
    </row>
    <row r="222" spans="1:6" ht="105" outlineLevel="3" x14ac:dyDescent="0.2">
      <c r="A222" s="155" t="s">
        <v>500</v>
      </c>
      <c r="B222" s="155"/>
      <c r="C222" s="156" t="s">
        <v>501</v>
      </c>
      <c r="D222" s="157">
        <v>30731.8</v>
      </c>
      <c r="E222" s="157">
        <v>192259.7</v>
      </c>
      <c r="F222" s="157">
        <v>0</v>
      </c>
    </row>
    <row r="223" spans="1:6" ht="45" outlineLevel="4" x14ac:dyDescent="0.2">
      <c r="A223" s="155" t="s">
        <v>500</v>
      </c>
      <c r="B223" s="155" t="s">
        <v>289</v>
      </c>
      <c r="C223" s="156" t="s">
        <v>290</v>
      </c>
      <c r="D223" s="157">
        <v>30731.8</v>
      </c>
      <c r="E223" s="157">
        <v>192259.7</v>
      </c>
      <c r="F223" s="157">
        <v>0</v>
      </c>
    </row>
    <row r="224" spans="1:6" ht="30" outlineLevel="3" x14ac:dyDescent="0.2">
      <c r="A224" s="155" t="s">
        <v>502</v>
      </c>
      <c r="B224" s="155"/>
      <c r="C224" s="156" t="s">
        <v>503</v>
      </c>
      <c r="D224" s="157">
        <v>21357.1</v>
      </c>
      <c r="E224" s="157">
        <v>63360.9</v>
      </c>
      <c r="F224" s="157">
        <v>0</v>
      </c>
    </row>
    <row r="225" spans="1:6" ht="45" outlineLevel="4" x14ac:dyDescent="0.2">
      <c r="A225" s="155" t="s">
        <v>502</v>
      </c>
      <c r="B225" s="155" t="s">
        <v>289</v>
      </c>
      <c r="C225" s="156" t="s">
        <v>290</v>
      </c>
      <c r="D225" s="157">
        <v>21357.1</v>
      </c>
      <c r="E225" s="157">
        <v>63360.9</v>
      </c>
      <c r="F225" s="157">
        <v>0</v>
      </c>
    </row>
    <row r="226" spans="1:6" ht="90" outlineLevel="3" x14ac:dyDescent="0.2">
      <c r="A226" s="155" t="s">
        <v>504</v>
      </c>
      <c r="B226" s="155"/>
      <c r="C226" s="156" t="s">
        <v>505</v>
      </c>
      <c r="D226" s="157">
        <v>22338.9</v>
      </c>
      <c r="E226" s="157">
        <v>79350.3</v>
      </c>
      <c r="F226" s="157">
        <v>0</v>
      </c>
    </row>
    <row r="227" spans="1:6" ht="45" outlineLevel="4" x14ac:dyDescent="0.2">
      <c r="A227" s="155" t="s">
        <v>504</v>
      </c>
      <c r="B227" s="155" t="s">
        <v>289</v>
      </c>
      <c r="C227" s="156" t="s">
        <v>290</v>
      </c>
      <c r="D227" s="157">
        <v>22338.9</v>
      </c>
      <c r="E227" s="157">
        <v>79350.3</v>
      </c>
      <c r="F227" s="157">
        <v>0</v>
      </c>
    </row>
    <row r="228" spans="1:6" ht="120" outlineLevel="3" x14ac:dyDescent="0.2">
      <c r="A228" s="155" t="s">
        <v>506</v>
      </c>
      <c r="B228" s="155"/>
      <c r="C228" s="156" t="s">
        <v>2302</v>
      </c>
      <c r="D228" s="157">
        <v>9000</v>
      </c>
      <c r="E228" s="157">
        <v>8000</v>
      </c>
      <c r="F228" s="157">
        <v>16000</v>
      </c>
    </row>
    <row r="229" spans="1:6" ht="30" outlineLevel="4" x14ac:dyDescent="0.2">
      <c r="A229" s="155" t="s">
        <v>506</v>
      </c>
      <c r="B229" s="155" t="s">
        <v>301</v>
      </c>
      <c r="C229" s="156" t="s">
        <v>302</v>
      </c>
      <c r="D229" s="157">
        <v>9000</v>
      </c>
      <c r="E229" s="157">
        <v>8000</v>
      </c>
      <c r="F229" s="157">
        <v>16000</v>
      </c>
    </row>
    <row r="230" spans="1:6" ht="30" outlineLevel="2" x14ac:dyDescent="0.2">
      <c r="A230" s="155" t="s">
        <v>507</v>
      </c>
      <c r="B230" s="155"/>
      <c r="C230" s="156" t="s">
        <v>508</v>
      </c>
      <c r="D230" s="157">
        <v>7798.6</v>
      </c>
      <c r="E230" s="157">
        <v>8810.9</v>
      </c>
      <c r="F230" s="157">
        <v>18298.400000000001</v>
      </c>
    </row>
    <row r="231" spans="1:6" ht="105" outlineLevel="3" x14ac:dyDescent="0.2">
      <c r="A231" s="155" t="s">
        <v>509</v>
      </c>
      <c r="B231" s="155"/>
      <c r="C231" s="156" t="s">
        <v>510</v>
      </c>
      <c r="D231" s="157">
        <v>7798.6</v>
      </c>
      <c r="E231" s="157">
        <v>8810.9</v>
      </c>
      <c r="F231" s="157">
        <v>18298.400000000001</v>
      </c>
    </row>
    <row r="232" spans="1:6" ht="15" outlineLevel="4" x14ac:dyDescent="0.2">
      <c r="A232" s="155" t="s">
        <v>509</v>
      </c>
      <c r="B232" s="155" t="s">
        <v>343</v>
      </c>
      <c r="C232" s="156" t="s">
        <v>344</v>
      </c>
      <c r="D232" s="157">
        <v>7798.6</v>
      </c>
      <c r="E232" s="157">
        <v>8810.9</v>
      </c>
      <c r="F232" s="157">
        <v>18298.400000000001</v>
      </c>
    </row>
    <row r="233" spans="1:6" ht="45" outlineLevel="2" x14ac:dyDescent="0.2">
      <c r="A233" s="155" t="s">
        <v>511</v>
      </c>
      <c r="B233" s="155"/>
      <c r="C233" s="156" t="s">
        <v>512</v>
      </c>
      <c r="D233" s="157">
        <v>232693.6</v>
      </c>
      <c r="E233" s="157">
        <v>226340.7</v>
      </c>
      <c r="F233" s="157">
        <v>0</v>
      </c>
    </row>
    <row r="234" spans="1:6" ht="75" outlineLevel="3" x14ac:dyDescent="0.2">
      <c r="A234" s="155" t="s">
        <v>513</v>
      </c>
      <c r="B234" s="155"/>
      <c r="C234" s="156" t="s">
        <v>514</v>
      </c>
      <c r="D234" s="157">
        <v>131071.8</v>
      </c>
      <c r="E234" s="157">
        <v>184338</v>
      </c>
      <c r="F234" s="157">
        <v>0</v>
      </c>
    </row>
    <row r="235" spans="1:6" ht="45" outlineLevel="4" x14ac:dyDescent="0.2">
      <c r="A235" s="155" t="s">
        <v>513</v>
      </c>
      <c r="B235" s="155" t="s">
        <v>289</v>
      </c>
      <c r="C235" s="156" t="s">
        <v>290</v>
      </c>
      <c r="D235" s="157">
        <v>131071.8</v>
      </c>
      <c r="E235" s="157">
        <v>184338</v>
      </c>
      <c r="F235" s="157">
        <v>0</v>
      </c>
    </row>
    <row r="236" spans="1:6" ht="30" outlineLevel="3" x14ac:dyDescent="0.2">
      <c r="A236" s="155" t="s">
        <v>515</v>
      </c>
      <c r="B236" s="155"/>
      <c r="C236" s="156" t="s">
        <v>516</v>
      </c>
      <c r="D236" s="157">
        <v>101621.8</v>
      </c>
      <c r="E236" s="157">
        <v>42002.7</v>
      </c>
      <c r="F236" s="157">
        <v>0</v>
      </c>
    </row>
    <row r="237" spans="1:6" ht="45" outlineLevel="4" x14ac:dyDescent="0.2">
      <c r="A237" s="155" t="s">
        <v>515</v>
      </c>
      <c r="B237" s="155" t="s">
        <v>289</v>
      </c>
      <c r="C237" s="156" t="s">
        <v>290</v>
      </c>
      <c r="D237" s="157">
        <v>101621.8</v>
      </c>
      <c r="E237" s="157">
        <v>42002.7</v>
      </c>
      <c r="F237" s="157">
        <v>0</v>
      </c>
    </row>
    <row r="238" spans="1:6" ht="45" outlineLevel="2" x14ac:dyDescent="0.2">
      <c r="A238" s="155" t="s">
        <v>517</v>
      </c>
      <c r="B238" s="155"/>
      <c r="C238" s="156" t="s">
        <v>518</v>
      </c>
      <c r="D238" s="157">
        <v>23119.200000000001</v>
      </c>
      <c r="E238" s="157">
        <v>35739.9</v>
      </c>
      <c r="F238" s="157">
        <v>0</v>
      </c>
    </row>
    <row r="239" spans="1:6" ht="105" outlineLevel="3" x14ac:dyDescent="0.2">
      <c r="A239" s="155" t="s">
        <v>519</v>
      </c>
      <c r="B239" s="155"/>
      <c r="C239" s="156" t="s">
        <v>520</v>
      </c>
      <c r="D239" s="157">
        <v>23119.200000000001</v>
      </c>
      <c r="E239" s="157">
        <v>35739.9</v>
      </c>
      <c r="F239" s="157">
        <v>0</v>
      </c>
    </row>
    <row r="240" spans="1:6" ht="45" outlineLevel="4" x14ac:dyDescent="0.2">
      <c r="A240" s="155" t="s">
        <v>519</v>
      </c>
      <c r="B240" s="155" t="s">
        <v>289</v>
      </c>
      <c r="C240" s="156" t="s">
        <v>290</v>
      </c>
      <c r="D240" s="157">
        <v>23119.200000000001</v>
      </c>
      <c r="E240" s="157">
        <v>35739.9</v>
      </c>
      <c r="F240" s="157">
        <v>0</v>
      </c>
    </row>
    <row r="241" spans="1:6" ht="30" outlineLevel="1" x14ac:dyDescent="0.2">
      <c r="A241" s="155" t="s">
        <v>521</v>
      </c>
      <c r="B241" s="155"/>
      <c r="C241" s="156" t="s">
        <v>522</v>
      </c>
      <c r="D241" s="157">
        <v>5695481.5999999996</v>
      </c>
      <c r="E241" s="157">
        <v>5734566.5</v>
      </c>
      <c r="F241" s="157">
        <v>5718975.4000000004</v>
      </c>
    </row>
    <row r="242" spans="1:6" ht="105" outlineLevel="2" x14ac:dyDescent="0.2">
      <c r="A242" s="155" t="s">
        <v>523</v>
      </c>
      <c r="B242" s="155"/>
      <c r="C242" s="156" t="s">
        <v>524</v>
      </c>
      <c r="D242" s="157">
        <v>4587576</v>
      </c>
      <c r="E242" s="157">
        <v>4593052.9000000004</v>
      </c>
      <c r="F242" s="157">
        <v>4625201.9000000004</v>
      </c>
    </row>
    <row r="243" spans="1:6" ht="60" outlineLevel="3" x14ac:dyDescent="0.2">
      <c r="A243" s="155" t="s">
        <v>525</v>
      </c>
      <c r="B243" s="155"/>
      <c r="C243" s="156" t="s">
        <v>288</v>
      </c>
      <c r="D243" s="157">
        <v>4127692</v>
      </c>
      <c r="E243" s="157">
        <v>4246607.5</v>
      </c>
      <c r="F243" s="157">
        <v>4281616.9000000004</v>
      </c>
    </row>
    <row r="244" spans="1:6" ht="45" outlineLevel="4" x14ac:dyDescent="0.2">
      <c r="A244" s="155" t="s">
        <v>525</v>
      </c>
      <c r="B244" s="155" t="s">
        <v>289</v>
      </c>
      <c r="C244" s="156" t="s">
        <v>290</v>
      </c>
      <c r="D244" s="157">
        <v>4127692</v>
      </c>
      <c r="E244" s="157">
        <v>4246607.5</v>
      </c>
      <c r="F244" s="157">
        <v>4281616.9000000004</v>
      </c>
    </row>
    <row r="245" spans="1:6" ht="225" outlineLevel="3" x14ac:dyDescent="0.2">
      <c r="A245" s="155" t="s">
        <v>526</v>
      </c>
      <c r="B245" s="155"/>
      <c r="C245" s="156" t="s">
        <v>527</v>
      </c>
      <c r="D245" s="157">
        <v>7790</v>
      </c>
      <c r="E245" s="157">
        <v>7860.9</v>
      </c>
      <c r="F245" s="157">
        <v>5000.5</v>
      </c>
    </row>
    <row r="246" spans="1:6" ht="45" outlineLevel="4" x14ac:dyDescent="0.2">
      <c r="A246" s="155" t="s">
        <v>526</v>
      </c>
      <c r="B246" s="155" t="s">
        <v>289</v>
      </c>
      <c r="C246" s="156" t="s">
        <v>290</v>
      </c>
      <c r="D246" s="157">
        <v>7790</v>
      </c>
      <c r="E246" s="157">
        <v>7860.9</v>
      </c>
      <c r="F246" s="157">
        <v>5000.5</v>
      </c>
    </row>
    <row r="247" spans="1:6" ht="45" outlineLevel="3" x14ac:dyDescent="0.2">
      <c r="A247" s="155" t="s">
        <v>528</v>
      </c>
      <c r="B247" s="155"/>
      <c r="C247" s="156" t="s">
        <v>529</v>
      </c>
      <c r="D247" s="157">
        <v>198298</v>
      </c>
      <c r="E247" s="157">
        <v>77450.399999999994</v>
      </c>
      <c r="F247" s="157">
        <v>77450.399999999994</v>
      </c>
    </row>
    <row r="248" spans="1:6" ht="45" outlineLevel="4" x14ac:dyDescent="0.2">
      <c r="A248" s="155" t="s">
        <v>528</v>
      </c>
      <c r="B248" s="155" t="s">
        <v>289</v>
      </c>
      <c r="C248" s="156" t="s">
        <v>290</v>
      </c>
      <c r="D248" s="157">
        <v>198298</v>
      </c>
      <c r="E248" s="157">
        <v>77450.399999999994</v>
      </c>
      <c r="F248" s="157">
        <v>77450.399999999994</v>
      </c>
    </row>
    <row r="249" spans="1:6" ht="30" outlineLevel="3" x14ac:dyDescent="0.2">
      <c r="A249" s="155" t="s">
        <v>530</v>
      </c>
      <c r="B249" s="155"/>
      <c r="C249" s="156" t="s">
        <v>531</v>
      </c>
      <c r="D249" s="157">
        <v>30686.400000000001</v>
      </c>
      <c r="E249" s="157">
        <v>36278.6</v>
      </c>
      <c r="F249" s="157">
        <v>36278.6</v>
      </c>
    </row>
    <row r="250" spans="1:6" ht="45" outlineLevel="4" x14ac:dyDescent="0.2">
      <c r="A250" s="155" t="s">
        <v>530</v>
      </c>
      <c r="B250" s="155" t="s">
        <v>289</v>
      </c>
      <c r="C250" s="156" t="s">
        <v>290</v>
      </c>
      <c r="D250" s="157">
        <v>30686.400000000001</v>
      </c>
      <c r="E250" s="157">
        <v>36278.6</v>
      </c>
      <c r="F250" s="157">
        <v>36278.6</v>
      </c>
    </row>
    <row r="251" spans="1:6" ht="30" outlineLevel="3" x14ac:dyDescent="0.2">
      <c r="A251" s="155" t="s">
        <v>532</v>
      </c>
      <c r="B251" s="155"/>
      <c r="C251" s="156" t="s">
        <v>479</v>
      </c>
      <c r="D251" s="157">
        <v>8300</v>
      </c>
      <c r="E251" s="157">
        <v>8300</v>
      </c>
      <c r="F251" s="157">
        <v>8300</v>
      </c>
    </row>
    <row r="252" spans="1:6" ht="45" outlineLevel="4" x14ac:dyDescent="0.2">
      <c r="A252" s="155" t="s">
        <v>532</v>
      </c>
      <c r="B252" s="155" t="s">
        <v>289</v>
      </c>
      <c r="C252" s="156" t="s">
        <v>290</v>
      </c>
      <c r="D252" s="157">
        <v>8300</v>
      </c>
      <c r="E252" s="157">
        <v>8300</v>
      </c>
      <c r="F252" s="157">
        <v>8300</v>
      </c>
    </row>
    <row r="253" spans="1:6" ht="165" outlineLevel="3" x14ac:dyDescent="0.2">
      <c r="A253" s="155" t="s">
        <v>533</v>
      </c>
      <c r="B253" s="155"/>
      <c r="C253" s="156" t="s">
        <v>534</v>
      </c>
      <c r="D253" s="157">
        <v>214809.60000000001</v>
      </c>
      <c r="E253" s="157">
        <v>216555.5</v>
      </c>
      <c r="F253" s="157">
        <v>216555.5</v>
      </c>
    </row>
    <row r="254" spans="1:6" ht="45" outlineLevel="4" x14ac:dyDescent="0.2">
      <c r="A254" s="155" t="s">
        <v>533</v>
      </c>
      <c r="B254" s="155" t="s">
        <v>289</v>
      </c>
      <c r="C254" s="156" t="s">
        <v>290</v>
      </c>
      <c r="D254" s="157">
        <v>214809.60000000001</v>
      </c>
      <c r="E254" s="157">
        <v>216555.5</v>
      </c>
      <c r="F254" s="157">
        <v>216555.5</v>
      </c>
    </row>
    <row r="255" spans="1:6" ht="45" outlineLevel="2" x14ac:dyDescent="0.2">
      <c r="A255" s="155" t="s">
        <v>535</v>
      </c>
      <c r="B255" s="155"/>
      <c r="C255" s="156" t="s">
        <v>536</v>
      </c>
      <c r="D255" s="157">
        <v>516533.6</v>
      </c>
      <c r="E255" s="157">
        <v>536510.4</v>
      </c>
      <c r="F255" s="157">
        <v>536594.5</v>
      </c>
    </row>
    <row r="256" spans="1:6" ht="75" outlineLevel="3" x14ac:dyDescent="0.2">
      <c r="A256" s="155" t="s">
        <v>537</v>
      </c>
      <c r="B256" s="155"/>
      <c r="C256" s="156" t="s">
        <v>538</v>
      </c>
      <c r="D256" s="157">
        <v>502594</v>
      </c>
      <c r="E256" s="157">
        <v>522570.8</v>
      </c>
      <c r="F256" s="157">
        <v>522654.9</v>
      </c>
    </row>
    <row r="257" spans="1:6" ht="30" outlineLevel="4" x14ac:dyDescent="0.2">
      <c r="A257" s="155" t="s">
        <v>537</v>
      </c>
      <c r="B257" s="155" t="s">
        <v>301</v>
      </c>
      <c r="C257" s="156" t="s">
        <v>302</v>
      </c>
      <c r="D257" s="157">
        <v>465668.5</v>
      </c>
      <c r="E257" s="157">
        <v>484173.5</v>
      </c>
      <c r="F257" s="157">
        <v>484257.6</v>
      </c>
    </row>
    <row r="258" spans="1:6" ht="45" outlineLevel="4" x14ac:dyDescent="0.2">
      <c r="A258" s="155" t="s">
        <v>537</v>
      </c>
      <c r="B258" s="155" t="s">
        <v>289</v>
      </c>
      <c r="C258" s="156" t="s">
        <v>290</v>
      </c>
      <c r="D258" s="157">
        <v>36925.5</v>
      </c>
      <c r="E258" s="157">
        <v>38397.300000000003</v>
      </c>
      <c r="F258" s="157">
        <v>38397.300000000003</v>
      </c>
    </row>
    <row r="259" spans="1:6" ht="90" outlineLevel="3" x14ac:dyDescent="0.2">
      <c r="A259" s="155" t="s">
        <v>539</v>
      </c>
      <c r="B259" s="155"/>
      <c r="C259" s="156" t="s">
        <v>540</v>
      </c>
      <c r="D259" s="157">
        <v>13939.6</v>
      </c>
      <c r="E259" s="157">
        <v>13939.6</v>
      </c>
      <c r="F259" s="157">
        <v>13939.6</v>
      </c>
    </row>
    <row r="260" spans="1:6" ht="30" outlineLevel="4" x14ac:dyDescent="0.2">
      <c r="A260" s="155" t="s">
        <v>539</v>
      </c>
      <c r="B260" s="155" t="s">
        <v>301</v>
      </c>
      <c r="C260" s="156" t="s">
        <v>302</v>
      </c>
      <c r="D260" s="157">
        <v>13939.6</v>
      </c>
      <c r="E260" s="157">
        <v>13939.6</v>
      </c>
      <c r="F260" s="157">
        <v>13939.6</v>
      </c>
    </row>
    <row r="261" spans="1:6" ht="30" outlineLevel="2" x14ac:dyDescent="0.2">
      <c r="A261" s="155" t="s">
        <v>541</v>
      </c>
      <c r="B261" s="155"/>
      <c r="C261" s="156" t="s">
        <v>542</v>
      </c>
      <c r="D261" s="157">
        <v>188454.1</v>
      </c>
      <c r="E261" s="157">
        <v>199681.1</v>
      </c>
      <c r="F261" s="157">
        <v>200681.1</v>
      </c>
    </row>
    <row r="262" spans="1:6" ht="45" outlineLevel="3" x14ac:dyDescent="0.2">
      <c r="A262" s="155" t="s">
        <v>543</v>
      </c>
      <c r="B262" s="155"/>
      <c r="C262" s="156" t="s">
        <v>544</v>
      </c>
      <c r="D262" s="157">
        <v>165328.29999999999</v>
      </c>
      <c r="E262" s="157">
        <v>176555.3</v>
      </c>
      <c r="F262" s="157">
        <v>177555.3</v>
      </c>
    </row>
    <row r="263" spans="1:6" ht="45" outlineLevel="4" x14ac:dyDescent="0.2">
      <c r="A263" s="155" t="s">
        <v>543</v>
      </c>
      <c r="B263" s="155" t="s">
        <v>293</v>
      </c>
      <c r="C263" s="156" t="s">
        <v>294</v>
      </c>
      <c r="D263" s="157">
        <v>4055.3</v>
      </c>
      <c r="E263" s="157">
        <v>4055.3</v>
      </c>
      <c r="F263" s="157">
        <v>4055.3</v>
      </c>
    </row>
    <row r="264" spans="1:6" ht="45" outlineLevel="4" x14ac:dyDescent="0.2">
      <c r="A264" s="155" t="s">
        <v>543</v>
      </c>
      <c r="B264" s="155" t="s">
        <v>289</v>
      </c>
      <c r="C264" s="156" t="s">
        <v>290</v>
      </c>
      <c r="D264" s="157">
        <v>14750</v>
      </c>
      <c r="E264" s="157">
        <v>10500</v>
      </c>
      <c r="F264" s="157">
        <v>11500</v>
      </c>
    </row>
    <row r="265" spans="1:6" ht="15" outlineLevel="4" x14ac:dyDescent="0.2">
      <c r="A265" s="155" t="s">
        <v>543</v>
      </c>
      <c r="B265" s="155" t="s">
        <v>327</v>
      </c>
      <c r="C265" s="156" t="s">
        <v>328</v>
      </c>
      <c r="D265" s="157">
        <v>146523</v>
      </c>
      <c r="E265" s="157">
        <v>162000</v>
      </c>
      <c r="F265" s="157">
        <v>162000</v>
      </c>
    </row>
    <row r="266" spans="1:6" ht="135" outlineLevel="3" x14ac:dyDescent="0.2">
      <c r="A266" s="155" t="s">
        <v>545</v>
      </c>
      <c r="B266" s="155"/>
      <c r="C266" s="156" t="s">
        <v>546</v>
      </c>
      <c r="D266" s="157">
        <v>20000</v>
      </c>
      <c r="E266" s="157">
        <v>20000</v>
      </c>
      <c r="F266" s="157">
        <v>20000</v>
      </c>
    </row>
    <row r="267" spans="1:6" ht="45" outlineLevel="4" x14ac:dyDescent="0.2">
      <c r="A267" s="155" t="s">
        <v>545</v>
      </c>
      <c r="B267" s="155" t="s">
        <v>289</v>
      </c>
      <c r="C267" s="156" t="s">
        <v>290</v>
      </c>
      <c r="D267" s="157">
        <v>20000</v>
      </c>
      <c r="E267" s="157">
        <v>20000</v>
      </c>
      <c r="F267" s="157">
        <v>20000</v>
      </c>
    </row>
    <row r="268" spans="1:6" ht="30" outlineLevel="3" x14ac:dyDescent="0.2">
      <c r="A268" s="155" t="s">
        <v>547</v>
      </c>
      <c r="B268" s="155"/>
      <c r="C268" s="156" t="s">
        <v>548</v>
      </c>
      <c r="D268" s="157">
        <v>3125.8</v>
      </c>
      <c r="E268" s="157">
        <v>3125.8</v>
      </c>
      <c r="F268" s="157">
        <v>3125.8</v>
      </c>
    </row>
    <row r="269" spans="1:6" ht="45" outlineLevel="4" x14ac:dyDescent="0.2">
      <c r="A269" s="155" t="s">
        <v>547</v>
      </c>
      <c r="B269" s="155" t="s">
        <v>293</v>
      </c>
      <c r="C269" s="156" t="s">
        <v>294</v>
      </c>
      <c r="D269" s="157">
        <v>725.8</v>
      </c>
      <c r="E269" s="157">
        <v>725.8</v>
      </c>
      <c r="F269" s="157">
        <v>725.8</v>
      </c>
    </row>
    <row r="270" spans="1:6" ht="30" outlineLevel="4" x14ac:dyDescent="0.2">
      <c r="A270" s="155" t="s">
        <v>547</v>
      </c>
      <c r="B270" s="155" t="s">
        <v>301</v>
      </c>
      <c r="C270" s="156" t="s">
        <v>302</v>
      </c>
      <c r="D270" s="157">
        <v>2400</v>
      </c>
      <c r="E270" s="157">
        <v>2400</v>
      </c>
      <c r="F270" s="157">
        <v>2400</v>
      </c>
    </row>
    <row r="271" spans="1:6" ht="30" outlineLevel="2" x14ac:dyDescent="0.2">
      <c r="A271" s="155" t="s">
        <v>549</v>
      </c>
      <c r="B271" s="155"/>
      <c r="C271" s="156" t="s">
        <v>550</v>
      </c>
      <c r="D271" s="157">
        <v>64831.8</v>
      </c>
      <c r="E271" s="157">
        <v>64734.3</v>
      </c>
      <c r="F271" s="157">
        <v>63541.9</v>
      </c>
    </row>
    <row r="272" spans="1:6" ht="60" outlineLevel="3" x14ac:dyDescent="0.2">
      <c r="A272" s="155" t="s">
        <v>551</v>
      </c>
      <c r="B272" s="155"/>
      <c r="C272" s="156" t="s">
        <v>288</v>
      </c>
      <c r="D272" s="157">
        <v>12153.6</v>
      </c>
      <c r="E272" s="157">
        <v>12153.6</v>
      </c>
      <c r="F272" s="157">
        <v>12153.6</v>
      </c>
    </row>
    <row r="273" spans="1:6" ht="45" outlineLevel="4" x14ac:dyDescent="0.2">
      <c r="A273" s="155" t="s">
        <v>551</v>
      </c>
      <c r="B273" s="155" t="s">
        <v>289</v>
      </c>
      <c r="C273" s="156" t="s">
        <v>290</v>
      </c>
      <c r="D273" s="157">
        <v>12153.6</v>
      </c>
      <c r="E273" s="157">
        <v>12153.6</v>
      </c>
      <c r="F273" s="157">
        <v>12153.6</v>
      </c>
    </row>
    <row r="274" spans="1:6" ht="150" outlineLevel="3" x14ac:dyDescent="0.2">
      <c r="A274" s="155" t="s">
        <v>552</v>
      </c>
      <c r="B274" s="155"/>
      <c r="C274" s="156" t="s">
        <v>553</v>
      </c>
      <c r="D274" s="157">
        <v>2500</v>
      </c>
      <c r="E274" s="157">
        <v>2500</v>
      </c>
      <c r="F274" s="157">
        <v>2500</v>
      </c>
    </row>
    <row r="275" spans="1:6" ht="45" outlineLevel="4" x14ac:dyDescent="0.2">
      <c r="A275" s="155" t="s">
        <v>552</v>
      </c>
      <c r="B275" s="155" t="s">
        <v>289</v>
      </c>
      <c r="C275" s="156" t="s">
        <v>290</v>
      </c>
      <c r="D275" s="157">
        <v>2500</v>
      </c>
      <c r="E275" s="157">
        <v>2500</v>
      </c>
      <c r="F275" s="157">
        <v>2500</v>
      </c>
    </row>
    <row r="276" spans="1:6" ht="135" outlineLevel="3" x14ac:dyDescent="0.2">
      <c r="A276" s="155" t="s">
        <v>554</v>
      </c>
      <c r="B276" s="155"/>
      <c r="C276" s="156" t="s">
        <v>555</v>
      </c>
      <c r="D276" s="157">
        <v>4767</v>
      </c>
      <c r="E276" s="157">
        <v>0</v>
      </c>
      <c r="F276" s="157">
        <v>0</v>
      </c>
    </row>
    <row r="277" spans="1:6" ht="45" outlineLevel="4" x14ac:dyDescent="0.2">
      <c r="A277" s="155" t="s">
        <v>554</v>
      </c>
      <c r="B277" s="155" t="s">
        <v>289</v>
      </c>
      <c r="C277" s="156" t="s">
        <v>290</v>
      </c>
      <c r="D277" s="157">
        <v>4767</v>
      </c>
      <c r="E277" s="157">
        <v>0</v>
      </c>
      <c r="F277" s="157">
        <v>0</v>
      </c>
    </row>
    <row r="278" spans="1:6" ht="105" outlineLevel="3" x14ac:dyDescent="0.2">
      <c r="A278" s="155" t="s">
        <v>556</v>
      </c>
      <c r="B278" s="155"/>
      <c r="C278" s="156" t="s">
        <v>557</v>
      </c>
      <c r="D278" s="157">
        <v>1108.5999999999999</v>
      </c>
      <c r="E278" s="157">
        <v>0</v>
      </c>
      <c r="F278" s="157">
        <v>0</v>
      </c>
    </row>
    <row r="279" spans="1:6" ht="45" outlineLevel="4" x14ac:dyDescent="0.2">
      <c r="A279" s="155" t="s">
        <v>556</v>
      </c>
      <c r="B279" s="155" t="s">
        <v>289</v>
      </c>
      <c r="C279" s="156" t="s">
        <v>290</v>
      </c>
      <c r="D279" s="157">
        <v>1108.5999999999999</v>
      </c>
      <c r="E279" s="157">
        <v>0</v>
      </c>
      <c r="F279" s="157">
        <v>0</v>
      </c>
    </row>
    <row r="280" spans="1:6" ht="180" outlineLevel="3" x14ac:dyDescent="0.2">
      <c r="A280" s="155" t="s">
        <v>558</v>
      </c>
      <c r="B280" s="155"/>
      <c r="C280" s="156" t="s">
        <v>559</v>
      </c>
      <c r="D280" s="157">
        <v>954.5</v>
      </c>
      <c r="E280" s="157">
        <v>0</v>
      </c>
      <c r="F280" s="157">
        <v>0</v>
      </c>
    </row>
    <row r="281" spans="1:6" ht="45" outlineLevel="4" x14ac:dyDescent="0.2">
      <c r="A281" s="155" t="s">
        <v>558</v>
      </c>
      <c r="B281" s="155" t="s">
        <v>289</v>
      </c>
      <c r="C281" s="156" t="s">
        <v>290</v>
      </c>
      <c r="D281" s="157">
        <v>954.5</v>
      </c>
      <c r="E281" s="157">
        <v>0</v>
      </c>
      <c r="F281" s="157">
        <v>0</v>
      </c>
    </row>
    <row r="282" spans="1:6" ht="105" outlineLevel="3" x14ac:dyDescent="0.2">
      <c r="A282" s="155" t="s">
        <v>560</v>
      </c>
      <c r="B282" s="155"/>
      <c r="C282" s="156" t="s">
        <v>561</v>
      </c>
      <c r="D282" s="157">
        <v>9045.5</v>
      </c>
      <c r="E282" s="157">
        <v>12000</v>
      </c>
      <c r="F282" s="157">
        <v>12000</v>
      </c>
    </row>
    <row r="283" spans="1:6" ht="45" outlineLevel="4" x14ac:dyDescent="0.2">
      <c r="A283" s="155" t="s">
        <v>560</v>
      </c>
      <c r="B283" s="155" t="s">
        <v>289</v>
      </c>
      <c r="C283" s="156" t="s">
        <v>290</v>
      </c>
      <c r="D283" s="157">
        <v>9045.5</v>
      </c>
      <c r="E283" s="157">
        <v>12000</v>
      </c>
      <c r="F283" s="157">
        <v>12000</v>
      </c>
    </row>
    <row r="284" spans="1:6" ht="195" outlineLevel="3" x14ac:dyDescent="0.2">
      <c r="A284" s="155" t="s">
        <v>562</v>
      </c>
      <c r="B284" s="155"/>
      <c r="C284" s="156" t="s">
        <v>2300</v>
      </c>
      <c r="D284" s="157">
        <v>8117.9</v>
      </c>
      <c r="E284" s="157">
        <v>8840.6</v>
      </c>
      <c r="F284" s="157">
        <v>8803.2000000000007</v>
      </c>
    </row>
    <row r="285" spans="1:6" ht="45" outlineLevel="4" x14ac:dyDescent="0.2">
      <c r="A285" s="155" t="s">
        <v>562</v>
      </c>
      <c r="B285" s="155" t="s">
        <v>289</v>
      </c>
      <c r="C285" s="156" t="s">
        <v>290</v>
      </c>
      <c r="D285" s="157">
        <v>8117.9</v>
      </c>
      <c r="E285" s="157">
        <v>8840.6</v>
      </c>
      <c r="F285" s="157">
        <v>8803.2000000000007</v>
      </c>
    </row>
    <row r="286" spans="1:6" ht="180" outlineLevel="3" x14ac:dyDescent="0.2">
      <c r="A286" s="155" t="s">
        <v>563</v>
      </c>
      <c r="B286" s="155"/>
      <c r="C286" s="156" t="s">
        <v>564</v>
      </c>
      <c r="D286" s="157">
        <v>11729.3</v>
      </c>
      <c r="E286" s="157">
        <v>10597.9</v>
      </c>
      <c r="F286" s="157">
        <v>10597.9</v>
      </c>
    </row>
    <row r="287" spans="1:6" ht="45" outlineLevel="4" x14ac:dyDescent="0.2">
      <c r="A287" s="155" t="s">
        <v>563</v>
      </c>
      <c r="B287" s="155" t="s">
        <v>289</v>
      </c>
      <c r="C287" s="156" t="s">
        <v>290</v>
      </c>
      <c r="D287" s="157">
        <v>11729.3</v>
      </c>
      <c r="E287" s="157">
        <v>10597.9</v>
      </c>
      <c r="F287" s="157">
        <v>10597.9</v>
      </c>
    </row>
    <row r="288" spans="1:6" ht="180" outlineLevel="3" x14ac:dyDescent="0.2">
      <c r="A288" s="155" t="s">
        <v>565</v>
      </c>
      <c r="B288" s="155"/>
      <c r="C288" s="156" t="s">
        <v>566</v>
      </c>
      <c r="D288" s="157">
        <v>5895.4</v>
      </c>
      <c r="E288" s="157">
        <v>6202.2</v>
      </c>
      <c r="F288" s="157">
        <v>6202.2</v>
      </c>
    </row>
    <row r="289" spans="1:6" ht="45" outlineLevel="4" x14ac:dyDescent="0.2">
      <c r="A289" s="155" t="s">
        <v>565</v>
      </c>
      <c r="B289" s="155" t="s">
        <v>289</v>
      </c>
      <c r="C289" s="156" t="s">
        <v>290</v>
      </c>
      <c r="D289" s="157">
        <v>5895.4</v>
      </c>
      <c r="E289" s="157">
        <v>6202.2</v>
      </c>
      <c r="F289" s="157">
        <v>6202.2</v>
      </c>
    </row>
    <row r="290" spans="1:6" ht="195" outlineLevel="3" x14ac:dyDescent="0.2">
      <c r="A290" s="155" t="s">
        <v>567</v>
      </c>
      <c r="B290" s="155"/>
      <c r="C290" s="156" t="s">
        <v>568</v>
      </c>
      <c r="D290" s="157">
        <v>6600</v>
      </c>
      <c r="E290" s="157">
        <v>7200</v>
      </c>
      <c r="F290" s="157">
        <v>0</v>
      </c>
    </row>
    <row r="291" spans="1:6" ht="45" outlineLevel="4" x14ac:dyDescent="0.2">
      <c r="A291" s="155" t="s">
        <v>567</v>
      </c>
      <c r="B291" s="155" t="s">
        <v>289</v>
      </c>
      <c r="C291" s="156" t="s">
        <v>290</v>
      </c>
      <c r="D291" s="157">
        <v>6600</v>
      </c>
      <c r="E291" s="157">
        <v>7200</v>
      </c>
      <c r="F291" s="157">
        <v>0</v>
      </c>
    </row>
    <row r="292" spans="1:6" ht="165" outlineLevel="3" x14ac:dyDescent="0.2">
      <c r="A292" s="155" t="s">
        <v>569</v>
      </c>
      <c r="B292" s="155"/>
      <c r="C292" s="156" t="s">
        <v>570</v>
      </c>
      <c r="D292" s="157">
        <v>1960</v>
      </c>
      <c r="E292" s="157">
        <v>5240</v>
      </c>
      <c r="F292" s="157">
        <v>11285</v>
      </c>
    </row>
    <row r="293" spans="1:6" ht="45" outlineLevel="4" x14ac:dyDescent="0.2">
      <c r="A293" s="155" t="s">
        <v>569</v>
      </c>
      <c r="B293" s="155" t="s">
        <v>289</v>
      </c>
      <c r="C293" s="156" t="s">
        <v>290</v>
      </c>
      <c r="D293" s="157">
        <v>1960</v>
      </c>
      <c r="E293" s="157">
        <v>5240</v>
      </c>
      <c r="F293" s="157">
        <v>11285</v>
      </c>
    </row>
    <row r="294" spans="1:6" ht="45" outlineLevel="2" x14ac:dyDescent="0.2">
      <c r="A294" s="155" t="s">
        <v>571</v>
      </c>
      <c r="B294" s="155"/>
      <c r="C294" s="156" t="s">
        <v>572</v>
      </c>
      <c r="D294" s="157">
        <v>292956</v>
      </c>
      <c r="E294" s="157">
        <v>292956</v>
      </c>
      <c r="F294" s="157">
        <v>292956</v>
      </c>
    </row>
    <row r="295" spans="1:6" ht="60" outlineLevel="3" x14ac:dyDescent="0.2">
      <c r="A295" s="155" t="s">
        <v>573</v>
      </c>
      <c r="B295" s="155"/>
      <c r="C295" s="156" t="s">
        <v>574</v>
      </c>
      <c r="D295" s="157">
        <v>8760</v>
      </c>
      <c r="E295" s="157">
        <v>8760</v>
      </c>
      <c r="F295" s="157">
        <v>8760</v>
      </c>
    </row>
    <row r="296" spans="1:6" ht="30" outlineLevel="4" x14ac:dyDescent="0.2">
      <c r="A296" s="155" t="s">
        <v>573</v>
      </c>
      <c r="B296" s="155" t="s">
        <v>301</v>
      </c>
      <c r="C296" s="156" t="s">
        <v>302</v>
      </c>
      <c r="D296" s="157">
        <v>8760</v>
      </c>
      <c r="E296" s="157">
        <v>8760</v>
      </c>
      <c r="F296" s="157">
        <v>8760</v>
      </c>
    </row>
    <row r="297" spans="1:6" ht="60" outlineLevel="3" x14ac:dyDescent="0.2">
      <c r="A297" s="155" t="s">
        <v>575</v>
      </c>
      <c r="B297" s="155"/>
      <c r="C297" s="156" t="s">
        <v>576</v>
      </c>
      <c r="D297" s="157">
        <v>57600</v>
      </c>
      <c r="E297" s="157">
        <v>57600</v>
      </c>
      <c r="F297" s="157">
        <v>57600</v>
      </c>
    </row>
    <row r="298" spans="1:6" ht="30" outlineLevel="4" x14ac:dyDescent="0.2">
      <c r="A298" s="155" t="s">
        <v>575</v>
      </c>
      <c r="B298" s="155" t="s">
        <v>301</v>
      </c>
      <c r="C298" s="156" t="s">
        <v>302</v>
      </c>
      <c r="D298" s="157">
        <v>57600</v>
      </c>
      <c r="E298" s="157">
        <v>57600</v>
      </c>
      <c r="F298" s="157">
        <v>57600</v>
      </c>
    </row>
    <row r="299" spans="1:6" ht="60" outlineLevel="3" x14ac:dyDescent="0.2">
      <c r="A299" s="155" t="s">
        <v>577</v>
      </c>
      <c r="B299" s="155"/>
      <c r="C299" s="156" t="s">
        <v>578</v>
      </c>
      <c r="D299" s="157">
        <v>1932</v>
      </c>
      <c r="E299" s="157">
        <v>1932</v>
      </c>
      <c r="F299" s="157">
        <v>1932</v>
      </c>
    </row>
    <row r="300" spans="1:6" ht="30" outlineLevel="4" x14ac:dyDescent="0.2">
      <c r="A300" s="155" t="s">
        <v>577</v>
      </c>
      <c r="B300" s="155" t="s">
        <v>301</v>
      </c>
      <c r="C300" s="156" t="s">
        <v>302</v>
      </c>
      <c r="D300" s="157">
        <v>1932</v>
      </c>
      <c r="E300" s="157">
        <v>1932</v>
      </c>
      <c r="F300" s="157">
        <v>1932</v>
      </c>
    </row>
    <row r="301" spans="1:6" ht="75" outlineLevel="3" x14ac:dyDescent="0.2">
      <c r="A301" s="155" t="s">
        <v>579</v>
      </c>
      <c r="B301" s="155"/>
      <c r="C301" s="156" t="s">
        <v>580</v>
      </c>
      <c r="D301" s="157">
        <v>4830</v>
      </c>
      <c r="E301" s="157">
        <v>4830</v>
      </c>
      <c r="F301" s="157">
        <v>4830</v>
      </c>
    </row>
    <row r="302" spans="1:6" ht="30" outlineLevel="4" x14ac:dyDescent="0.2">
      <c r="A302" s="155" t="s">
        <v>579</v>
      </c>
      <c r="B302" s="155" t="s">
        <v>301</v>
      </c>
      <c r="C302" s="156" t="s">
        <v>302</v>
      </c>
      <c r="D302" s="157">
        <v>4830</v>
      </c>
      <c r="E302" s="157">
        <v>4830</v>
      </c>
      <c r="F302" s="157">
        <v>4830</v>
      </c>
    </row>
    <row r="303" spans="1:6" ht="60" outlineLevel="3" x14ac:dyDescent="0.2">
      <c r="A303" s="155" t="s">
        <v>581</v>
      </c>
      <c r="B303" s="155"/>
      <c r="C303" s="156" t="s">
        <v>582</v>
      </c>
      <c r="D303" s="157">
        <v>219834</v>
      </c>
      <c r="E303" s="157">
        <v>219834</v>
      </c>
      <c r="F303" s="157">
        <v>219834</v>
      </c>
    </row>
    <row r="304" spans="1:6" ht="30" outlineLevel="4" x14ac:dyDescent="0.2">
      <c r="A304" s="155" t="s">
        <v>581</v>
      </c>
      <c r="B304" s="155" t="s">
        <v>301</v>
      </c>
      <c r="C304" s="156" t="s">
        <v>302</v>
      </c>
      <c r="D304" s="157">
        <v>219834</v>
      </c>
      <c r="E304" s="157">
        <v>219834</v>
      </c>
      <c r="F304" s="157">
        <v>219834</v>
      </c>
    </row>
    <row r="305" spans="1:6" ht="30" outlineLevel="2" x14ac:dyDescent="0.2">
      <c r="A305" s="155" t="s">
        <v>583</v>
      </c>
      <c r="B305" s="155"/>
      <c r="C305" s="156" t="s">
        <v>584</v>
      </c>
      <c r="D305" s="157">
        <v>45130.1</v>
      </c>
      <c r="E305" s="157">
        <v>47631.8</v>
      </c>
      <c r="F305" s="157">
        <v>0</v>
      </c>
    </row>
    <row r="306" spans="1:6" ht="75" outlineLevel="3" x14ac:dyDescent="0.2">
      <c r="A306" s="155" t="s">
        <v>585</v>
      </c>
      <c r="B306" s="155"/>
      <c r="C306" s="156" t="s">
        <v>586</v>
      </c>
      <c r="D306" s="157">
        <v>45130.1</v>
      </c>
      <c r="E306" s="157">
        <v>47631.8</v>
      </c>
      <c r="F306" s="157">
        <v>0</v>
      </c>
    </row>
    <row r="307" spans="1:6" ht="45" outlineLevel="4" x14ac:dyDescent="0.2">
      <c r="A307" s="155" t="s">
        <v>585</v>
      </c>
      <c r="B307" s="155" t="s">
        <v>289</v>
      </c>
      <c r="C307" s="156" t="s">
        <v>290</v>
      </c>
      <c r="D307" s="157">
        <v>45130.1</v>
      </c>
      <c r="E307" s="157">
        <v>47631.8</v>
      </c>
      <c r="F307" s="157">
        <v>0</v>
      </c>
    </row>
    <row r="308" spans="1:6" ht="15" outlineLevel="1" x14ac:dyDescent="0.2">
      <c r="A308" s="155" t="s">
        <v>587</v>
      </c>
      <c r="B308" s="155"/>
      <c r="C308" s="156" t="s">
        <v>588</v>
      </c>
      <c r="D308" s="157">
        <v>356125</v>
      </c>
      <c r="E308" s="157">
        <v>132019.1</v>
      </c>
      <c r="F308" s="157">
        <v>132019.1</v>
      </c>
    </row>
    <row r="309" spans="1:6" ht="30" outlineLevel="2" x14ac:dyDescent="0.2">
      <c r="A309" s="155" t="s">
        <v>589</v>
      </c>
      <c r="B309" s="155"/>
      <c r="C309" s="156" t="s">
        <v>590</v>
      </c>
      <c r="D309" s="157">
        <v>356125</v>
      </c>
      <c r="E309" s="157">
        <v>132019.1</v>
      </c>
      <c r="F309" s="157">
        <v>132019.1</v>
      </c>
    </row>
    <row r="310" spans="1:6" ht="60" outlineLevel="3" x14ac:dyDescent="0.2">
      <c r="A310" s="155" t="s">
        <v>591</v>
      </c>
      <c r="B310" s="155"/>
      <c r="C310" s="156" t="s">
        <v>288</v>
      </c>
      <c r="D310" s="157">
        <v>83934.9</v>
      </c>
      <c r="E310" s="157">
        <v>83624.100000000006</v>
      </c>
      <c r="F310" s="157">
        <v>83624.100000000006</v>
      </c>
    </row>
    <row r="311" spans="1:6" ht="45" outlineLevel="4" x14ac:dyDescent="0.2">
      <c r="A311" s="155" t="s">
        <v>591</v>
      </c>
      <c r="B311" s="155" t="s">
        <v>289</v>
      </c>
      <c r="C311" s="156" t="s">
        <v>290</v>
      </c>
      <c r="D311" s="157">
        <v>83934.9</v>
      </c>
      <c r="E311" s="157">
        <v>83624.100000000006</v>
      </c>
      <c r="F311" s="157">
        <v>83624.100000000006</v>
      </c>
    </row>
    <row r="312" spans="1:6" ht="30" outlineLevel="3" x14ac:dyDescent="0.2">
      <c r="A312" s="155" t="s">
        <v>592</v>
      </c>
      <c r="B312" s="155"/>
      <c r="C312" s="156" t="s">
        <v>593</v>
      </c>
      <c r="D312" s="157">
        <v>270690.09999999998</v>
      </c>
      <c r="E312" s="157">
        <v>46895</v>
      </c>
      <c r="F312" s="157">
        <v>46895</v>
      </c>
    </row>
    <row r="313" spans="1:6" ht="45" outlineLevel="4" x14ac:dyDescent="0.2">
      <c r="A313" s="155" t="s">
        <v>592</v>
      </c>
      <c r="B313" s="155" t="s">
        <v>293</v>
      </c>
      <c r="C313" s="156" t="s">
        <v>294</v>
      </c>
      <c r="D313" s="157">
        <v>1105</v>
      </c>
      <c r="E313" s="157">
        <v>1105</v>
      </c>
      <c r="F313" s="157">
        <v>1105</v>
      </c>
    </row>
    <row r="314" spans="1:6" ht="15" outlineLevel="4" x14ac:dyDescent="0.2">
      <c r="A314" s="155" t="s">
        <v>592</v>
      </c>
      <c r="B314" s="155" t="s">
        <v>343</v>
      </c>
      <c r="C314" s="156" t="s">
        <v>344</v>
      </c>
      <c r="D314" s="157">
        <v>3000</v>
      </c>
      <c r="E314" s="157">
        <v>3000</v>
      </c>
      <c r="F314" s="157">
        <v>3000</v>
      </c>
    </row>
    <row r="315" spans="1:6" ht="45" outlineLevel="4" x14ac:dyDescent="0.2">
      <c r="A315" s="155" t="s">
        <v>592</v>
      </c>
      <c r="B315" s="155" t="s">
        <v>289</v>
      </c>
      <c r="C315" s="156" t="s">
        <v>290</v>
      </c>
      <c r="D315" s="157">
        <v>266585.09999999998</v>
      </c>
      <c r="E315" s="157">
        <v>42790</v>
      </c>
      <c r="F315" s="157">
        <v>42790</v>
      </c>
    </row>
    <row r="316" spans="1:6" ht="45" outlineLevel="3" x14ac:dyDescent="0.2">
      <c r="A316" s="155" t="s">
        <v>594</v>
      </c>
      <c r="B316" s="155"/>
      <c r="C316" s="156" t="s">
        <v>595</v>
      </c>
      <c r="D316" s="157">
        <v>1500</v>
      </c>
      <c r="E316" s="157">
        <v>1500</v>
      </c>
      <c r="F316" s="157">
        <v>1500</v>
      </c>
    </row>
    <row r="317" spans="1:6" ht="45" outlineLevel="4" x14ac:dyDescent="0.2">
      <c r="A317" s="155" t="s">
        <v>594</v>
      </c>
      <c r="B317" s="155" t="s">
        <v>293</v>
      </c>
      <c r="C317" s="156" t="s">
        <v>294</v>
      </c>
      <c r="D317" s="157">
        <v>1500</v>
      </c>
      <c r="E317" s="157">
        <v>1500</v>
      </c>
      <c r="F317" s="157">
        <v>1500</v>
      </c>
    </row>
    <row r="318" spans="1:6" ht="45" outlineLevel="1" x14ac:dyDescent="0.2">
      <c r="A318" s="155" t="s">
        <v>596</v>
      </c>
      <c r="B318" s="155"/>
      <c r="C318" s="156" t="s">
        <v>597</v>
      </c>
      <c r="D318" s="157">
        <v>9617781.4000000004</v>
      </c>
      <c r="E318" s="157">
        <v>11688615.5</v>
      </c>
      <c r="F318" s="157">
        <v>10638913.800000001</v>
      </c>
    </row>
    <row r="319" spans="1:6" ht="30" outlineLevel="2" x14ac:dyDescent="0.2">
      <c r="A319" s="155" t="s">
        <v>598</v>
      </c>
      <c r="B319" s="155"/>
      <c r="C319" s="156" t="s">
        <v>599</v>
      </c>
      <c r="D319" s="157">
        <v>356449</v>
      </c>
      <c r="E319" s="157">
        <v>370285.7</v>
      </c>
      <c r="F319" s="157">
        <v>369203.20000000001</v>
      </c>
    </row>
    <row r="320" spans="1:6" ht="60" outlineLevel="3" x14ac:dyDescent="0.2">
      <c r="A320" s="155" t="s">
        <v>600</v>
      </c>
      <c r="B320" s="155"/>
      <c r="C320" s="156" t="s">
        <v>371</v>
      </c>
      <c r="D320" s="157">
        <v>114253.1</v>
      </c>
      <c r="E320" s="157">
        <v>118628.3</v>
      </c>
      <c r="F320" s="157">
        <v>117593.3</v>
      </c>
    </row>
    <row r="321" spans="1:6" ht="105" outlineLevel="4" x14ac:dyDescent="0.2">
      <c r="A321" s="155" t="s">
        <v>600</v>
      </c>
      <c r="B321" s="155" t="s">
        <v>325</v>
      </c>
      <c r="C321" s="156" t="s">
        <v>326</v>
      </c>
      <c r="D321" s="157">
        <v>102396</v>
      </c>
      <c r="E321" s="157">
        <v>105325.2</v>
      </c>
      <c r="F321" s="157">
        <v>104394.7</v>
      </c>
    </row>
    <row r="322" spans="1:6" ht="45" outlineLevel="4" x14ac:dyDescent="0.2">
      <c r="A322" s="155" t="s">
        <v>600</v>
      </c>
      <c r="B322" s="155" t="s">
        <v>293</v>
      </c>
      <c r="C322" s="156" t="s">
        <v>294</v>
      </c>
      <c r="D322" s="157">
        <v>11856.1</v>
      </c>
      <c r="E322" s="157">
        <v>13303.1</v>
      </c>
      <c r="F322" s="157">
        <v>13198.6</v>
      </c>
    </row>
    <row r="323" spans="1:6" ht="30" outlineLevel="4" x14ac:dyDescent="0.2">
      <c r="A323" s="155" t="s">
        <v>600</v>
      </c>
      <c r="B323" s="155" t="s">
        <v>301</v>
      </c>
      <c r="C323" s="156" t="s">
        <v>302</v>
      </c>
      <c r="D323" s="157">
        <v>1</v>
      </c>
      <c r="E323" s="157">
        <v>0</v>
      </c>
      <c r="F323" s="157">
        <v>0</v>
      </c>
    </row>
    <row r="324" spans="1:6" ht="60" outlineLevel="3" x14ac:dyDescent="0.2">
      <c r="A324" s="155" t="s">
        <v>601</v>
      </c>
      <c r="B324" s="155"/>
      <c r="C324" s="156" t="s">
        <v>288</v>
      </c>
      <c r="D324" s="157">
        <v>225068.9</v>
      </c>
      <c r="E324" s="157">
        <v>234129</v>
      </c>
      <c r="F324" s="157">
        <v>234129</v>
      </c>
    </row>
    <row r="325" spans="1:6" ht="105" outlineLevel="4" x14ac:dyDescent="0.2">
      <c r="A325" s="155" t="s">
        <v>601</v>
      </c>
      <c r="B325" s="155" t="s">
        <v>325</v>
      </c>
      <c r="C325" s="156" t="s">
        <v>326</v>
      </c>
      <c r="D325" s="157">
        <v>205808.6</v>
      </c>
      <c r="E325" s="157">
        <v>214868.7</v>
      </c>
      <c r="F325" s="157">
        <v>214868.7</v>
      </c>
    </row>
    <row r="326" spans="1:6" ht="45" outlineLevel="4" x14ac:dyDescent="0.2">
      <c r="A326" s="155" t="s">
        <v>601</v>
      </c>
      <c r="B326" s="155" t="s">
        <v>293</v>
      </c>
      <c r="C326" s="156" t="s">
        <v>294</v>
      </c>
      <c r="D326" s="157">
        <v>19260.3</v>
      </c>
      <c r="E326" s="157">
        <v>19260.3</v>
      </c>
      <c r="F326" s="157">
        <v>19260.3</v>
      </c>
    </row>
    <row r="327" spans="1:6" ht="75" outlineLevel="3" x14ac:dyDescent="0.2">
      <c r="A327" s="155" t="s">
        <v>602</v>
      </c>
      <c r="B327" s="155"/>
      <c r="C327" s="156" t="s">
        <v>603</v>
      </c>
      <c r="D327" s="157">
        <v>1199</v>
      </c>
      <c r="E327" s="157">
        <v>1144</v>
      </c>
      <c r="F327" s="157">
        <v>1096.5</v>
      </c>
    </row>
    <row r="328" spans="1:6" ht="105" outlineLevel="4" x14ac:dyDescent="0.2">
      <c r="A328" s="155" t="s">
        <v>602</v>
      </c>
      <c r="B328" s="155" t="s">
        <v>325</v>
      </c>
      <c r="C328" s="156" t="s">
        <v>326</v>
      </c>
      <c r="D328" s="157">
        <v>205</v>
      </c>
      <c r="E328" s="157">
        <v>0</v>
      </c>
      <c r="F328" s="157">
        <v>0</v>
      </c>
    </row>
    <row r="329" spans="1:6" ht="45" outlineLevel="4" x14ac:dyDescent="0.2">
      <c r="A329" s="155" t="s">
        <v>602</v>
      </c>
      <c r="B329" s="155" t="s">
        <v>293</v>
      </c>
      <c r="C329" s="156" t="s">
        <v>294</v>
      </c>
      <c r="D329" s="157">
        <v>994</v>
      </c>
      <c r="E329" s="157">
        <v>1144</v>
      </c>
      <c r="F329" s="157">
        <v>1096.5</v>
      </c>
    </row>
    <row r="330" spans="1:6" ht="165" outlineLevel="3" x14ac:dyDescent="0.2">
      <c r="A330" s="155" t="s">
        <v>604</v>
      </c>
      <c r="B330" s="155"/>
      <c r="C330" s="156" t="s">
        <v>605</v>
      </c>
      <c r="D330" s="157">
        <v>15913</v>
      </c>
      <c r="E330" s="157">
        <v>16369.4</v>
      </c>
      <c r="F330" s="157">
        <v>16369.4</v>
      </c>
    </row>
    <row r="331" spans="1:6" ht="105" outlineLevel="4" x14ac:dyDescent="0.2">
      <c r="A331" s="155" t="s">
        <v>604</v>
      </c>
      <c r="B331" s="155" t="s">
        <v>325</v>
      </c>
      <c r="C331" s="156" t="s">
        <v>326</v>
      </c>
      <c r="D331" s="157">
        <v>13617</v>
      </c>
      <c r="E331" s="157">
        <v>13776.1</v>
      </c>
      <c r="F331" s="157">
        <v>13776.1</v>
      </c>
    </row>
    <row r="332" spans="1:6" ht="45" outlineLevel="4" x14ac:dyDescent="0.2">
      <c r="A332" s="155" t="s">
        <v>604</v>
      </c>
      <c r="B332" s="155" t="s">
        <v>293</v>
      </c>
      <c r="C332" s="156" t="s">
        <v>294</v>
      </c>
      <c r="D332" s="157">
        <v>2296</v>
      </c>
      <c r="E332" s="157">
        <v>2593.3000000000002</v>
      </c>
      <c r="F332" s="157">
        <v>2593.3000000000002</v>
      </c>
    </row>
    <row r="333" spans="1:6" ht="75" outlineLevel="3" x14ac:dyDescent="0.2">
      <c r="A333" s="155" t="s">
        <v>606</v>
      </c>
      <c r="B333" s="155"/>
      <c r="C333" s="156" t="s">
        <v>607</v>
      </c>
      <c r="D333" s="157">
        <v>15</v>
      </c>
      <c r="E333" s="157">
        <v>15</v>
      </c>
      <c r="F333" s="157">
        <v>15</v>
      </c>
    </row>
    <row r="334" spans="1:6" ht="45" outlineLevel="4" x14ac:dyDescent="0.2">
      <c r="A334" s="155" t="s">
        <v>606</v>
      </c>
      <c r="B334" s="155" t="s">
        <v>293</v>
      </c>
      <c r="C334" s="156" t="s">
        <v>294</v>
      </c>
      <c r="D334" s="157">
        <v>15</v>
      </c>
      <c r="E334" s="157">
        <v>15</v>
      </c>
      <c r="F334" s="157">
        <v>15</v>
      </c>
    </row>
    <row r="335" spans="1:6" ht="60" outlineLevel="2" x14ac:dyDescent="0.2">
      <c r="A335" s="155" t="s">
        <v>608</v>
      </c>
      <c r="B335" s="155"/>
      <c r="C335" s="156" t="s">
        <v>609</v>
      </c>
      <c r="D335" s="157">
        <v>5101686.5</v>
      </c>
      <c r="E335" s="157">
        <v>10560576</v>
      </c>
      <c r="F335" s="157">
        <v>9926366.6999999993</v>
      </c>
    </row>
    <row r="336" spans="1:6" ht="90" outlineLevel="3" x14ac:dyDescent="0.2">
      <c r="A336" s="155" t="s">
        <v>610</v>
      </c>
      <c r="B336" s="155"/>
      <c r="C336" s="156" t="s">
        <v>2294</v>
      </c>
      <c r="D336" s="157">
        <v>447197</v>
      </c>
      <c r="E336" s="157">
        <v>447197</v>
      </c>
      <c r="F336" s="157">
        <v>447197</v>
      </c>
    </row>
    <row r="337" spans="1:6" ht="45" outlineLevel="4" x14ac:dyDescent="0.2">
      <c r="A337" s="155" t="s">
        <v>610</v>
      </c>
      <c r="B337" s="155" t="s">
        <v>293</v>
      </c>
      <c r="C337" s="156" t="s">
        <v>294</v>
      </c>
      <c r="D337" s="157">
        <v>447197</v>
      </c>
      <c r="E337" s="157">
        <v>447197</v>
      </c>
      <c r="F337" s="157">
        <v>447197</v>
      </c>
    </row>
    <row r="338" spans="1:6" ht="45" outlineLevel="3" x14ac:dyDescent="0.2">
      <c r="A338" s="155" t="s">
        <v>611</v>
      </c>
      <c r="B338" s="155"/>
      <c r="C338" s="156" t="s">
        <v>612</v>
      </c>
      <c r="D338" s="157">
        <v>703400.9</v>
      </c>
      <c r="E338" s="157">
        <v>311073.5</v>
      </c>
      <c r="F338" s="157">
        <v>311073.5</v>
      </c>
    </row>
    <row r="339" spans="1:6" ht="45" outlineLevel="4" x14ac:dyDescent="0.2">
      <c r="A339" s="155" t="s">
        <v>611</v>
      </c>
      <c r="B339" s="155" t="s">
        <v>293</v>
      </c>
      <c r="C339" s="156" t="s">
        <v>294</v>
      </c>
      <c r="D339" s="157">
        <v>260147.3</v>
      </c>
      <c r="E339" s="157">
        <v>0</v>
      </c>
      <c r="F339" s="157">
        <v>0</v>
      </c>
    </row>
    <row r="340" spans="1:6" ht="45" outlineLevel="4" x14ac:dyDescent="0.2">
      <c r="A340" s="155" t="s">
        <v>611</v>
      </c>
      <c r="B340" s="155" t="s">
        <v>289</v>
      </c>
      <c r="C340" s="156" t="s">
        <v>290</v>
      </c>
      <c r="D340" s="157">
        <v>443253.6</v>
      </c>
      <c r="E340" s="157">
        <v>311073.5</v>
      </c>
      <c r="F340" s="157">
        <v>311073.5</v>
      </c>
    </row>
    <row r="341" spans="1:6" ht="150" outlineLevel="3" x14ac:dyDescent="0.2">
      <c r="A341" s="155" t="s">
        <v>613</v>
      </c>
      <c r="B341" s="155"/>
      <c r="C341" s="156" t="s">
        <v>614</v>
      </c>
      <c r="D341" s="157">
        <v>1283825.3</v>
      </c>
      <c r="E341" s="157">
        <v>1396831.3</v>
      </c>
      <c r="F341" s="157">
        <v>1055766.3999999999</v>
      </c>
    </row>
    <row r="342" spans="1:6" ht="15" outlineLevel="4" x14ac:dyDescent="0.2">
      <c r="A342" s="155" t="s">
        <v>613</v>
      </c>
      <c r="B342" s="155" t="s">
        <v>343</v>
      </c>
      <c r="C342" s="156" t="s">
        <v>344</v>
      </c>
      <c r="D342" s="157">
        <v>1283825.3</v>
      </c>
      <c r="E342" s="157">
        <v>1396831.3</v>
      </c>
      <c r="F342" s="157">
        <v>1055766.3999999999</v>
      </c>
    </row>
    <row r="343" spans="1:6" ht="45" outlineLevel="3" x14ac:dyDescent="0.2">
      <c r="A343" s="155" t="s">
        <v>615</v>
      </c>
      <c r="B343" s="155"/>
      <c r="C343" s="156" t="s">
        <v>616</v>
      </c>
      <c r="D343" s="157">
        <v>44600</v>
      </c>
      <c r="E343" s="157">
        <v>44600</v>
      </c>
      <c r="F343" s="157">
        <v>44600</v>
      </c>
    </row>
    <row r="344" spans="1:6" ht="45" outlineLevel="4" x14ac:dyDescent="0.2">
      <c r="A344" s="155" t="s">
        <v>615</v>
      </c>
      <c r="B344" s="155" t="s">
        <v>293</v>
      </c>
      <c r="C344" s="156" t="s">
        <v>294</v>
      </c>
      <c r="D344" s="157">
        <v>44600</v>
      </c>
      <c r="E344" s="157">
        <v>44600</v>
      </c>
      <c r="F344" s="157">
        <v>44600</v>
      </c>
    </row>
    <row r="345" spans="1:6" ht="75" outlineLevel="3" x14ac:dyDescent="0.2">
      <c r="A345" s="155" t="s">
        <v>617</v>
      </c>
      <c r="B345" s="155"/>
      <c r="C345" s="156" t="s">
        <v>618</v>
      </c>
      <c r="D345" s="157">
        <v>60000</v>
      </c>
      <c r="E345" s="157">
        <v>60000</v>
      </c>
      <c r="F345" s="157">
        <v>60000</v>
      </c>
    </row>
    <row r="346" spans="1:6" ht="15" outlineLevel="4" x14ac:dyDescent="0.2">
      <c r="A346" s="155" t="s">
        <v>617</v>
      </c>
      <c r="B346" s="155" t="s">
        <v>343</v>
      </c>
      <c r="C346" s="156" t="s">
        <v>344</v>
      </c>
      <c r="D346" s="157">
        <v>60000</v>
      </c>
      <c r="E346" s="157">
        <v>60000</v>
      </c>
      <c r="F346" s="157">
        <v>60000</v>
      </c>
    </row>
    <row r="347" spans="1:6" ht="75" outlineLevel="3" x14ac:dyDescent="0.2">
      <c r="A347" s="155" t="s">
        <v>619</v>
      </c>
      <c r="B347" s="155"/>
      <c r="C347" s="156" t="s">
        <v>620</v>
      </c>
      <c r="D347" s="157">
        <v>36986.9</v>
      </c>
      <c r="E347" s="157">
        <v>16703.3</v>
      </c>
      <c r="F347" s="157">
        <v>0</v>
      </c>
    </row>
    <row r="348" spans="1:6" ht="45" outlineLevel="4" x14ac:dyDescent="0.2">
      <c r="A348" s="155" t="s">
        <v>619</v>
      </c>
      <c r="B348" s="155" t="s">
        <v>289</v>
      </c>
      <c r="C348" s="156" t="s">
        <v>290</v>
      </c>
      <c r="D348" s="157">
        <v>36986.9</v>
      </c>
      <c r="E348" s="157">
        <v>16703.3</v>
      </c>
      <c r="F348" s="157">
        <v>0</v>
      </c>
    </row>
    <row r="349" spans="1:6" ht="75" outlineLevel="3" x14ac:dyDescent="0.2">
      <c r="A349" s="155" t="s">
        <v>621</v>
      </c>
      <c r="B349" s="155"/>
      <c r="C349" s="156" t="s">
        <v>622</v>
      </c>
      <c r="D349" s="157">
        <v>96123.199999999997</v>
      </c>
      <c r="E349" s="157">
        <v>515360</v>
      </c>
      <c r="F349" s="157">
        <v>591067.9</v>
      </c>
    </row>
    <row r="350" spans="1:6" ht="15" outlineLevel="4" x14ac:dyDescent="0.2">
      <c r="A350" s="155" t="s">
        <v>621</v>
      </c>
      <c r="B350" s="155" t="s">
        <v>327</v>
      </c>
      <c r="C350" s="156" t="s">
        <v>328</v>
      </c>
      <c r="D350" s="157">
        <v>96123.199999999997</v>
      </c>
      <c r="E350" s="157">
        <v>515360</v>
      </c>
      <c r="F350" s="157">
        <v>591067.9</v>
      </c>
    </row>
    <row r="351" spans="1:6" ht="30" outlineLevel="3" x14ac:dyDescent="0.2">
      <c r="A351" s="155" t="s">
        <v>623</v>
      </c>
      <c r="B351" s="155"/>
      <c r="C351" s="156" t="s">
        <v>624</v>
      </c>
      <c r="D351" s="157">
        <v>18841.8</v>
      </c>
      <c r="E351" s="157">
        <v>89205.5</v>
      </c>
      <c r="F351" s="157">
        <v>100885.2</v>
      </c>
    </row>
    <row r="352" spans="1:6" ht="15" outlineLevel="4" x14ac:dyDescent="0.2">
      <c r="A352" s="155" t="s">
        <v>623</v>
      </c>
      <c r="B352" s="155" t="s">
        <v>327</v>
      </c>
      <c r="C352" s="156" t="s">
        <v>328</v>
      </c>
      <c r="D352" s="157">
        <v>18841.8</v>
      </c>
      <c r="E352" s="157">
        <v>89205.5</v>
      </c>
      <c r="F352" s="157">
        <v>100885.2</v>
      </c>
    </row>
    <row r="353" spans="1:6" ht="90" outlineLevel="3" x14ac:dyDescent="0.2">
      <c r="A353" s="155" t="s">
        <v>625</v>
      </c>
      <c r="B353" s="155"/>
      <c r="C353" s="156" t="s">
        <v>387</v>
      </c>
      <c r="D353" s="157">
        <v>2252940.5</v>
      </c>
      <c r="E353" s="157">
        <v>7531667.9000000004</v>
      </c>
      <c r="F353" s="157">
        <v>7167839.2000000002</v>
      </c>
    </row>
    <row r="354" spans="1:6" ht="45" outlineLevel="4" x14ac:dyDescent="0.2">
      <c r="A354" s="155" t="s">
        <v>625</v>
      </c>
      <c r="B354" s="155" t="s">
        <v>388</v>
      </c>
      <c r="C354" s="156" t="s">
        <v>389</v>
      </c>
      <c r="D354" s="157">
        <v>2252940.5</v>
      </c>
      <c r="E354" s="157">
        <v>7531667.9000000004</v>
      </c>
      <c r="F354" s="157">
        <v>7167839.2000000002</v>
      </c>
    </row>
    <row r="355" spans="1:6" ht="45" outlineLevel="3" x14ac:dyDescent="0.2">
      <c r="A355" s="155" t="s">
        <v>626</v>
      </c>
      <c r="B355" s="155"/>
      <c r="C355" s="156" t="s">
        <v>627</v>
      </c>
      <c r="D355" s="157">
        <v>157770.9</v>
      </c>
      <c r="E355" s="157">
        <v>147937.5</v>
      </c>
      <c r="F355" s="157">
        <v>147937.5</v>
      </c>
    </row>
    <row r="356" spans="1:6" ht="15" outlineLevel="4" x14ac:dyDescent="0.2">
      <c r="A356" s="155" t="s">
        <v>626</v>
      </c>
      <c r="B356" s="155" t="s">
        <v>343</v>
      </c>
      <c r="C356" s="156" t="s">
        <v>344</v>
      </c>
      <c r="D356" s="157">
        <v>136237</v>
      </c>
      <c r="E356" s="157">
        <v>147937.5</v>
      </c>
      <c r="F356" s="157">
        <v>147937.5</v>
      </c>
    </row>
    <row r="357" spans="1:6" ht="45" outlineLevel="4" x14ac:dyDescent="0.2">
      <c r="A357" s="155" t="s">
        <v>626</v>
      </c>
      <c r="B357" s="155" t="s">
        <v>289</v>
      </c>
      <c r="C357" s="156" t="s">
        <v>290</v>
      </c>
      <c r="D357" s="157">
        <v>21533.9</v>
      </c>
      <c r="E357" s="157">
        <v>0</v>
      </c>
      <c r="F357" s="157">
        <v>0</v>
      </c>
    </row>
    <row r="358" spans="1:6" ht="30" outlineLevel="2" x14ac:dyDescent="0.2">
      <c r="A358" s="155" t="s">
        <v>628</v>
      </c>
      <c r="B358" s="155"/>
      <c r="C358" s="156" t="s">
        <v>499</v>
      </c>
      <c r="D358" s="157">
        <v>4159645.9</v>
      </c>
      <c r="E358" s="157">
        <v>757753.8</v>
      </c>
      <c r="F358" s="157">
        <v>343343.9</v>
      </c>
    </row>
    <row r="359" spans="1:6" ht="75" outlineLevel="3" x14ac:dyDescent="0.2">
      <c r="A359" s="155" t="s">
        <v>629</v>
      </c>
      <c r="B359" s="155"/>
      <c r="C359" s="156" t="s">
        <v>630</v>
      </c>
      <c r="D359" s="157">
        <v>3592398.4</v>
      </c>
      <c r="E359" s="157">
        <v>757753.8</v>
      </c>
      <c r="F359" s="157">
        <v>343343.9</v>
      </c>
    </row>
    <row r="360" spans="1:6" ht="45" outlineLevel="4" x14ac:dyDescent="0.2">
      <c r="A360" s="155" t="s">
        <v>629</v>
      </c>
      <c r="B360" s="155" t="s">
        <v>388</v>
      </c>
      <c r="C360" s="156" t="s">
        <v>389</v>
      </c>
      <c r="D360" s="157">
        <v>2524035.6</v>
      </c>
      <c r="E360" s="157">
        <v>526931.19999999995</v>
      </c>
      <c r="F360" s="157">
        <v>0</v>
      </c>
    </row>
    <row r="361" spans="1:6" ht="15" outlineLevel="4" x14ac:dyDescent="0.2">
      <c r="A361" s="155" t="s">
        <v>629</v>
      </c>
      <c r="B361" s="155" t="s">
        <v>343</v>
      </c>
      <c r="C361" s="156" t="s">
        <v>344</v>
      </c>
      <c r="D361" s="157">
        <v>1010432.6</v>
      </c>
      <c r="E361" s="157">
        <v>0</v>
      </c>
      <c r="F361" s="157">
        <v>0</v>
      </c>
    </row>
    <row r="362" spans="1:6" ht="15" outlineLevel="4" x14ac:dyDescent="0.2">
      <c r="A362" s="155" t="s">
        <v>629</v>
      </c>
      <c r="B362" s="155" t="s">
        <v>327</v>
      </c>
      <c r="C362" s="156" t="s">
        <v>328</v>
      </c>
      <c r="D362" s="157">
        <v>57930.2</v>
      </c>
      <c r="E362" s="157">
        <v>230822.6</v>
      </c>
      <c r="F362" s="157">
        <v>343343.9</v>
      </c>
    </row>
    <row r="363" spans="1:6" ht="30" outlineLevel="3" x14ac:dyDescent="0.2">
      <c r="A363" s="155" t="s">
        <v>631</v>
      </c>
      <c r="B363" s="155"/>
      <c r="C363" s="156" t="s">
        <v>632</v>
      </c>
      <c r="D363" s="157">
        <v>567247.5</v>
      </c>
      <c r="E363" s="157">
        <v>0</v>
      </c>
      <c r="F363" s="157">
        <v>0</v>
      </c>
    </row>
    <row r="364" spans="1:6" ht="15" outlineLevel="4" x14ac:dyDescent="0.2">
      <c r="A364" s="155" t="s">
        <v>631</v>
      </c>
      <c r="B364" s="155" t="s">
        <v>343</v>
      </c>
      <c r="C364" s="156" t="s">
        <v>344</v>
      </c>
      <c r="D364" s="157">
        <v>567247.5</v>
      </c>
      <c r="E364" s="157">
        <v>0</v>
      </c>
      <c r="F364" s="157">
        <v>0</v>
      </c>
    </row>
    <row r="365" spans="1:6" ht="45" x14ac:dyDescent="0.2">
      <c r="A365" s="155" t="s">
        <v>633</v>
      </c>
      <c r="B365" s="155"/>
      <c r="C365" s="156" t="s">
        <v>634</v>
      </c>
      <c r="D365" s="157">
        <v>33874586.399999999</v>
      </c>
      <c r="E365" s="157">
        <v>30148619.399999999</v>
      </c>
      <c r="F365" s="157">
        <v>29153723.699999999</v>
      </c>
    </row>
    <row r="366" spans="1:6" ht="60" outlineLevel="1" x14ac:dyDescent="0.2">
      <c r="A366" s="155" t="s">
        <v>635</v>
      </c>
      <c r="B366" s="155"/>
      <c r="C366" s="156" t="s">
        <v>636</v>
      </c>
      <c r="D366" s="157">
        <v>20659404</v>
      </c>
      <c r="E366" s="157">
        <v>17356162.199999999</v>
      </c>
      <c r="F366" s="157">
        <v>16421367</v>
      </c>
    </row>
    <row r="367" spans="1:6" ht="45" outlineLevel="2" x14ac:dyDescent="0.2">
      <c r="A367" s="155" t="s">
        <v>637</v>
      </c>
      <c r="B367" s="155"/>
      <c r="C367" s="156" t="s">
        <v>638</v>
      </c>
      <c r="D367" s="157">
        <v>11131836.5</v>
      </c>
      <c r="E367" s="157">
        <v>8936813.3000000007</v>
      </c>
      <c r="F367" s="157">
        <v>8953926.3000000007</v>
      </c>
    </row>
    <row r="368" spans="1:6" ht="120" outlineLevel="3" x14ac:dyDescent="0.2">
      <c r="A368" s="155" t="s">
        <v>639</v>
      </c>
      <c r="B368" s="155"/>
      <c r="C368" s="156" t="s">
        <v>640</v>
      </c>
      <c r="D368" s="157">
        <v>1078.7</v>
      </c>
      <c r="E368" s="157">
        <v>1078.7</v>
      </c>
      <c r="F368" s="157">
        <v>1078.7</v>
      </c>
    </row>
    <row r="369" spans="1:6" ht="30" outlineLevel="4" x14ac:dyDescent="0.2">
      <c r="A369" s="155" t="s">
        <v>639</v>
      </c>
      <c r="B369" s="155" t="s">
        <v>301</v>
      </c>
      <c r="C369" s="156" t="s">
        <v>302</v>
      </c>
      <c r="D369" s="157">
        <v>1078.7</v>
      </c>
      <c r="E369" s="157">
        <v>1078.7</v>
      </c>
      <c r="F369" s="157">
        <v>1078.7</v>
      </c>
    </row>
    <row r="370" spans="1:6" ht="15" outlineLevel="3" x14ac:dyDescent="0.2">
      <c r="A370" s="155" t="s">
        <v>641</v>
      </c>
      <c r="B370" s="155"/>
      <c r="C370" s="156" t="s">
        <v>642</v>
      </c>
      <c r="D370" s="157">
        <v>409157.6</v>
      </c>
      <c r="E370" s="157">
        <v>413345.3</v>
      </c>
      <c r="F370" s="157">
        <v>423449.5</v>
      </c>
    </row>
    <row r="371" spans="1:6" ht="30" outlineLevel="4" x14ac:dyDescent="0.2">
      <c r="A371" s="155" t="s">
        <v>641</v>
      </c>
      <c r="B371" s="155" t="s">
        <v>301</v>
      </c>
      <c r="C371" s="156" t="s">
        <v>302</v>
      </c>
      <c r="D371" s="157">
        <v>50014.3</v>
      </c>
      <c r="E371" s="157">
        <v>50014.3</v>
      </c>
      <c r="F371" s="157">
        <v>50014.3</v>
      </c>
    </row>
    <row r="372" spans="1:6" ht="15" outlineLevel="4" x14ac:dyDescent="0.2">
      <c r="A372" s="155" t="s">
        <v>641</v>
      </c>
      <c r="B372" s="155" t="s">
        <v>343</v>
      </c>
      <c r="C372" s="156" t="s">
        <v>344</v>
      </c>
      <c r="D372" s="157">
        <v>359143.3</v>
      </c>
      <c r="E372" s="157">
        <v>363331</v>
      </c>
      <c r="F372" s="157">
        <v>373435.2</v>
      </c>
    </row>
    <row r="373" spans="1:6" ht="90" outlineLevel="3" x14ac:dyDescent="0.2">
      <c r="A373" s="155" t="s">
        <v>643</v>
      </c>
      <c r="B373" s="155"/>
      <c r="C373" s="156" t="s">
        <v>2303</v>
      </c>
      <c r="D373" s="157">
        <v>145637.9</v>
      </c>
      <c r="E373" s="157">
        <v>457840.5</v>
      </c>
      <c r="F373" s="157">
        <v>720329.4</v>
      </c>
    </row>
    <row r="374" spans="1:6" ht="45" outlineLevel="4" x14ac:dyDescent="0.2">
      <c r="A374" s="155" t="s">
        <v>643</v>
      </c>
      <c r="B374" s="155" t="s">
        <v>293</v>
      </c>
      <c r="C374" s="156" t="s">
        <v>294</v>
      </c>
      <c r="D374" s="157">
        <v>845</v>
      </c>
      <c r="E374" s="157">
        <v>493.2</v>
      </c>
      <c r="F374" s="157">
        <v>168</v>
      </c>
    </row>
    <row r="375" spans="1:6" ht="15" outlineLevel="4" x14ac:dyDescent="0.2">
      <c r="A375" s="155" t="s">
        <v>643</v>
      </c>
      <c r="B375" s="155" t="s">
        <v>343</v>
      </c>
      <c r="C375" s="156" t="s">
        <v>344</v>
      </c>
      <c r="D375" s="157">
        <v>144792.9</v>
      </c>
      <c r="E375" s="157">
        <v>457347.3</v>
      </c>
      <c r="F375" s="157">
        <v>720161.4</v>
      </c>
    </row>
    <row r="376" spans="1:6" ht="75" outlineLevel="3" x14ac:dyDescent="0.2">
      <c r="A376" s="155" t="s">
        <v>644</v>
      </c>
      <c r="B376" s="155"/>
      <c r="C376" s="156" t="s">
        <v>645</v>
      </c>
      <c r="D376" s="157">
        <v>1727833.3</v>
      </c>
      <c r="E376" s="157">
        <v>2659794.5</v>
      </c>
      <c r="F376" s="157">
        <v>2445717.4</v>
      </c>
    </row>
    <row r="377" spans="1:6" ht="45" outlineLevel="4" x14ac:dyDescent="0.2">
      <c r="A377" s="155" t="s">
        <v>644</v>
      </c>
      <c r="B377" s="155" t="s">
        <v>293</v>
      </c>
      <c r="C377" s="156" t="s">
        <v>294</v>
      </c>
      <c r="D377" s="157">
        <v>1515.8</v>
      </c>
      <c r="E377" s="157">
        <v>0</v>
      </c>
      <c r="F377" s="157">
        <v>0</v>
      </c>
    </row>
    <row r="378" spans="1:6" ht="15" outlineLevel="4" x14ac:dyDescent="0.2">
      <c r="A378" s="155" t="s">
        <v>644</v>
      </c>
      <c r="B378" s="155" t="s">
        <v>343</v>
      </c>
      <c r="C378" s="156" t="s">
        <v>344</v>
      </c>
      <c r="D378" s="157">
        <v>1726317.5</v>
      </c>
      <c r="E378" s="157">
        <v>2659794.5</v>
      </c>
      <c r="F378" s="157">
        <v>2445717.4</v>
      </c>
    </row>
    <row r="379" spans="1:6" ht="135" outlineLevel="3" x14ac:dyDescent="0.2">
      <c r="A379" s="155" t="s">
        <v>646</v>
      </c>
      <c r="B379" s="155"/>
      <c r="C379" s="156" t="s">
        <v>647</v>
      </c>
      <c r="D379" s="157">
        <v>90874.4</v>
      </c>
      <c r="E379" s="157">
        <v>90874.4</v>
      </c>
      <c r="F379" s="157">
        <v>90874.4</v>
      </c>
    </row>
    <row r="380" spans="1:6" ht="15" outlineLevel="4" x14ac:dyDescent="0.2">
      <c r="A380" s="155" t="s">
        <v>646</v>
      </c>
      <c r="B380" s="155" t="s">
        <v>327</v>
      </c>
      <c r="C380" s="156" t="s">
        <v>328</v>
      </c>
      <c r="D380" s="157">
        <v>90874.4</v>
      </c>
      <c r="E380" s="157">
        <v>90874.4</v>
      </c>
      <c r="F380" s="157">
        <v>90874.4</v>
      </c>
    </row>
    <row r="381" spans="1:6" ht="45" outlineLevel="3" x14ac:dyDescent="0.2">
      <c r="A381" s="155" t="s">
        <v>648</v>
      </c>
      <c r="B381" s="155"/>
      <c r="C381" s="156" t="s">
        <v>649</v>
      </c>
      <c r="D381" s="157">
        <v>3618178.9</v>
      </c>
      <c r="E381" s="157">
        <v>3922214.3</v>
      </c>
      <c r="F381" s="157">
        <v>3909442.7</v>
      </c>
    </row>
    <row r="382" spans="1:6" ht="15" outlineLevel="4" x14ac:dyDescent="0.2">
      <c r="A382" s="155" t="s">
        <v>648</v>
      </c>
      <c r="B382" s="155" t="s">
        <v>343</v>
      </c>
      <c r="C382" s="156" t="s">
        <v>344</v>
      </c>
      <c r="D382" s="157">
        <v>3618178.9</v>
      </c>
      <c r="E382" s="157">
        <v>3922214.3</v>
      </c>
      <c r="F382" s="157">
        <v>3909442.7</v>
      </c>
    </row>
    <row r="383" spans="1:6" ht="45" outlineLevel="3" x14ac:dyDescent="0.2">
      <c r="A383" s="155" t="s">
        <v>650</v>
      </c>
      <c r="B383" s="155"/>
      <c r="C383" s="156" t="s">
        <v>651</v>
      </c>
      <c r="D383" s="157">
        <v>276121.8</v>
      </c>
      <c r="E383" s="157">
        <v>284294.3</v>
      </c>
      <c r="F383" s="157">
        <v>284294.3</v>
      </c>
    </row>
    <row r="384" spans="1:6" ht="45" outlineLevel="4" x14ac:dyDescent="0.2">
      <c r="A384" s="155" t="s">
        <v>650</v>
      </c>
      <c r="B384" s="155" t="s">
        <v>293</v>
      </c>
      <c r="C384" s="156" t="s">
        <v>294</v>
      </c>
      <c r="D384" s="157">
        <v>82.8</v>
      </c>
      <c r="E384" s="157">
        <v>85.3</v>
      </c>
      <c r="F384" s="157">
        <v>85.3</v>
      </c>
    </row>
    <row r="385" spans="1:6" ht="30" outlineLevel="4" x14ac:dyDescent="0.2">
      <c r="A385" s="155" t="s">
        <v>650</v>
      </c>
      <c r="B385" s="155" t="s">
        <v>301</v>
      </c>
      <c r="C385" s="156" t="s">
        <v>302</v>
      </c>
      <c r="D385" s="157">
        <v>276039</v>
      </c>
      <c r="E385" s="157">
        <v>284209</v>
      </c>
      <c r="F385" s="157">
        <v>284209</v>
      </c>
    </row>
    <row r="386" spans="1:6" ht="60" outlineLevel="3" x14ac:dyDescent="0.2">
      <c r="A386" s="155" t="s">
        <v>652</v>
      </c>
      <c r="B386" s="155"/>
      <c r="C386" s="156" t="s">
        <v>653</v>
      </c>
      <c r="D386" s="157">
        <v>249208.9</v>
      </c>
      <c r="E386" s="157">
        <v>249208.9</v>
      </c>
      <c r="F386" s="157">
        <v>249208.9</v>
      </c>
    </row>
    <row r="387" spans="1:6" ht="45" outlineLevel="4" x14ac:dyDescent="0.2">
      <c r="A387" s="155" t="s">
        <v>652</v>
      </c>
      <c r="B387" s="155" t="s">
        <v>293</v>
      </c>
      <c r="C387" s="156" t="s">
        <v>294</v>
      </c>
      <c r="D387" s="157">
        <v>2467.4</v>
      </c>
      <c r="E387" s="157">
        <v>2467.4</v>
      </c>
      <c r="F387" s="157">
        <v>2467.4</v>
      </c>
    </row>
    <row r="388" spans="1:6" ht="30" outlineLevel="4" x14ac:dyDescent="0.2">
      <c r="A388" s="155" t="s">
        <v>652</v>
      </c>
      <c r="B388" s="155" t="s">
        <v>301</v>
      </c>
      <c r="C388" s="156" t="s">
        <v>302</v>
      </c>
      <c r="D388" s="157">
        <v>246741.5</v>
      </c>
      <c r="E388" s="157">
        <v>246741.5</v>
      </c>
      <c r="F388" s="157">
        <v>246741.5</v>
      </c>
    </row>
    <row r="389" spans="1:6" ht="30" outlineLevel="3" x14ac:dyDescent="0.2">
      <c r="A389" s="155" t="s">
        <v>654</v>
      </c>
      <c r="B389" s="155"/>
      <c r="C389" s="156" t="s">
        <v>655</v>
      </c>
      <c r="D389" s="157">
        <v>497473.4</v>
      </c>
      <c r="E389" s="157">
        <v>512197.2</v>
      </c>
      <c r="F389" s="157">
        <v>512197.2</v>
      </c>
    </row>
    <row r="390" spans="1:6" ht="45" outlineLevel="4" x14ac:dyDescent="0.2">
      <c r="A390" s="155" t="s">
        <v>654</v>
      </c>
      <c r="B390" s="155" t="s">
        <v>293</v>
      </c>
      <c r="C390" s="156" t="s">
        <v>294</v>
      </c>
      <c r="D390" s="157">
        <v>149.19999999999999</v>
      </c>
      <c r="E390" s="157">
        <v>153.6</v>
      </c>
      <c r="F390" s="157">
        <v>153.6</v>
      </c>
    </row>
    <row r="391" spans="1:6" ht="30" outlineLevel="4" x14ac:dyDescent="0.2">
      <c r="A391" s="155" t="s">
        <v>654</v>
      </c>
      <c r="B391" s="155" t="s">
        <v>301</v>
      </c>
      <c r="C391" s="156" t="s">
        <v>302</v>
      </c>
      <c r="D391" s="157">
        <v>497324.2</v>
      </c>
      <c r="E391" s="157">
        <v>512043.6</v>
      </c>
      <c r="F391" s="157">
        <v>512043.6</v>
      </c>
    </row>
    <row r="392" spans="1:6" ht="75" outlineLevel="3" x14ac:dyDescent="0.2">
      <c r="A392" s="155" t="s">
        <v>656</v>
      </c>
      <c r="B392" s="155"/>
      <c r="C392" s="156" t="s">
        <v>657</v>
      </c>
      <c r="D392" s="157">
        <v>21694.400000000001</v>
      </c>
      <c r="E392" s="157">
        <v>22336.5</v>
      </c>
      <c r="F392" s="157">
        <v>22336.5</v>
      </c>
    </row>
    <row r="393" spans="1:6" ht="45" outlineLevel="4" x14ac:dyDescent="0.2">
      <c r="A393" s="155" t="s">
        <v>656</v>
      </c>
      <c r="B393" s="155" t="s">
        <v>293</v>
      </c>
      <c r="C393" s="156" t="s">
        <v>294</v>
      </c>
      <c r="D393" s="157">
        <v>0.3</v>
      </c>
      <c r="E393" s="157">
        <v>0.3</v>
      </c>
      <c r="F393" s="157">
        <v>0.3</v>
      </c>
    </row>
    <row r="394" spans="1:6" ht="30" outlineLevel="4" x14ac:dyDescent="0.2">
      <c r="A394" s="155" t="s">
        <v>656</v>
      </c>
      <c r="B394" s="155" t="s">
        <v>301</v>
      </c>
      <c r="C394" s="156" t="s">
        <v>302</v>
      </c>
      <c r="D394" s="157">
        <v>21694.1</v>
      </c>
      <c r="E394" s="157">
        <v>22336.2</v>
      </c>
      <c r="F394" s="157">
        <v>22336.2</v>
      </c>
    </row>
    <row r="395" spans="1:6" ht="75" outlineLevel="3" x14ac:dyDescent="0.2">
      <c r="A395" s="155" t="s">
        <v>658</v>
      </c>
      <c r="B395" s="155"/>
      <c r="C395" s="156" t="s">
        <v>659</v>
      </c>
      <c r="D395" s="157">
        <v>147678.6</v>
      </c>
      <c r="E395" s="157">
        <v>147678.6</v>
      </c>
      <c r="F395" s="157">
        <v>147678.6</v>
      </c>
    </row>
    <row r="396" spans="1:6" ht="45" outlineLevel="4" x14ac:dyDescent="0.2">
      <c r="A396" s="155" t="s">
        <v>658</v>
      </c>
      <c r="B396" s="155" t="s">
        <v>293</v>
      </c>
      <c r="C396" s="156" t="s">
        <v>294</v>
      </c>
      <c r="D396" s="157">
        <v>2611.1999999999998</v>
      </c>
      <c r="E396" s="157">
        <v>2611.1999999999998</v>
      </c>
      <c r="F396" s="157">
        <v>2611.1999999999998</v>
      </c>
    </row>
    <row r="397" spans="1:6" ht="30" outlineLevel="4" x14ac:dyDescent="0.2">
      <c r="A397" s="155" t="s">
        <v>658</v>
      </c>
      <c r="B397" s="155" t="s">
        <v>301</v>
      </c>
      <c r="C397" s="156" t="s">
        <v>302</v>
      </c>
      <c r="D397" s="157">
        <v>145067.4</v>
      </c>
      <c r="E397" s="157">
        <v>145067.4</v>
      </c>
      <c r="F397" s="157">
        <v>145067.4</v>
      </c>
    </row>
    <row r="398" spans="1:6" ht="45" outlineLevel="3" x14ac:dyDescent="0.2">
      <c r="A398" s="155" t="s">
        <v>660</v>
      </c>
      <c r="B398" s="155"/>
      <c r="C398" s="156" t="s">
        <v>661</v>
      </c>
      <c r="D398" s="157">
        <v>3754197.7</v>
      </c>
      <c r="E398" s="157">
        <v>0</v>
      </c>
      <c r="F398" s="157">
        <v>0</v>
      </c>
    </row>
    <row r="399" spans="1:6" ht="30" outlineLevel="4" x14ac:dyDescent="0.2">
      <c r="A399" s="155" t="s">
        <v>660</v>
      </c>
      <c r="B399" s="155" t="s">
        <v>301</v>
      </c>
      <c r="C399" s="156" t="s">
        <v>302</v>
      </c>
      <c r="D399" s="157">
        <v>3754197.7</v>
      </c>
      <c r="E399" s="157">
        <v>0</v>
      </c>
      <c r="F399" s="157">
        <v>0</v>
      </c>
    </row>
    <row r="400" spans="1:6" ht="105" outlineLevel="3" x14ac:dyDescent="0.2">
      <c r="A400" s="155" t="s">
        <v>662</v>
      </c>
      <c r="B400" s="155"/>
      <c r="C400" s="156" t="s">
        <v>663</v>
      </c>
      <c r="D400" s="157">
        <v>192700.9</v>
      </c>
      <c r="E400" s="157">
        <v>175950.1</v>
      </c>
      <c r="F400" s="157">
        <v>147318.70000000001</v>
      </c>
    </row>
    <row r="401" spans="1:6" ht="15" outlineLevel="4" x14ac:dyDescent="0.2">
      <c r="A401" s="155" t="s">
        <v>662</v>
      </c>
      <c r="B401" s="155" t="s">
        <v>343</v>
      </c>
      <c r="C401" s="156" t="s">
        <v>344</v>
      </c>
      <c r="D401" s="157">
        <v>192700.9</v>
      </c>
      <c r="E401" s="157">
        <v>175950.1</v>
      </c>
      <c r="F401" s="157">
        <v>147318.70000000001</v>
      </c>
    </row>
    <row r="402" spans="1:6" ht="60" outlineLevel="2" x14ac:dyDescent="0.2">
      <c r="A402" s="155" t="s">
        <v>664</v>
      </c>
      <c r="B402" s="155"/>
      <c r="C402" s="156" t="s">
        <v>665</v>
      </c>
      <c r="D402" s="157">
        <v>258402</v>
      </c>
      <c r="E402" s="157">
        <v>264344.40000000002</v>
      </c>
      <c r="F402" s="157">
        <v>264344.40000000002</v>
      </c>
    </row>
    <row r="403" spans="1:6" ht="60" outlineLevel="3" x14ac:dyDescent="0.2">
      <c r="A403" s="155" t="s">
        <v>666</v>
      </c>
      <c r="B403" s="155"/>
      <c r="C403" s="156" t="s">
        <v>288</v>
      </c>
      <c r="D403" s="157">
        <v>740</v>
      </c>
      <c r="E403" s="157">
        <v>740</v>
      </c>
      <c r="F403" s="157">
        <v>740</v>
      </c>
    </row>
    <row r="404" spans="1:6" ht="45" outlineLevel="4" x14ac:dyDescent="0.2">
      <c r="A404" s="155" t="s">
        <v>666</v>
      </c>
      <c r="B404" s="155" t="s">
        <v>289</v>
      </c>
      <c r="C404" s="156" t="s">
        <v>290</v>
      </c>
      <c r="D404" s="157">
        <v>740</v>
      </c>
      <c r="E404" s="157">
        <v>740</v>
      </c>
      <c r="F404" s="157">
        <v>740</v>
      </c>
    </row>
    <row r="405" spans="1:6" ht="45" outlineLevel="3" x14ac:dyDescent="0.2">
      <c r="A405" s="155" t="s">
        <v>667</v>
      </c>
      <c r="B405" s="155"/>
      <c r="C405" s="156" t="s">
        <v>668</v>
      </c>
      <c r="D405" s="157">
        <v>8047.9</v>
      </c>
      <c r="E405" s="157">
        <v>8047.9</v>
      </c>
      <c r="F405" s="157">
        <v>8047.9</v>
      </c>
    </row>
    <row r="406" spans="1:6" ht="45" outlineLevel="4" x14ac:dyDescent="0.2">
      <c r="A406" s="155" t="s">
        <v>667</v>
      </c>
      <c r="B406" s="155" t="s">
        <v>293</v>
      </c>
      <c r="C406" s="156" t="s">
        <v>294</v>
      </c>
      <c r="D406" s="157">
        <v>2184.9</v>
      </c>
      <c r="E406" s="157">
        <v>2184.9</v>
      </c>
      <c r="F406" s="157">
        <v>2184.9</v>
      </c>
    </row>
    <row r="407" spans="1:6" ht="30" outlineLevel="4" x14ac:dyDescent="0.2">
      <c r="A407" s="155" t="s">
        <v>667</v>
      </c>
      <c r="B407" s="155" t="s">
        <v>301</v>
      </c>
      <c r="C407" s="156" t="s">
        <v>302</v>
      </c>
      <c r="D407" s="157">
        <v>240</v>
      </c>
      <c r="E407" s="157">
        <v>240</v>
      </c>
      <c r="F407" s="157">
        <v>240</v>
      </c>
    </row>
    <row r="408" spans="1:6" ht="45" outlineLevel="4" x14ac:dyDescent="0.2">
      <c r="A408" s="155" t="s">
        <v>667</v>
      </c>
      <c r="B408" s="155" t="s">
        <v>289</v>
      </c>
      <c r="C408" s="156" t="s">
        <v>290</v>
      </c>
      <c r="D408" s="157">
        <v>5623</v>
      </c>
      <c r="E408" s="157">
        <v>5623</v>
      </c>
      <c r="F408" s="157">
        <v>5623</v>
      </c>
    </row>
    <row r="409" spans="1:6" ht="45" outlineLevel="3" x14ac:dyDescent="0.2">
      <c r="A409" s="155" t="s">
        <v>669</v>
      </c>
      <c r="B409" s="155"/>
      <c r="C409" s="156" t="s">
        <v>670</v>
      </c>
      <c r="D409" s="157">
        <v>145666.70000000001</v>
      </c>
      <c r="E409" s="157">
        <v>151609.1</v>
      </c>
      <c r="F409" s="157">
        <v>151609.1</v>
      </c>
    </row>
    <row r="410" spans="1:6" ht="15" outlineLevel="4" x14ac:dyDescent="0.2">
      <c r="A410" s="155" t="s">
        <v>669</v>
      </c>
      <c r="B410" s="155" t="s">
        <v>343</v>
      </c>
      <c r="C410" s="156" t="s">
        <v>344</v>
      </c>
      <c r="D410" s="157">
        <v>145666.70000000001</v>
      </c>
      <c r="E410" s="157">
        <v>151609.1</v>
      </c>
      <c r="F410" s="157">
        <v>151609.1</v>
      </c>
    </row>
    <row r="411" spans="1:6" ht="30" outlineLevel="3" x14ac:dyDescent="0.2">
      <c r="A411" s="155" t="s">
        <v>671</v>
      </c>
      <c r="B411" s="155"/>
      <c r="C411" s="156" t="s">
        <v>672</v>
      </c>
      <c r="D411" s="157">
        <v>2512.6999999999998</v>
      </c>
      <c r="E411" s="157">
        <v>2512.6999999999998</v>
      </c>
      <c r="F411" s="157">
        <v>2512.6999999999998</v>
      </c>
    </row>
    <row r="412" spans="1:6" ht="45" outlineLevel="4" x14ac:dyDescent="0.2">
      <c r="A412" s="155" t="s">
        <v>671</v>
      </c>
      <c r="B412" s="155" t="s">
        <v>293</v>
      </c>
      <c r="C412" s="156" t="s">
        <v>294</v>
      </c>
      <c r="D412" s="157">
        <v>489.5</v>
      </c>
      <c r="E412" s="157">
        <v>489.5</v>
      </c>
      <c r="F412" s="157">
        <v>489.5</v>
      </c>
    </row>
    <row r="413" spans="1:6" ht="30" outlineLevel="4" x14ac:dyDescent="0.2">
      <c r="A413" s="155" t="s">
        <v>671</v>
      </c>
      <c r="B413" s="155" t="s">
        <v>301</v>
      </c>
      <c r="C413" s="156" t="s">
        <v>302</v>
      </c>
      <c r="D413" s="157">
        <v>1149.4000000000001</v>
      </c>
      <c r="E413" s="157">
        <v>1149.4000000000001</v>
      </c>
      <c r="F413" s="157">
        <v>1149.4000000000001</v>
      </c>
    </row>
    <row r="414" spans="1:6" ht="45" outlineLevel="4" x14ac:dyDescent="0.2">
      <c r="A414" s="155" t="s">
        <v>671</v>
      </c>
      <c r="B414" s="155" t="s">
        <v>289</v>
      </c>
      <c r="C414" s="156" t="s">
        <v>290</v>
      </c>
      <c r="D414" s="157">
        <v>873.8</v>
      </c>
      <c r="E414" s="157">
        <v>873.8</v>
      </c>
      <c r="F414" s="157">
        <v>873.8</v>
      </c>
    </row>
    <row r="415" spans="1:6" ht="30" outlineLevel="3" x14ac:dyDescent="0.2">
      <c r="A415" s="155" t="s">
        <v>673</v>
      </c>
      <c r="B415" s="155"/>
      <c r="C415" s="156" t="s">
        <v>674</v>
      </c>
      <c r="D415" s="157">
        <v>99023.7</v>
      </c>
      <c r="E415" s="157">
        <v>99023.7</v>
      </c>
      <c r="F415" s="157">
        <v>99023.7</v>
      </c>
    </row>
    <row r="416" spans="1:6" ht="45" outlineLevel="4" x14ac:dyDescent="0.2">
      <c r="A416" s="155" t="s">
        <v>673</v>
      </c>
      <c r="B416" s="155" t="s">
        <v>293</v>
      </c>
      <c r="C416" s="156" t="s">
        <v>294</v>
      </c>
      <c r="D416" s="157">
        <v>99023.7</v>
      </c>
      <c r="E416" s="157">
        <v>99023.7</v>
      </c>
      <c r="F416" s="157">
        <v>99023.7</v>
      </c>
    </row>
    <row r="417" spans="1:6" ht="75" outlineLevel="3" x14ac:dyDescent="0.2">
      <c r="A417" s="155" t="s">
        <v>675</v>
      </c>
      <c r="B417" s="155"/>
      <c r="C417" s="156" t="s">
        <v>676</v>
      </c>
      <c r="D417" s="157">
        <v>450</v>
      </c>
      <c r="E417" s="157">
        <v>450</v>
      </c>
      <c r="F417" s="157">
        <v>450</v>
      </c>
    </row>
    <row r="418" spans="1:6" ht="15" outlineLevel="4" x14ac:dyDescent="0.2">
      <c r="A418" s="155" t="s">
        <v>675</v>
      </c>
      <c r="B418" s="155" t="s">
        <v>343</v>
      </c>
      <c r="C418" s="156" t="s">
        <v>344</v>
      </c>
      <c r="D418" s="157">
        <v>450</v>
      </c>
      <c r="E418" s="157">
        <v>450</v>
      </c>
      <c r="F418" s="157">
        <v>450</v>
      </c>
    </row>
    <row r="419" spans="1:6" ht="75" outlineLevel="3" x14ac:dyDescent="0.2">
      <c r="A419" s="155" t="s">
        <v>677</v>
      </c>
      <c r="B419" s="155"/>
      <c r="C419" s="156" t="s">
        <v>678</v>
      </c>
      <c r="D419" s="157">
        <v>1961</v>
      </c>
      <c r="E419" s="157">
        <v>1961</v>
      </c>
      <c r="F419" s="157">
        <v>1961</v>
      </c>
    </row>
    <row r="420" spans="1:6" ht="30" outlineLevel="4" x14ac:dyDescent="0.2">
      <c r="A420" s="155" t="s">
        <v>677</v>
      </c>
      <c r="B420" s="155" t="s">
        <v>301</v>
      </c>
      <c r="C420" s="156" t="s">
        <v>302</v>
      </c>
      <c r="D420" s="157">
        <v>1961</v>
      </c>
      <c r="E420" s="157">
        <v>1961</v>
      </c>
      <c r="F420" s="157">
        <v>1961</v>
      </c>
    </row>
    <row r="421" spans="1:6" ht="45" outlineLevel="2" x14ac:dyDescent="0.2">
      <c r="A421" s="155" t="s">
        <v>679</v>
      </c>
      <c r="B421" s="155"/>
      <c r="C421" s="156" t="s">
        <v>680</v>
      </c>
      <c r="D421" s="157">
        <v>5965701.2000000002</v>
      </c>
      <c r="E421" s="157">
        <v>5794214.0999999996</v>
      </c>
      <c r="F421" s="157">
        <v>5803096.7000000002</v>
      </c>
    </row>
    <row r="422" spans="1:6" ht="60" outlineLevel="3" x14ac:dyDescent="0.2">
      <c r="A422" s="155" t="s">
        <v>681</v>
      </c>
      <c r="B422" s="155"/>
      <c r="C422" s="156" t="s">
        <v>288</v>
      </c>
      <c r="D422" s="157">
        <v>1480276.3</v>
      </c>
      <c r="E422" s="157">
        <v>1506975.4</v>
      </c>
      <c r="F422" s="157">
        <v>1506975.4</v>
      </c>
    </row>
    <row r="423" spans="1:6" ht="105" outlineLevel="4" x14ac:dyDescent="0.2">
      <c r="A423" s="155" t="s">
        <v>681</v>
      </c>
      <c r="B423" s="155" t="s">
        <v>325</v>
      </c>
      <c r="C423" s="156" t="s">
        <v>326</v>
      </c>
      <c r="D423" s="157">
        <v>1014695.6</v>
      </c>
      <c r="E423" s="157">
        <v>1041394.7</v>
      </c>
      <c r="F423" s="157">
        <v>1041394.7</v>
      </c>
    </row>
    <row r="424" spans="1:6" ht="45" outlineLevel="4" x14ac:dyDescent="0.2">
      <c r="A424" s="155" t="s">
        <v>681</v>
      </c>
      <c r="B424" s="155" t="s">
        <v>293</v>
      </c>
      <c r="C424" s="156" t="s">
        <v>294</v>
      </c>
      <c r="D424" s="157">
        <v>389153.5</v>
      </c>
      <c r="E424" s="157">
        <v>389153.5</v>
      </c>
      <c r="F424" s="157">
        <v>389153.5</v>
      </c>
    </row>
    <row r="425" spans="1:6" ht="30" outlineLevel="4" x14ac:dyDescent="0.2">
      <c r="A425" s="155" t="s">
        <v>681</v>
      </c>
      <c r="B425" s="155" t="s">
        <v>301</v>
      </c>
      <c r="C425" s="156" t="s">
        <v>302</v>
      </c>
      <c r="D425" s="157">
        <v>62406.5</v>
      </c>
      <c r="E425" s="157">
        <v>62406.5</v>
      </c>
      <c r="F425" s="157">
        <v>62406.5</v>
      </c>
    </row>
    <row r="426" spans="1:6" ht="45" outlineLevel="4" x14ac:dyDescent="0.2">
      <c r="A426" s="155" t="s">
        <v>681</v>
      </c>
      <c r="B426" s="155" t="s">
        <v>289</v>
      </c>
      <c r="C426" s="156" t="s">
        <v>290</v>
      </c>
      <c r="D426" s="157">
        <v>462.5</v>
      </c>
      <c r="E426" s="157">
        <v>462.5</v>
      </c>
      <c r="F426" s="157">
        <v>462.5</v>
      </c>
    </row>
    <row r="427" spans="1:6" ht="15" outlineLevel="4" x14ac:dyDescent="0.2">
      <c r="A427" s="155" t="s">
        <v>681</v>
      </c>
      <c r="B427" s="155" t="s">
        <v>327</v>
      </c>
      <c r="C427" s="156" t="s">
        <v>328</v>
      </c>
      <c r="D427" s="157">
        <v>13558.2</v>
      </c>
      <c r="E427" s="157">
        <v>13558.2</v>
      </c>
      <c r="F427" s="157">
        <v>13558.2</v>
      </c>
    </row>
    <row r="428" spans="1:6" ht="45" outlineLevel="3" x14ac:dyDescent="0.2">
      <c r="A428" s="155" t="s">
        <v>682</v>
      </c>
      <c r="B428" s="155"/>
      <c r="C428" s="156" t="s">
        <v>683</v>
      </c>
      <c r="D428" s="157">
        <v>601313.5</v>
      </c>
      <c r="E428" s="157">
        <v>601939.69999999995</v>
      </c>
      <c r="F428" s="157">
        <v>601939.69999999995</v>
      </c>
    </row>
    <row r="429" spans="1:6" ht="30" outlineLevel="4" x14ac:dyDescent="0.2">
      <c r="A429" s="155" t="s">
        <v>682</v>
      </c>
      <c r="B429" s="155" t="s">
        <v>301</v>
      </c>
      <c r="C429" s="156" t="s">
        <v>302</v>
      </c>
      <c r="D429" s="157">
        <v>601313.5</v>
      </c>
      <c r="E429" s="157">
        <v>601939.69999999995</v>
      </c>
      <c r="F429" s="157">
        <v>601939.69999999995</v>
      </c>
    </row>
    <row r="430" spans="1:6" ht="60" outlineLevel="3" x14ac:dyDescent="0.2">
      <c r="A430" s="155" t="s">
        <v>684</v>
      </c>
      <c r="B430" s="155"/>
      <c r="C430" s="156" t="s">
        <v>685</v>
      </c>
      <c r="D430" s="157">
        <v>26041.7</v>
      </c>
      <c r="E430" s="157">
        <v>28064.7</v>
      </c>
      <c r="F430" s="157">
        <v>32383.5</v>
      </c>
    </row>
    <row r="431" spans="1:6" ht="15" outlineLevel="4" x14ac:dyDescent="0.2">
      <c r="A431" s="155" t="s">
        <v>684</v>
      </c>
      <c r="B431" s="155" t="s">
        <v>343</v>
      </c>
      <c r="C431" s="156" t="s">
        <v>344</v>
      </c>
      <c r="D431" s="157">
        <v>26041.7</v>
      </c>
      <c r="E431" s="157">
        <v>28064.7</v>
      </c>
      <c r="F431" s="157">
        <v>32383.5</v>
      </c>
    </row>
    <row r="432" spans="1:6" ht="150" outlineLevel="3" x14ac:dyDescent="0.2">
      <c r="A432" s="155" t="s">
        <v>686</v>
      </c>
      <c r="B432" s="155"/>
      <c r="C432" s="156" t="s">
        <v>687</v>
      </c>
      <c r="D432" s="157">
        <v>451481.7</v>
      </c>
      <c r="E432" s="157">
        <v>417150.1</v>
      </c>
      <c r="F432" s="157">
        <v>422557.7</v>
      </c>
    </row>
    <row r="433" spans="1:6" ht="45" outlineLevel="4" x14ac:dyDescent="0.2">
      <c r="A433" s="155" t="s">
        <v>686</v>
      </c>
      <c r="B433" s="155" t="s">
        <v>388</v>
      </c>
      <c r="C433" s="156" t="s">
        <v>389</v>
      </c>
      <c r="D433" s="157">
        <v>15834.5</v>
      </c>
      <c r="E433" s="157">
        <v>0</v>
      </c>
      <c r="F433" s="157">
        <v>0</v>
      </c>
    </row>
    <row r="434" spans="1:6" ht="15" outlineLevel="4" x14ac:dyDescent="0.2">
      <c r="A434" s="155" t="s">
        <v>686</v>
      </c>
      <c r="B434" s="155" t="s">
        <v>343</v>
      </c>
      <c r="C434" s="156" t="s">
        <v>344</v>
      </c>
      <c r="D434" s="157">
        <v>435647.2</v>
      </c>
      <c r="E434" s="157">
        <v>417150.1</v>
      </c>
      <c r="F434" s="157">
        <v>422557.7</v>
      </c>
    </row>
    <row r="435" spans="1:6" ht="105" outlineLevel="3" x14ac:dyDescent="0.2">
      <c r="A435" s="155" t="s">
        <v>688</v>
      </c>
      <c r="B435" s="155"/>
      <c r="C435" s="156" t="s">
        <v>689</v>
      </c>
      <c r="D435" s="157">
        <v>10326.5</v>
      </c>
      <c r="E435" s="157">
        <v>10224.9</v>
      </c>
      <c r="F435" s="157">
        <v>8699.1</v>
      </c>
    </row>
    <row r="436" spans="1:6" ht="15" outlineLevel="4" x14ac:dyDescent="0.2">
      <c r="A436" s="155" t="s">
        <v>688</v>
      </c>
      <c r="B436" s="155" t="s">
        <v>343</v>
      </c>
      <c r="C436" s="156" t="s">
        <v>344</v>
      </c>
      <c r="D436" s="157">
        <v>10326.5</v>
      </c>
      <c r="E436" s="157">
        <v>10224.9</v>
      </c>
      <c r="F436" s="157">
        <v>8699.1</v>
      </c>
    </row>
    <row r="437" spans="1:6" ht="60" outlineLevel="3" x14ac:dyDescent="0.2">
      <c r="A437" s="155" t="s">
        <v>690</v>
      </c>
      <c r="B437" s="155"/>
      <c r="C437" s="156" t="s">
        <v>691</v>
      </c>
      <c r="D437" s="157">
        <v>1914</v>
      </c>
      <c r="E437" s="157">
        <v>1914</v>
      </c>
      <c r="F437" s="157">
        <v>1914</v>
      </c>
    </row>
    <row r="438" spans="1:6" ht="45" outlineLevel="4" x14ac:dyDescent="0.2">
      <c r="A438" s="155" t="s">
        <v>690</v>
      </c>
      <c r="B438" s="155" t="s">
        <v>293</v>
      </c>
      <c r="C438" s="156" t="s">
        <v>294</v>
      </c>
      <c r="D438" s="157">
        <v>876.5</v>
      </c>
      <c r="E438" s="157">
        <v>876.5</v>
      </c>
      <c r="F438" s="157">
        <v>876.5</v>
      </c>
    </row>
    <row r="439" spans="1:6" ht="30" outlineLevel="4" x14ac:dyDescent="0.2">
      <c r="A439" s="155" t="s">
        <v>690</v>
      </c>
      <c r="B439" s="155" t="s">
        <v>301</v>
      </c>
      <c r="C439" s="156" t="s">
        <v>302</v>
      </c>
      <c r="D439" s="157">
        <v>286</v>
      </c>
      <c r="E439" s="157">
        <v>286</v>
      </c>
      <c r="F439" s="157">
        <v>286</v>
      </c>
    </row>
    <row r="440" spans="1:6" ht="45" outlineLevel="4" x14ac:dyDescent="0.2">
      <c r="A440" s="155" t="s">
        <v>690</v>
      </c>
      <c r="B440" s="155" t="s">
        <v>289</v>
      </c>
      <c r="C440" s="156" t="s">
        <v>290</v>
      </c>
      <c r="D440" s="157">
        <v>751.5</v>
      </c>
      <c r="E440" s="157">
        <v>751.5</v>
      </c>
      <c r="F440" s="157">
        <v>751.5</v>
      </c>
    </row>
    <row r="441" spans="1:6" ht="90" outlineLevel="3" x14ac:dyDescent="0.2">
      <c r="A441" s="155" t="s">
        <v>692</v>
      </c>
      <c r="B441" s="155"/>
      <c r="C441" s="156" t="s">
        <v>693</v>
      </c>
      <c r="D441" s="157">
        <v>656553.5</v>
      </c>
      <c r="E441" s="157">
        <v>488624.6</v>
      </c>
      <c r="F441" s="157">
        <v>488624.6</v>
      </c>
    </row>
    <row r="442" spans="1:6" ht="30" outlineLevel="4" x14ac:dyDescent="0.2">
      <c r="A442" s="155" t="s">
        <v>692</v>
      </c>
      <c r="B442" s="155" t="s">
        <v>301</v>
      </c>
      <c r="C442" s="156" t="s">
        <v>302</v>
      </c>
      <c r="D442" s="157">
        <v>656553.5</v>
      </c>
      <c r="E442" s="157">
        <v>488624.6</v>
      </c>
      <c r="F442" s="157">
        <v>488624.6</v>
      </c>
    </row>
    <row r="443" spans="1:6" ht="135" outlineLevel="3" x14ac:dyDescent="0.2">
      <c r="A443" s="155" t="s">
        <v>694</v>
      </c>
      <c r="B443" s="155"/>
      <c r="C443" s="156" t="s">
        <v>695</v>
      </c>
      <c r="D443" s="157">
        <v>499.6</v>
      </c>
      <c r="E443" s="157">
        <v>499.6</v>
      </c>
      <c r="F443" s="157">
        <v>499.6</v>
      </c>
    </row>
    <row r="444" spans="1:6" ht="105" outlineLevel="4" x14ac:dyDescent="0.2">
      <c r="A444" s="155" t="s">
        <v>694</v>
      </c>
      <c r="B444" s="155" t="s">
        <v>325</v>
      </c>
      <c r="C444" s="156" t="s">
        <v>326</v>
      </c>
      <c r="D444" s="157">
        <v>498</v>
      </c>
      <c r="E444" s="157">
        <v>498</v>
      </c>
      <c r="F444" s="157">
        <v>498</v>
      </c>
    </row>
    <row r="445" spans="1:6" ht="45" outlineLevel="4" x14ac:dyDescent="0.2">
      <c r="A445" s="155" t="s">
        <v>694</v>
      </c>
      <c r="B445" s="155" t="s">
        <v>293</v>
      </c>
      <c r="C445" s="156" t="s">
        <v>294</v>
      </c>
      <c r="D445" s="157">
        <v>1.6</v>
      </c>
      <c r="E445" s="157">
        <v>1.6</v>
      </c>
      <c r="F445" s="157">
        <v>1.6</v>
      </c>
    </row>
    <row r="446" spans="1:6" ht="60" outlineLevel="3" x14ac:dyDescent="0.2">
      <c r="A446" s="155" t="s">
        <v>696</v>
      </c>
      <c r="B446" s="155"/>
      <c r="C446" s="156" t="s">
        <v>697</v>
      </c>
      <c r="D446" s="157">
        <v>12000</v>
      </c>
      <c r="E446" s="157">
        <v>12000</v>
      </c>
      <c r="F446" s="157">
        <v>12000</v>
      </c>
    </row>
    <row r="447" spans="1:6" ht="30" outlineLevel="4" x14ac:dyDescent="0.2">
      <c r="A447" s="155" t="s">
        <v>696</v>
      </c>
      <c r="B447" s="155" t="s">
        <v>301</v>
      </c>
      <c r="C447" s="156" t="s">
        <v>302</v>
      </c>
      <c r="D447" s="157">
        <v>12000</v>
      </c>
      <c r="E447" s="157">
        <v>12000</v>
      </c>
      <c r="F447" s="157">
        <v>12000</v>
      </c>
    </row>
    <row r="448" spans="1:6" ht="45" outlineLevel="3" x14ac:dyDescent="0.2">
      <c r="A448" s="155" t="s">
        <v>698</v>
      </c>
      <c r="B448" s="155"/>
      <c r="C448" s="156" t="s">
        <v>699</v>
      </c>
      <c r="D448" s="157">
        <v>2434556.2000000002</v>
      </c>
      <c r="E448" s="157">
        <v>2436082.9</v>
      </c>
      <c r="F448" s="157">
        <v>2436082.9</v>
      </c>
    </row>
    <row r="449" spans="1:6" ht="45" outlineLevel="4" x14ac:dyDescent="0.2">
      <c r="A449" s="155" t="s">
        <v>698</v>
      </c>
      <c r="B449" s="155" t="s">
        <v>293</v>
      </c>
      <c r="C449" s="156" t="s">
        <v>294</v>
      </c>
      <c r="D449" s="157">
        <v>21976.400000000001</v>
      </c>
      <c r="E449" s="157">
        <v>21993</v>
      </c>
      <c r="F449" s="157">
        <v>21993</v>
      </c>
    </row>
    <row r="450" spans="1:6" ht="30" outlineLevel="4" x14ac:dyDescent="0.2">
      <c r="A450" s="155" t="s">
        <v>698</v>
      </c>
      <c r="B450" s="155" t="s">
        <v>301</v>
      </c>
      <c r="C450" s="156" t="s">
        <v>302</v>
      </c>
      <c r="D450" s="157">
        <v>2412579.7999999998</v>
      </c>
      <c r="E450" s="157">
        <v>2414089.9</v>
      </c>
      <c r="F450" s="157">
        <v>2414089.9</v>
      </c>
    </row>
    <row r="451" spans="1:6" ht="45" outlineLevel="3" x14ac:dyDescent="0.2">
      <c r="A451" s="155" t="s">
        <v>700</v>
      </c>
      <c r="B451" s="155"/>
      <c r="C451" s="156" t="s">
        <v>701</v>
      </c>
      <c r="D451" s="157">
        <v>12513</v>
      </c>
      <c r="E451" s="157">
        <v>12513</v>
      </c>
      <c r="F451" s="157">
        <v>12513</v>
      </c>
    </row>
    <row r="452" spans="1:6" ht="45" outlineLevel="4" x14ac:dyDescent="0.2">
      <c r="A452" s="155" t="s">
        <v>700</v>
      </c>
      <c r="B452" s="155" t="s">
        <v>293</v>
      </c>
      <c r="C452" s="156" t="s">
        <v>294</v>
      </c>
      <c r="D452" s="157">
        <v>85.7</v>
      </c>
      <c r="E452" s="157">
        <v>85.7</v>
      </c>
      <c r="F452" s="157">
        <v>85.7</v>
      </c>
    </row>
    <row r="453" spans="1:6" ht="30" outlineLevel="4" x14ac:dyDescent="0.2">
      <c r="A453" s="155" t="s">
        <v>700</v>
      </c>
      <c r="B453" s="155" t="s">
        <v>301</v>
      </c>
      <c r="C453" s="156" t="s">
        <v>302</v>
      </c>
      <c r="D453" s="157">
        <v>12427.3</v>
      </c>
      <c r="E453" s="157">
        <v>12427.3</v>
      </c>
      <c r="F453" s="157">
        <v>12427.3</v>
      </c>
    </row>
    <row r="454" spans="1:6" ht="75" outlineLevel="3" x14ac:dyDescent="0.2">
      <c r="A454" s="155" t="s">
        <v>702</v>
      </c>
      <c r="B454" s="155"/>
      <c r="C454" s="156" t="s">
        <v>703</v>
      </c>
      <c r="D454" s="157">
        <v>278225.2</v>
      </c>
      <c r="E454" s="157">
        <v>278225.2</v>
      </c>
      <c r="F454" s="157">
        <v>278907.2</v>
      </c>
    </row>
    <row r="455" spans="1:6" ht="15" outlineLevel="4" x14ac:dyDescent="0.2">
      <c r="A455" s="155" t="s">
        <v>702</v>
      </c>
      <c r="B455" s="155" t="s">
        <v>343</v>
      </c>
      <c r="C455" s="156" t="s">
        <v>344</v>
      </c>
      <c r="D455" s="157">
        <v>278225.2</v>
      </c>
      <c r="E455" s="157">
        <v>278225.2</v>
      </c>
      <c r="F455" s="157">
        <v>278907.2</v>
      </c>
    </row>
    <row r="456" spans="1:6" ht="90" outlineLevel="2" x14ac:dyDescent="0.2">
      <c r="A456" s="155" t="s">
        <v>704</v>
      </c>
      <c r="B456" s="155"/>
      <c r="C456" s="156" t="s">
        <v>705</v>
      </c>
      <c r="D456" s="157">
        <v>697258.3</v>
      </c>
      <c r="E456" s="157">
        <v>735271.5</v>
      </c>
      <c r="F456" s="157">
        <v>792349.5</v>
      </c>
    </row>
    <row r="457" spans="1:6" ht="30" outlineLevel="3" x14ac:dyDescent="0.2">
      <c r="A457" s="155" t="s">
        <v>706</v>
      </c>
      <c r="B457" s="155"/>
      <c r="C457" s="156" t="s">
        <v>707</v>
      </c>
      <c r="D457" s="157">
        <v>2500</v>
      </c>
      <c r="E457" s="157">
        <v>2500</v>
      </c>
      <c r="F457" s="157">
        <v>2500</v>
      </c>
    </row>
    <row r="458" spans="1:6" ht="45" outlineLevel="4" x14ac:dyDescent="0.2">
      <c r="A458" s="155" t="s">
        <v>706</v>
      </c>
      <c r="B458" s="155" t="s">
        <v>289</v>
      </c>
      <c r="C458" s="156" t="s">
        <v>290</v>
      </c>
      <c r="D458" s="157">
        <v>2500</v>
      </c>
      <c r="E458" s="157">
        <v>2500</v>
      </c>
      <c r="F458" s="157">
        <v>2500</v>
      </c>
    </row>
    <row r="459" spans="1:6" ht="30" outlineLevel="3" x14ac:dyDescent="0.2">
      <c r="A459" s="155" t="s">
        <v>708</v>
      </c>
      <c r="B459" s="155"/>
      <c r="C459" s="156" t="s">
        <v>709</v>
      </c>
      <c r="D459" s="157">
        <v>694758.3</v>
      </c>
      <c r="E459" s="157">
        <v>732771.5</v>
      </c>
      <c r="F459" s="157">
        <v>789849.5</v>
      </c>
    </row>
    <row r="460" spans="1:6" ht="45" outlineLevel="4" x14ac:dyDescent="0.2">
      <c r="A460" s="155" t="s">
        <v>708</v>
      </c>
      <c r="B460" s="155" t="s">
        <v>293</v>
      </c>
      <c r="C460" s="156" t="s">
        <v>294</v>
      </c>
      <c r="D460" s="157">
        <v>20131.099999999999</v>
      </c>
      <c r="E460" s="157">
        <v>21239.200000000001</v>
      </c>
      <c r="F460" s="157">
        <v>22901.4</v>
      </c>
    </row>
    <row r="461" spans="1:6" ht="30" outlineLevel="4" x14ac:dyDescent="0.2">
      <c r="A461" s="155" t="s">
        <v>708</v>
      </c>
      <c r="B461" s="155" t="s">
        <v>301</v>
      </c>
      <c r="C461" s="156" t="s">
        <v>302</v>
      </c>
      <c r="D461" s="157">
        <v>43009.4</v>
      </c>
      <c r="E461" s="157">
        <v>45376.9</v>
      </c>
      <c r="F461" s="157">
        <v>48928.1</v>
      </c>
    </row>
    <row r="462" spans="1:6" ht="15" outlineLevel="4" x14ac:dyDescent="0.2">
      <c r="A462" s="155" t="s">
        <v>708</v>
      </c>
      <c r="B462" s="155" t="s">
        <v>343</v>
      </c>
      <c r="C462" s="156" t="s">
        <v>344</v>
      </c>
      <c r="D462" s="157">
        <v>625745.69999999995</v>
      </c>
      <c r="E462" s="157">
        <v>660192</v>
      </c>
      <c r="F462" s="157">
        <v>711857.8</v>
      </c>
    </row>
    <row r="463" spans="1:6" ht="45" outlineLevel="4" x14ac:dyDescent="0.2">
      <c r="A463" s="155" t="s">
        <v>708</v>
      </c>
      <c r="B463" s="155" t="s">
        <v>289</v>
      </c>
      <c r="C463" s="156" t="s">
        <v>290</v>
      </c>
      <c r="D463" s="157">
        <v>5872.1</v>
      </c>
      <c r="E463" s="157">
        <v>5963.4</v>
      </c>
      <c r="F463" s="157">
        <v>6162.2</v>
      </c>
    </row>
    <row r="464" spans="1:6" ht="90" outlineLevel="2" x14ac:dyDescent="0.2">
      <c r="A464" s="155" t="s">
        <v>710</v>
      </c>
      <c r="B464" s="155"/>
      <c r="C464" s="156" t="s">
        <v>711</v>
      </c>
      <c r="D464" s="157">
        <v>66650.8</v>
      </c>
      <c r="E464" s="157">
        <v>68823</v>
      </c>
      <c r="F464" s="157">
        <v>68823</v>
      </c>
    </row>
    <row r="465" spans="1:6" ht="60" outlineLevel="3" x14ac:dyDescent="0.2">
      <c r="A465" s="155" t="s">
        <v>712</v>
      </c>
      <c r="B465" s="155"/>
      <c r="C465" s="156" t="s">
        <v>288</v>
      </c>
      <c r="D465" s="157">
        <v>61371.4</v>
      </c>
      <c r="E465" s="157">
        <v>63543.6</v>
      </c>
      <c r="F465" s="157">
        <v>63543.6</v>
      </c>
    </row>
    <row r="466" spans="1:6" ht="45" outlineLevel="4" x14ac:dyDescent="0.2">
      <c r="A466" s="155" t="s">
        <v>712</v>
      </c>
      <c r="B466" s="155" t="s">
        <v>289</v>
      </c>
      <c r="C466" s="156" t="s">
        <v>290</v>
      </c>
      <c r="D466" s="157">
        <v>61371.4</v>
      </c>
      <c r="E466" s="157">
        <v>63543.6</v>
      </c>
      <c r="F466" s="157">
        <v>63543.6</v>
      </c>
    </row>
    <row r="467" spans="1:6" ht="90" outlineLevel="3" x14ac:dyDescent="0.2">
      <c r="A467" s="155" t="s">
        <v>713</v>
      </c>
      <c r="B467" s="155"/>
      <c r="C467" s="156" t="s">
        <v>714</v>
      </c>
      <c r="D467" s="157">
        <v>600</v>
      </c>
      <c r="E467" s="157">
        <v>600</v>
      </c>
      <c r="F467" s="157">
        <v>600</v>
      </c>
    </row>
    <row r="468" spans="1:6" ht="45" outlineLevel="4" x14ac:dyDescent="0.2">
      <c r="A468" s="155" t="s">
        <v>713</v>
      </c>
      <c r="B468" s="155" t="s">
        <v>289</v>
      </c>
      <c r="C468" s="156" t="s">
        <v>290</v>
      </c>
      <c r="D468" s="157">
        <v>600</v>
      </c>
      <c r="E468" s="157">
        <v>600</v>
      </c>
      <c r="F468" s="157">
        <v>600</v>
      </c>
    </row>
    <row r="469" spans="1:6" ht="30" outlineLevel="3" x14ac:dyDescent="0.2">
      <c r="A469" s="155" t="s">
        <v>715</v>
      </c>
      <c r="B469" s="155"/>
      <c r="C469" s="156" t="s">
        <v>716</v>
      </c>
      <c r="D469" s="157">
        <v>4679.3999999999996</v>
      </c>
      <c r="E469" s="157">
        <v>4679.3999999999996</v>
      </c>
      <c r="F469" s="157">
        <v>4679.3999999999996</v>
      </c>
    </row>
    <row r="470" spans="1:6" ht="45" outlineLevel="4" x14ac:dyDescent="0.2">
      <c r="A470" s="155" t="s">
        <v>715</v>
      </c>
      <c r="B470" s="155" t="s">
        <v>289</v>
      </c>
      <c r="C470" s="156" t="s">
        <v>290</v>
      </c>
      <c r="D470" s="157">
        <v>4679.3999999999996</v>
      </c>
      <c r="E470" s="157">
        <v>4679.3999999999996</v>
      </c>
      <c r="F470" s="157">
        <v>4679.3999999999996</v>
      </c>
    </row>
    <row r="471" spans="1:6" ht="45" outlineLevel="2" x14ac:dyDescent="0.2">
      <c r="A471" s="155" t="s">
        <v>717</v>
      </c>
      <c r="B471" s="155"/>
      <c r="C471" s="156" t="s">
        <v>718</v>
      </c>
      <c r="D471" s="157">
        <v>2539555.2000000002</v>
      </c>
      <c r="E471" s="157">
        <v>1556695.9</v>
      </c>
      <c r="F471" s="157">
        <v>538827.1</v>
      </c>
    </row>
    <row r="472" spans="1:6" ht="75" outlineLevel="3" x14ac:dyDescent="0.2">
      <c r="A472" s="155" t="s">
        <v>719</v>
      </c>
      <c r="B472" s="155"/>
      <c r="C472" s="156" t="s">
        <v>720</v>
      </c>
      <c r="D472" s="157">
        <v>2539555.2000000002</v>
      </c>
      <c r="E472" s="157">
        <v>1556695.9</v>
      </c>
      <c r="F472" s="157">
        <v>538827.1</v>
      </c>
    </row>
    <row r="473" spans="1:6" ht="30" outlineLevel="4" x14ac:dyDescent="0.2">
      <c r="A473" s="155" t="s">
        <v>719</v>
      </c>
      <c r="B473" s="155" t="s">
        <v>301</v>
      </c>
      <c r="C473" s="156" t="s">
        <v>302</v>
      </c>
      <c r="D473" s="157">
        <v>2539555.2000000002</v>
      </c>
      <c r="E473" s="157">
        <v>1556695.9</v>
      </c>
      <c r="F473" s="157">
        <v>538827.1</v>
      </c>
    </row>
    <row r="474" spans="1:6" ht="60" outlineLevel="1" x14ac:dyDescent="0.2">
      <c r="A474" s="155" t="s">
        <v>721</v>
      </c>
      <c r="B474" s="155"/>
      <c r="C474" s="156" t="s">
        <v>722</v>
      </c>
      <c r="D474" s="157">
        <v>11889537.1</v>
      </c>
      <c r="E474" s="157">
        <v>11515219.1</v>
      </c>
      <c r="F474" s="157">
        <v>11703022.199999999</v>
      </c>
    </row>
    <row r="475" spans="1:6" ht="105" outlineLevel="2" x14ac:dyDescent="0.2">
      <c r="A475" s="155" t="s">
        <v>723</v>
      </c>
      <c r="B475" s="155"/>
      <c r="C475" s="156" t="s">
        <v>724</v>
      </c>
      <c r="D475" s="157">
        <v>434509.4</v>
      </c>
      <c r="E475" s="157">
        <v>379838.3</v>
      </c>
      <c r="F475" s="157">
        <v>379838.3</v>
      </c>
    </row>
    <row r="476" spans="1:6" ht="135" outlineLevel="3" x14ac:dyDescent="0.2">
      <c r="A476" s="155" t="s">
        <v>725</v>
      </c>
      <c r="B476" s="155"/>
      <c r="C476" s="156" t="s">
        <v>726</v>
      </c>
      <c r="D476" s="157">
        <v>379838.3</v>
      </c>
      <c r="E476" s="157">
        <v>379838.3</v>
      </c>
      <c r="F476" s="157">
        <v>379838.3</v>
      </c>
    </row>
    <row r="477" spans="1:6" ht="45" outlineLevel="4" x14ac:dyDescent="0.2">
      <c r="A477" s="155" t="s">
        <v>725</v>
      </c>
      <c r="B477" s="155" t="s">
        <v>293</v>
      </c>
      <c r="C477" s="156" t="s">
        <v>294</v>
      </c>
      <c r="D477" s="157">
        <v>130.4</v>
      </c>
      <c r="E477" s="157">
        <v>130.4</v>
      </c>
      <c r="F477" s="157">
        <v>130.4</v>
      </c>
    </row>
    <row r="478" spans="1:6" ht="30" outlineLevel="4" x14ac:dyDescent="0.2">
      <c r="A478" s="155" t="s">
        <v>725</v>
      </c>
      <c r="B478" s="155" t="s">
        <v>301</v>
      </c>
      <c r="C478" s="156" t="s">
        <v>302</v>
      </c>
      <c r="D478" s="157">
        <v>10622.1</v>
      </c>
      <c r="E478" s="157">
        <v>10622.1</v>
      </c>
      <c r="F478" s="157">
        <v>10622.1</v>
      </c>
    </row>
    <row r="479" spans="1:6" ht="15" outlineLevel="4" x14ac:dyDescent="0.2">
      <c r="A479" s="155" t="s">
        <v>725</v>
      </c>
      <c r="B479" s="155" t="s">
        <v>343</v>
      </c>
      <c r="C479" s="156" t="s">
        <v>344</v>
      </c>
      <c r="D479" s="157">
        <v>365597.6</v>
      </c>
      <c r="E479" s="157">
        <v>365597.6</v>
      </c>
      <c r="F479" s="157">
        <v>365597.6</v>
      </c>
    </row>
    <row r="480" spans="1:6" ht="45" outlineLevel="4" x14ac:dyDescent="0.2">
      <c r="A480" s="155" t="s">
        <v>725</v>
      </c>
      <c r="B480" s="155" t="s">
        <v>289</v>
      </c>
      <c r="C480" s="156" t="s">
        <v>290</v>
      </c>
      <c r="D480" s="157">
        <v>3488.2</v>
      </c>
      <c r="E480" s="157">
        <v>3488.2</v>
      </c>
      <c r="F480" s="157">
        <v>3488.2</v>
      </c>
    </row>
    <row r="481" spans="1:6" ht="135" outlineLevel="3" x14ac:dyDescent="0.2">
      <c r="A481" s="155" t="s">
        <v>727</v>
      </c>
      <c r="B481" s="155"/>
      <c r="C481" s="156" t="s">
        <v>728</v>
      </c>
      <c r="D481" s="157">
        <v>54671.1</v>
      </c>
      <c r="E481" s="157">
        <v>0</v>
      </c>
      <c r="F481" s="157">
        <v>0</v>
      </c>
    </row>
    <row r="482" spans="1:6" ht="45" outlineLevel="4" x14ac:dyDescent="0.2">
      <c r="A482" s="155" t="s">
        <v>727</v>
      </c>
      <c r="B482" s="155" t="s">
        <v>293</v>
      </c>
      <c r="C482" s="156" t="s">
        <v>294</v>
      </c>
      <c r="D482" s="157">
        <v>807.9</v>
      </c>
      <c r="E482" s="157">
        <v>0</v>
      </c>
      <c r="F482" s="157">
        <v>0</v>
      </c>
    </row>
    <row r="483" spans="1:6" ht="30" outlineLevel="4" x14ac:dyDescent="0.2">
      <c r="A483" s="155" t="s">
        <v>727</v>
      </c>
      <c r="B483" s="155" t="s">
        <v>301</v>
      </c>
      <c r="C483" s="156" t="s">
        <v>302</v>
      </c>
      <c r="D483" s="157">
        <v>53863.199999999997</v>
      </c>
      <c r="E483" s="157">
        <v>0</v>
      </c>
      <c r="F483" s="157">
        <v>0</v>
      </c>
    </row>
    <row r="484" spans="1:6" ht="45" outlineLevel="2" x14ac:dyDescent="0.2">
      <c r="A484" s="155" t="s">
        <v>729</v>
      </c>
      <c r="B484" s="155"/>
      <c r="C484" s="156" t="s">
        <v>730</v>
      </c>
      <c r="D484" s="157">
        <v>2874654.5</v>
      </c>
      <c r="E484" s="157">
        <v>2895373.3</v>
      </c>
      <c r="F484" s="157">
        <v>2895373.3</v>
      </c>
    </row>
    <row r="485" spans="1:6" ht="75" outlineLevel="3" x14ac:dyDescent="0.2">
      <c r="A485" s="155" t="s">
        <v>731</v>
      </c>
      <c r="B485" s="155"/>
      <c r="C485" s="156" t="s">
        <v>732</v>
      </c>
      <c r="D485" s="157">
        <v>1453865.9</v>
      </c>
      <c r="E485" s="157">
        <v>1453865.9</v>
      </c>
      <c r="F485" s="157">
        <v>1453865.9</v>
      </c>
    </row>
    <row r="486" spans="1:6" ht="45" outlineLevel="4" x14ac:dyDescent="0.2">
      <c r="A486" s="155" t="s">
        <v>731</v>
      </c>
      <c r="B486" s="155" t="s">
        <v>293</v>
      </c>
      <c r="C486" s="156" t="s">
        <v>294</v>
      </c>
      <c r="D486" s="157">
        <v>19082.599999999999</v>
      </c>
      <c r="E486" s="157">
        <v>19082.599999999999</v>
      </c>
      <c r="F486" s="157">
        <v>19082.599999999999</v>
      </c>
    </row>
    <row r="487" spans="1:6" ht="30" outlineLevel="4" x14ac:dyDescent="0.2">
      <c r="A487" s="155" t="s">
        <v>731</v>
      </c>
      <c r="B487" s="155" t="s">
        <v>301</v>
      </c>
      <c r="C487" s="156" t="s">
        <v>302</v>
      </c>
      <c r="D487" s="157">
        <v>1434783.3</v>
      </c>
      <c r="E487" s="157">
        <v>1434783.3</v>
      </c>
      <c r="F487" s="157">
        <v>1434783.3</v>
      </c>
    </row>
    <row r="488" spans="1:6" ht="30" outlineLevel="3" x14ac:dyDescent="0.2">
      <c r="A488" s="155" t="s">
        <v>733</v>
      </c>
      <c r="B488" s="155"/>
      <c r="C488" s="156" t="s">
        <v>734</v>
      </c>
      <c r="D488" s="157">
        <v>1420788.6</v>
      </c>
      <c r="E488" s="157">
        <v>1441507.4</v>
      </c>
      <c r="F488" s="157">
        <v>1441507.4</v>
      </c>
    </row>
    <row r="489" spans="1:6" ht="45" outlineLevel="4" x14ac:dyDescent="0.2">
      <c r="A489" s="155" t="s">
        <v>733</v>
      </c>
      <c r="B489" s="155" t="s">
        <v>293</v>
      </c>
      <c r="C489" s="156" t="s">
        <v>294</v>
      </c>
      <c r="D489" s="157">
        <v>19616.400000000001</v>
      </c>
      <c r="E489" s="157">
        <v>19902.5</v>
      </c>
      <c r="F489" s="157">
        <v>19902.5</v>
      </c>
    </row>
    <row r="490" spans="1:6" ht="30" outlineLevel="4" x14ac:dyDescent="0.2">
      <c r="A490" s="155" t="s">
        <v>733</v>
      </c>
      <c r="B490" s="155" t="s">
        <v>301</v>
      </c>
      <c r="C490" s="156" t="s">
        <v>302</v>
      </c>
      <c r="D490" s="157">
        <v>1401172.2</v>
      </c>
      <c r="E490" s="157">
        <v>1421604.9</v>
      </c>
      <c r="F490" s="157">
        <v>1421604.9</v>
      </c>
    </row>
    <row r="491" spans="1:6" ht="45" outlineLevel="2" x14ac:dyDescent="0.2">
      <c r="A491" s="155" t="s">
        <v>735</v>
      </c>
      <c r="B491" s="155"/>
      <c r="C491" s="156" t="s">
        <v>736</v>
      </c>
      <c r="D491" s="157">
        <v>12561.4</v>
      </c>
      <c r="E491" s="157">
        <v>12744.7</v>
      </c>
      <c r="F491" s="157">
        <v>12744.7</v>
      </c>
    </row>
    <row r="492" spans="1:6" ht="60" outlineLevel="3" x14ac:dyDescent="0.2">
      <c r="A492" s="155" t="s">
        <v>737</v>
      </c>
      <c r="B492" s="155"/>
      <c r="C492" s="156" t="s">
        <v>738</v>
      </c>
      <c r="D492" s="157">
        <v>12561.4</v>
      </c>
      <c r="E492" s="157">
        <v>12744.7</v>
      </c>
      <c r="F492" s="157">
        <v>12744.7</v>
      </c>
    </row>
    <row r="493" spans="1:6" ht="45" outlineLevel="4" x14ac:dyDescent="0.2">
      <c r="A493" s="155" t="s">
        <v>737</v>
      </c>
      <c r="B493" s="155" t="s">
        <v>293</v>
      </c>
      <c r="C493" s="156" t="s">
        <v>294</v>
      </c>
      <c r="D493" s="157">
        <v>197.8</v>
      </c>
      <c r="E493" s="157">
        <v>200.7</v>
      </c>
      <c r="F493" s="157">
        <v>200.7</v>
      </c>
    </row>
    <row r="494" spans="1:6" ht="30" outlineLevel="4" x14ac:dyDescent="0.2">
      <c r="A494" s="155" t="s">
        <v>737</v>
      </c>
      <c r="B494" s="155" t="s">
        <v>301</v>
      </c>
      <c r="C494" s="156" t="s">
        <v>302</v>
      </c>
      <c r="D494" s="157">
        <v>12363.6</v>
      </c>
      <c r="E494" s="157">
        <v>12544</v>
      </c>
      <c r="F494" s="157">
        <v>12544</v>
      </c>
    </row>
    <row r="495" spans="1:6" ht="45" outlineLevel="2" x14ac:dyDescent="0.2">
      <c r="A495" s="155" t="s">
        <v>739</v>
      </c>
      <c r="B495" s="155"/>
      <c r="C495" s="156" t="s">
        <v>740</v>
      </c>
      <c r="D495" s="157">
        <v>409893.4</v>
      </c>
      <c r="E495" s="157">
        <v>409893.6</v>
      </c>
      <c r="F495" s="157">
        <v>409893.6</v>
      </c>
    </row>
    <row r="496" spans="1:6" ht="90" outlineLevel="3" x14ac:dyDescent="0.2">
      <c r="A496" s="155" t="s">
        <v>741</v>
      </c>
      <c r="B496" s="155"/>
      <c r="C496" s="156" t="s">
        <v>742</v>
      </c>
      <c r="D496" s="157">
        <v>409876.4</v>
      </c>
      <c r="E496" s="157">
        <v>409876.4</v>
      </c>
      <c r="F496" s="157">
        <v>409876.4</v>
      </c>
    </row>
    <row r="497" spans="1:6" ht="45" outlineLevel="4" x14ac:dyDescent="0.2">
      <c r="A497" s="155" t="s">
        <v>741</v>
      </c>
      <c r="B497" s="155" t="s">
        <v>293</v>
      </c>
      <c r="C497" s="156" t="s">
        <v>294</v>
      </c>
      <c r="D497" s="157">
        <v>5339.9</v>
      </c>
      <c r="E497" s="157">
        <v>5339.9</v>
      </c>
      <c r="F497" s="157">
        <v>5339.9</v>
      </c>
    </row>
    <row r="498" spans="1:6" ht="30" outlineLevel="4" x14ac:dyDescent="0.2">
      <c r="A498" s="155" t="s">
        <v>741</v>
      </c>
      <c r="B498" s="155" t="s">
        <v>301</v>
      </c>
      <c r="C498" s="156" t="s">
        <v>302</v>
      </c>
      <c r="D498" s="157">
        <v>404536.5</v>
      </c>
      <c r="E498" s="157">
        <v>404536.5</v>
      </c>
      <c r="F498" s="157">
        <v>404536.5</v>
      </c>
    </row>
    <row r="499" spans="1:6" ht="45" outlineLevel="3" x14ac:dyDescent="0.2">
      <c r="A499" s="155" t="s">
        <v>743</v>
      </c>
      <c r="B499" s="155"/>
      <c r="C499" s="156" t="s">
        <v>744</v>
      </c>
      <c r="D499" s="157">
        <v>17</v>
      </c>
      <c r="E499" s="157">
        <v>17.2</v>
      </c>
      <c r="F499" s="157">
        <v>17.2</v>
      </c>
    </row>
    <row r="500" spans="1:6" ht="45" outlineLevel="4" x14ac:dyDescent="0.2">
      <c r="A500" s="155" t="s">
        <v>743</v>
      </c>
      <c r="B500" s="155" t="s">
        <v>293</v>
      </c>
      <c r="C500" s="156" t="s">
        <v>294</v>
      </c>
      <c r="D500" s="157">
        <v>0.3</v>
      </c>
      <c r="E500" s="157">
        <v>0.3</v>
      </c>
      <c r="F500" s="157">
        <v>0.3</v>
      </c>
    </row>
    <row r="501" spans="1:6" ht="30" outlineLevel="4" x14ac:dyDescent="0.2">
      <c r="A501" s="155" t="s">
        <v>743</v>
      </c>
      <c r="B501" s="155" t="s">
        <v>301</v>
      </c>
      <c r="C501" s="156" t="s">
        <v>302</v>
      </c>
      <c r="D501" s="157">
        <v>16.7</v>
      </c>
      <c r="E501" s="157">
        <v>16.899999999999999</v>
      </c>
      <c r="F501" s="157">
        <v>16.899999999999999</v>
      </c>
    </row>
    <row r="502" spans="1:6" ht="75" outlineLevel="2" x14ac:dyDescent="0.2">
      <c r="A502" s="155" t="s">
        <v>745</v>
      </c>
      <c r="B502" s="155"/>
      <c r="C502" s="156" t="s">
        <v>746</v>
      </c>
      <c r="D502" s="157">
        <v>230439.5</v>
      </c>
      <c r="E502" s="157">
        <v>169426.2</v>
      </c>
      <c r="F502" s="157">
        <v>169426.2</v>
      </c>
    </row>
    <row r="503" spans="1:6" ht="75" outlineLevel="3" x14ac:dyDescent="0.2">
      <c r="A503" s="155" t="s">
        <v>747</v>
      </c>
      <c r="B503" s="155"/>
      <c r="C503" s="156" t="s">
        <v>748</v>
      </c>
      <c r="D503" s="157">
        <v>62167.4</v>
      </c>
      <c r="E503" s="157">
        <v>0</v>
      </c>
      <c r="F503" s="157">
        <v>0</v>
      </c>
    </row>
    <row r="504" spans="1:6" ht="15" outlineLevel="4" x14ac:dyDescent="0.2">
      <c r="A504" s="155" t="s">
        <v>747</v>
      </c>
      <c r="B504" s="155" t="s">
        <v>343</v>
      </c>
      <c r="C504" s="156" t="s">
        <v>344</v>
      </c>
      <c r="D504" s="157">
        <v>62167.4</v>
      </c>
      <c r="E504" s="157">
        <v>0</v>
      </c>
      <c r="F504" s="157">
        <v>0</v>
      </c>
    </row>
    <row r="505" spans="1:6" ht="60" outlineLevel="3" x14ac:dyDescent="0.2">
      <c r="A505" s="155" t="s">
        <v>749</v>
      </c>
      <c r="B505" s="155"/>
      <c r="C505" s="156" t="s">
        <v>750</v>
      </c>
      <c r="D505" s="157">
        <v>3149.6</v>
      </c>
      <c r="E505" s="157">
        <v>3149.6</v>
      </c>
      <c r="F505" s="157">
        <v>3149.6</v>
      </c>
    </row>
    <row r="506" spans="1:6" ht="45" outlineLevel="4" x14ac:dyDescent="0.2">
      <c r="A506" s="155" t="s">
        <v>749</v>
      </c>
      <c r="B506" s="155" t="s">
        <v>293</v>
      </c>
      <c r="C506" s="156" t="s">
        <v>294</v>
      </c>
      <c r="D506" s="157">
        <v>3.6</v>
      </c>
      <c r="E506" s="157">
        <v>3.6</v>
      </c>
      <c r="F506" s="157">
        <v>3.6</v>
      </c>
    </row>
    <row r="507" spans="1:6" ht="30" outlineLevel="4" x14ac:dyDescent="0.2">
      <c r="A507" s="155" t="s">
        <v>749</v>
      </c>
      <c r="B507" s="155" t="s">
        <v>301</v>
      </c>
      <c r="C507" s="156" t="s">
        <v>302</v>
      </c>
      <c r="D507" s="157">
        <v>3146</v>
      </c>
      <c r="E507" s="157">
        <v>3146</v>
      </c>
      <c r="F507" s="157">
        <v>3146</v>
      </c>
    </row>
    <row r="508" spans="1:6" ht="60" outlineLevel="3" x14ac:dyDescent="0.2">
      <c r="A508" s="155" t="s">
        <v>751</v>
      </c>
      <c r="B508" s="155"/>
      <c r="C508" s="156" t="s">
        <v>752</v>
      </c>
      <c r="D508" s="157">
        <v>79139.7</v>
      </c>
      <c r="E508" s="157">
        <v>80293.8</v>
      </c>
      <c r="F508" s="157">
        <v>80293.8</v>
      </c>
    </row>
    <row r="509" spans="1:6" ht="45" outlineLevel="4" x14ac:dyDescent="0.2">
      <c r="A509" s="155" t="s">
        <v>751</v>
      </c>
      <c r="B509" s="155" t="s">
        <v>293</v>
      </c>
      <c r="C509" s="156" t="s">
        <v>294</v>
      </c>
      <c r="D509" s="157">
        <v>1092.7</v>
      </c>
      <c r="E509" s="157">
        <v>1108.7</v>
      </c>
      <c r="F509" s="157">
        <v>1108.7</v>
      </c>
    </row>
    <row r="510" spans="1:6" ht="30" outlineLevel="4" x14ac:dyDescent="0.2">
      <c r="A510" s="155" t="s">
        <v>751</v>
      </c>
      <c r="B510" s="155" t="s">
        <v>301</v>
      </c>
      <c r="C510" s="156" t="s">
        <v>302</v>
      </c>
      <c r="D510" s="157">
        <v>78047</v>
      </c>
      <c r="E510" s="157">
        <v>79185.100000000006</v>
      </c>
      <c r="F510" s="157">
        <v>79185.100000000006</v>
      </c>
    </row>
    <row r="511" spans="1:6" ht="120" outlineLevel="3" x14ac:dyDescent="0.2">
      <c r="A511" s="155" t="s">
        <v>753</v>
      </c>
      <c r="B511" s="155"/>
      <c r="C511" s="156" t="s">
        <v>754</v>
      </c>
      <c r="D511" s="157">
        <v>85982.8</v>
      </c>
      <c r="E511" s="157">
        <v>85982.8</v>
      </c>
      <c r="F511" s="157">
        <v>85982.8</v>
      </c>
    </row>
    <row r="512" spans="1:6" ht="45" outlineLevel="4" x14ac:dyDescent="0.2">
      <c r="A512" s="155" t="s">
        <v>753</v>
      </c>
      <c r="B512" s="155" t="s">
        <v>293</v>
      </c>
      <c r="C512" s="156" t="s">
        <v>294</v>
      </c>
      <c r="D512" s="157">
        <v>1128.5999999999999</v>
      </c>
      <c r="E512" s="157">
        <v>1128.5999999999999</v>
      </c>
      <c r="F512" s="157">
        <v>1128.5999999999999</v>
      </c>
    </row>
    <row r="513" spans="1:6" ht="30" outlineLevel="4" x14ac:dyDescent="0.2">
      <c r="A513" s="155" t="s">
        <v>753</v>
      </c>
      <c r="B513" s="155" t="s">
        <v>301</v>
      </c>
      <c r="C513" s="156" t="s">
        <v>302</v>
      </c>
      <c r="D513" s="157">
        <v>84854.2</v>
      </c>
      <c r="E513" s="157">
        <v>84854.2</v>
      </c>
      <c r="F513" s="157">
        <v>84854.2</v>
      </c>
    </row>
    <row r="514" spans="1:6" ht="60" outlineLevel="2" x14ac:dyDescent="0.2">
      <c r="A514" s="155" t="s">
        <v>755</v>
      </c>
      <c r="B514" s="155"/>
      <c r="C514" s="156" t="s">
        <v>756</v>
      </c>
      <c r="D514" s="157">
        <v>4303023.5999999996</v>
      </c>
      <c r="E514" s="157">
        <v>4064367.3</v>
      </c>
      <c r="F514" s="157">
        <v>4062933.2</v>
      </c>
    </row>
    <row r="515" spans="1:6" ht="45" outlineLevel="3" x14ac:dyDescent="0.2">
      <c r="A515" s="155" t="s">
        <v>757</v>
      </c>
      <c r="B515" s="155"/>
      <c r="C515" s="156" t="s">
        <v>758</v>
      </c>
      <c r="D515" s="157">
        <v>547079.6</v>
      </c>
      <c r="E515" s="157">
        <v>547079.6</v>
      </c>
      <c r="F515" s="157">
        <v>547079.6</v>
      </c>
    </row>
    <row r="516" spans="1:6" ht="45" outlineLevel="4" x14ac:dyDescent="0.2">
      <c r="A516" s="155" t="s">
        <v>757</v>
      </c>
      <c r="B516" s="155" t="s">
        <v>293</v>
      </c>
      <c r="C516" s="156" t="s">
        <v>294</v>
      </c>
      <c r="D516" s="157">
        <v>5343.1</v>
      </c>
      <c r="E516" s="157">
        <v>5343.1</v>
      </c>
      <c r="F516" s="157">
        <v>5343.1</v>
      </c>
    </row>
    <row r="517" spans="1:6" ht="30" outlineLevel="4" x14ac:dyDescent="0.2">
      <c r="A517" s="155" t="s">
        <v>757</v>
      </c>
      <c r="B517" s="155" t="s">
        <v>301</v>
      </c>
      <c r="C517" s="156" t="s">
        <v>302</v>
      </c>
      <c r="D517" s="157">
        <v>541736.5</v>
      </c>
      <c r="E517" s="157">
        <v>541736.5</v>
      </c>
      <c r="F517" s="157">
        <v>541736.5</v>
      </c>
    </row>
    <row r="518" spans="1:6" ht="30" outlineLevel="3" x14ac:dyDescent="0.2">
      <c r="A518" s="155" t="s">
        <v>759</v>
      </c>
      <c r="B518" s="155"/>
      <c r="C518" s="156" t="s">
        <v>760</v>
      </c>
      <c r="D518" s="157">
        <v>16137.3</v>
      </c>
      <c r="E518" s="157">
        <v>16137.3</v>
      </c>
      <c r="F518" s="157">
        <v>16137.3</v>
      </c>
    </row>
    <row r="519" spans="1:6" ht="45" outlineLevel="4" x14ac:dyDescent="0.2">
      <c r="A519" s="155" t="s">
        <v>759</v>
      </c>
      <c r="B519" s="155" t="s">
        <v>293</v>
      </c>
      <c r="C519" s="156" t="s">
        <v>294</v>
      </c>
      <c r="D519" s="157">
        <v>80.3</v>
      </c>
      <c r="E519" s="157">
        <v>80.3</v>
      </c>
      <c r="F519" s="157">
        <v>80.3</v>
      </c>
    </row>
    <row r="520" spans="1:6" ht="30" outlineLevel="4" x14ac:dyDescent="0.2">
      <c r="A520" s="155" t="s">
        <v>759</v>
      </c>
      <c r="B520" s="155" t="s">
        <v>301</v>
      </c>
      <c r="C520" s="156" t="s">
        <v>302</v>
      </c>
      <c r="D520" s="157">
        <v>16057</v>
      </c>
      <c r="E520" s="157">
        <v>16057</v>
      </c>
      <c r="F520" s="157">
        <v>16057</v>
      </c>
    </row>
    <row r="521" spans="1:6" ht="60" outlineLevel="3" x14ac:dyDescent="0.2">
      <c r="A521" s="155" t="s">
        <v>761</v>
      </c>
      <c r="B521" s="155"/>
      <c r="C521" s="156" t="s">
        <v>762</v>
      </c>
      <c r="D521" s="157">
        <v>30000</v>
      </c>
      <c r="E521" s="157">
        <v>0</v>
      </c>
      <c r="F521" s="157">
        <v>0</v>
      </c>
    </row>
    <row r="522" spans="1:6" ht="45" outlineLevel="4" x14ac:dyDescent="0.2">
      <c r="A522" s="155" t="s">
        <v>761</v>
      </c>
      <c r="B522" s="155" t="s">
        <v>293</v>
      </c>
      <c r="C522" s="156" t="s">
        <v>294</v>
      </c>
      <c r="D522" s="157">
        <v>506</v>
      </c>
      <c r="E522" s="157">
        <v>0</v>
      </c>
      <c r="F522" s="157">
        <v>0</v>
      </c>
    </row>
    <row r="523" spans="1:6" ht="15" outlineLevel="4" x14ac:dyDescent="0.2">
      <c r="A523" s="155" t="s">
        <v>761</v>
      </c>
      <c r="B523" s="155" t="s">
        <v>343</v>
      </c>
      <c r="C523" s="156" t="s">
        <v>344</v>
      </c>
      <c r="D523" s="157">
        <v>14043.4</v>
      </c>
      <c r="E523" s="157">
        <v>0</v>
      </c>
      <c r="F523" s="157">
        <v>0</v>
      </c>
    </row>
    <row r="524" spans="1:6" ht="45" outlineLevel="4" x14ac:dyDescent="0.2">
      <c r="A524" s="155" t="s">
        <v>761</v>
      </c>
      <c r="B524" s="155" t="s">
        <v>289</v>
      </c>
      <c r="C524" s="156" t="s">
        <v>290</v>
      </c>
      <c r="D524" s="157">
        <v>15450.6</v>
      </c>
      <c r="E524" s="157">
        <v>0</v>
      </c>
      <c r="F524" s="157">
        <v>0</v>
      </c>
    </row>
    <row r="525" spans="1:6" ht="105" outlineLevel="3" x14ac:dyDescent="0.2">
      <c r="A525" s="155" t="s">
        <v>763</v>
      </c>
      <c r="B525" s="155"/>
      <c r="C525" s="156" t="s">
        <v>764</v>
      </c>
      <c r="D525" s="157">
        <v>1736</v>
      </c>
      <c r="E525" s="157">
        <v>1810.4</v>
      </c>
      <c r="F525" s="157">
        <v>1810.4</v>
      </c>
    </row>
    <row r="526" spans="1:6" ht="15" outlineLevel="4" x14ac:dyDescent="0.2">
      <c r="A526" s="155" t="s">
        <v>763</v>
      </c>
      <c r="B526" s="155" t="s">
        <v>343</v>
      </c>
      <c r="C526" s="156" t="s">
        <v>344</v>
      </c>
      <c r="D526" s="157">
        <v>1736</v>
      </c>
      <c r="E526" s="157">
        <v>1810.4</v>
      </c>
      <c r="F526" s="157">
        <v>1810.4</v>
      </c>
    </row>
    <row r="527" spans="1:6" ht="60" outlineLevel="3" x14ac:dyDescent="0.2">
      <c r="A527" s="155" t="s">
        <v>765</v>
      </c>
      <c r="B527" s="155"/>
      <c r="C527" s="156" t="s">
        <v>766</v>
      </c>
      <c r="D527" s="157">
        <v>1588</v>
      </c>
      <c r="E527" s="157">
        <v>1588</v>
      </c>
      <c r="F527" s="157">
        <v>1588</v>
      </c>
    </row>
    <row r="528" spans="1:6" ht="45" outlineLevel="4" x14ac:dyDescent="0.2">
      <c r="A528" s="155" t="s">
        <v>765</v>
      </c>
      <c r="B528" s="155" t="s">
        <v>293</v>
      </c>
      <c r="C528" s="156" t="s">
        <v>294</v>
      </c>
      <c r="D528" s="157">
        <v>3.6</v>
      </c>
      <c r="E528" s="157">
        <v>3.6</v>
      </c>
      <c r="F528" s="157">
        <v>3.6</v>
      </c>
    </row>
    <row r="529" spans="1:6" ht="30" outlineLevel="4" x14ac:dyDescent="0.2">
      <c r="A529" s="155" t="s">
        <v>765</v>
      </c>
      <c r="B529" s="155" t="s">
        <v>301</v>
      </c>
      <c r="C529" s="156" t="s">
        <v>302</v>
      </c>
      <c r="D529" s="157">
        <v>1584.4</v>
      </c>
      <c r="E529" s="157">
        <v>1584.4</v>
      </c>
      <c r="F529" s="157">
        <v>1584.4</v>
      </c>
    </row>
    <row r="530" spans="1:6" ht="90" outlineLevel="3" x14ac:dyDescent="0.2">
      <c r="A530" s="155" t="s">
        <v>767</v>
      </c>
      <c r="B530" s="155"/>
      <c r="C530" s="156" t="s">
        <v>768</v>
      </c>
      <c r="D530" s="157">
        <v>97036.5</v>
      </c>
      <c r="E530" s="157">
        <v>101640.4</v>
      </c>
      <c r="F530" s="157">
        <v>108712.8</v>
      </c>
    </row>
    <row r="531" spans="1:6" ht="45" outlineLevel="4" x14ac:dyDescent="0.2">
      <c r="A531" s="155" t="s">
        <v>767</v>
      </c>
      <c r="B531" s="155" t="s">
        <v>293</v>
      </c>
      <c r="C531" s="156" t="s">
        <v>294</v>
      </c>
      <c r="D531" s="157">
        <v>2200.5</v>
      </c>
      <c r="E531" s="157">
        <v>2288</v>
      </c>
      <c r="F531" s="157">
        <v>2379.9</v>
      </c>
    </row>
    <row r="532" spans="1:6" ht="30" outlineLevel="4" x14ac:dyDescent="0.2">
      <c r="A532" s="155" t="s">
        <v>767</v>
      </c>
      <c r="B532" s="155" t="s">
        <v>301</v>
      </c>
      <c r="C532" s="156" t="s">
        <v>302</v>
      </c>
      <c r="D532" s="157">
        <v>94836</v>
      </c>
      <c r="E532" s="157">
        <v>99352.4</v>
      </c>
      <c r="F532" s="157">
        <v>106332.9</v>
      </c>
    </row>
    <row r="533" spans="1:6" ht="150" outlineLevel="3" x14ac:dyDescent="0.2">
      <c r="A533" s="155" t="s">
        <v>769</v>
      </c>
      <c r="B533" s="155"/>
      <c r="C533" s="156" t="s">
        <v>770</v>
      </c>
      <c r="D533" s="157">
        <v>351809.8</v>
      </c>
      <c r="E533" s="157">
        <v>321841.40000000002</v>
      </c>
      <c r="F533" s="157">
        <v>321841.40000000002</v>
      </c>
    </row>
    <row r="534" spans="1:6" ht="15" outlineLevel="4" x14ac:dyDescent="0.2">
      <c r="A534" s="155" t="s">
        <v>769</v>
      </c>
      <c r="B534" s="155" t="s">
        <v>343</v>
      </c>
      <c r="C534" s="156" t="s">
        <v>344</v>
      </c>
      <c r="D534" s="157">
        <v>351809.8</v>
      </c>
      <c r="E534" s="157">
        <v>321841.40000000002</v>
      </c>
      <c r="F534" s="157">
        <v>321841.40000000002</v>
      </c>
    </row>
    <row r="535" spans="1:6" ht="210" outlineLevel="3" x14ac:dyDescent="0.2">
      <c r="A535" s="155" t="s">
        <v>771</v>
      </c>
      <c r="B535" s="155"/>
      <c r="C535" s="156" t="s">
        <v>772</v>
      </c>
      <c r="D535" s="157">
        <v>21053.200000000001</v>
      </c>
      <c r="E535" s="157">
        <v>21053.200000000001</v>
      </c>
      <c r="F535" s="157">
        <v>21053.200000000001</v>
      </c>
    </row>
    <row r="536" spans="1:6" ht="15" outlineLevel="4" x14ac:dyDescent="0.2">
      <c r="A536" s="155" t="s">
        <v>771</v>
      </c>
      <c r="B536" s="155" t="s">
        <v>327</v>
      </c>
      <c r="C536" s="156" t="s">
        <v>328</v>
      </c>
      <c r="D536" s="157">
        <v>21053.200000000001</v>
      </c>
      <c r="E536" s="157">
        <v>21053.200000000001</v>
      </c>
      <c r="F536" s="157">
        <v>21053.200000000001</v>
      </c>
    </row>
    <row r="537" spans="1:6" ht="135" outlineLevel="3" x14ac:dyDescent="0.2">
      <c r="A537" s="155" t="s">
        <v>773</v>
      </c>
      <c r="B537" s="155"/>
      <c r="C537" s="156" t="s">
        <v>2304</v>
      </c>
      <c r="D537" s="157">
        <v>7053.3</v>
      </c>
      <c r="E537" s="157">
        <v>7041.8</v>
      </c>
      <c r="F537" s="157">
        <v>7029.9</v>
      </c>
    </row>
    <row r="538" spans="1:6" ht="15" outlineLevel="4" x14ac:dyDescent="0.2">
      <c r="A538" s="155" t="s">
        <v>773</v>
      </c>
      <c r="B538" s="155" t="s">
        <v>343</v>
      </c>
      <c r="C538" s="156" t="s">
        <v>344</v>
      </c>
      <c r="D538" s="157">
        <v>7053.3</v>
      </c>
      <c r="E538" s="157">
        <v>7041.8</v>
      </c>
      <c r="F538" s="157">
        <v>7029.9</v>
      </c>
    </row>
    <row r="539" spans="1:6" ht="60" outlineLevel="3" x14ac:dyDescent="0.2">
      <c r="A539" s="155" t="s">
        <v>774</v>
      </c>
      <c r="B539" s="155"/>
      <c r="C539" s="156" t="s">
        <v>775</v>
      </c>
      <c r="D539" s="157">
        <v>2231.1</v>
      </c>
      <c r="E539" s="157">
        <v>2488.3000000000002</v>
      </c>
      <c r="F539" s="157">
        <v>2004.4</v>
      </c>
    </row>
    <row r="540" spans="1:6" ht="15" outlineLevel="4" x14ac:dyDescent="0.2">
      <c r="A540" s="155" t="s">
        <v>774</v>
      </c>
      <c r="B540" s="155" t="s">
        <v>343</v>
      </c>
      <c r="C540" s="156" t="s">
        <v>344</v>
      </c>
      <c r="D540" s="157">
        <v>2231.1</v>
      </c>
      <c r="E540" s="157">
        <v>2488.3000000000002</v>
      </c>
      <c r="F540" s="157">
        <v>2004.4</v>
      </c>
    </row>
    <row r="541" spans="1:6" ht="90" outlineLevel="3" x14ac:dyDescent="0.2">
      <c r="A541" s="155" t="s">
        <v>776</v>
      </c>
      <c r="B541" s="155"/>
      <c r="C541" s="156" t="s">
        <v>777</v>
      </c>
      <c r="D541" s="157">
        <v>6980.8</v>
      </c>
      <c r="E541" s="157">
        <v>7829.8</v>
      </c>
      <c r="F541" s="157">
        <v>7744.4</v>
      </c>
    </row>
    <row r="542" spans="1:6" ht="15" outlineLevel="4" x14ac:dyDescent="0.2">
      <c r="A542" s="155" t="s">
        <v>776</v>
      </c>
      <c r="B542" s="155" t="s">
        <v>343</v>
      </c>
      <c r="C542" s="156" t="s">
        <v>344</v>
      </c>
      <c r="D542" s="157">
        <v>6980.8</v>
      </c>
      <c r="E542" s="157">
        <v>7829.8</v>
      </c>
      <c r="F542" s="157">
        <v>7744.4</v>
      </c>
    </row>
    <row r="543" spans="1:6" ht="60" outlineLevel="3" x14ac:dyDescent="0.2">
      <c r="A543" s="155" t="s">
        <v>778</v>
      </c>
      <c r="B543" s="155"/>
      <c r="C543" s="156" t="s">
        <v>779</v>
      </c>
      <c r="D543" s="157">
        <v>125765.6</v>
      </c>
      <c r="E543" s="157">
        <v>130797.8</v>
      </c>
      <c r="F543" s="157">
        <v>130797.8</v>
      </c>
    </row>
    <row r="544" spans="1:6" ht="45" outlineLevel="4" x14ac:dyDescent="0.2">
      <c r="A544" s="155" t="s">
        <v>778</v>
      </c>
      <c r="B544" s="155" t="s">
        <v>293</v>
      </c>
      <c r="C544" s="156" t="s">
        <v>294</v>
      </c>
      <c r="D544" s="157">
        <v>1704.1</v>
      </c>
      <c r="E544" s="157">
        <v>1704.1</v>
      </c>
      <c r="F544" s="157">
        <v>1704.1</v>
      </c>
    </row>
    <row r="545" spans="1:6" ht="30" outlineLevel="4" x14ac:dyDescent="0.2">
      <c r="A545" s="155" t="s">
        <v>778</v>
      </c>
      <c r="B545" s="155" t="s">
        <v>301</v>
      </c>
      <c r="C545" s="156" t="s">
        <v>302</v>
      </c>
      <c r="D545" s="157">
        <v>124061.5</v>
      </c>
      <c r="E545" s="157">
        <v>129093.7</v>
      </c>
      <c r="F545" s="157">
        <v>129093.7</v>
      </c>
    </row>
    <row r="546" spans="1:6" ht="75" outlineLevel="3" x14ac:dyDescent="0.2">
      <c r="A546" s="155" t="s">
        <v>780</v>
      </c>
      <c r="B546" s="155"/>
      <c r="C546" s="156" t="s">
        <v>781</v>
      </c>
      <c r="D546" s="157">
        <v>139.69999999999999</v>
      </c>
      <c r="E546" s="157">
        <v>144.80000000000001</v>
      </c>
      <c r="F546" s="157">
        <v>144.80000000000001</v>
      </c>
    </row>
    <row r="547" spans="1:6" ht="30" outlineLevel="4" x14ac:dyDescent="0.2">
      <c r="A547" s="155" t="s">
        <v>780</v>
      </c>
      <c r="B547" s="155" t="s">
        <v>301</v>
      </c>
      <c r="C547" s="156" t="s">
        <v>302</v>
      </c>
      <c r="D547" s="157">
        <v>139.69999999999999</v>
      </c>
      <c r="E547" s="157">
        <v>144.80000000000001</v>
      </c>
      <c r="F547" s="157">
        <v>144.80000000000001</v>
      </c>
    </row>
    <row r="548" spans="1:6" ht="30" outlineLevel="3" x14ac:dyDescent="0.2">
      <c r="A548" s="155" t="s">
        <v>782</v>
      </c>
      <c r="B548" s="155"/>
      <c r="C548" s="156" t="s">
        <v>783</v>
      </c>
      <c r="D548" s="157">
        <v>1373698.5</v>
      </c>
      <c r="E548" s="157">
        <v>1373698.5</v>
      </c>
      <c r="F548" s="157">
        <v>1373698.5</v>
      </c>
    </row>
    <row r="549" spans="1:6" ht="45" outlineLevel="4" x14ac:dyDescent="0.2">
      <c r="A549" s="155" t="s">
        <v>782</v>
      </c>
      <c r="B549" s="155" t="s">
        <v>293</v>
      </c>
      <c r="C549" s="156" t="s">
        <v>294</v>
      </c>
      <c r="D549" s="157">
        <v>16891.599999999999</v>
      </c>
      <c r="E549" s="157">
        <v>16891.599999999999</v>
      </c>
      <c r="F549" s="157">
        <v>16891.599999999999</v>
      </c>
    </row>
    <row r="550" spans="1:6" ht="30" outlineLevel="4" x14ac:dyDescent="0.2">
      <c r="A550" s="155" t="s">
        <v>782</v>
      </c>
      <c r="B550" s="155" t="s">
        <v>301</v>
      </c>
      <c r="C550" s="156" t="s">
        <v>302</v>
      </c>
      <c r="D550" s="157">
        <v>1356806.9</v>
      </c>
      <c r="E550" s="157">
        <v>1356806.9</v>
      </c>
      <c r="F550" s="157">
        <v>1356806.9</v>
      </c>
    </row>
    <row r="551" spans="1:6" ht="60" outlineLevel="3" x14ac:dyDescent="0.2">
      <c r="A551" s="155" t="s">
        <v>784</v>
      </c>
      <c r="B551" s="155"/>
      <c r="C551" s="156" t="s">
        <v>785</v>
      </c>
      <c r="D551" s="157">
        <v>42713.4</v>
      </c>
      <c r="E551" s="157">
        <v>42919</v>
      </c>
      <c r="F551" s="157">
        <v>42919</v>
      </c>
    </row>
    <row r="552" spans="1:6" ht="45" outlineLevel="4" x14ac:dyDescent="0.2">
      <c r="A552" s="155" t="s">
        <v>784</v>
      </c>
      <c r="B552" s="155" t="s">
        <v>293</v>
      </c>
      <c r="C552" s="156" t="s">
        <v>294</v>
      </c>
      <c r="D552" s="157">
        <v>693.8</v>
      </c>
      <c r="E552" s="157">
        <v>697.1</v>
      </c>
      <c r="F552" s="157">
        <v>697.1</v>
      </c>
    </row>
    <row r="553" spans="1:6" ht="30" outlineLevel="4" x14ac:dyDescent="0.2">
      <c r="A553" s="155" t="s">
        <v>784</v>
      </c>
      <c r="B553" s="155" t="s">
        <v>301</v>
      </c>
      <c r="C553" s="156" t="s">
        <v>302</v>
      </c>
      <c r="D553" s="157">
        <v>42019.6</v>
      </c>
      <c r="E553" s="157">
        <v>42221.9</v>
      </c>
      <c r="F553" s="157">
        <v>42221.9</v>
      </c>
    </row>
    <row r="554" spans="1:6" ht="60" outlineLevel="3" x14ac:dyDescent="0.2">
      <c r="A554" s="155" t="s">
        <v>786</v>
      </c>
      <c r="B554" s="155"/>
      <c r="C554" s="156" t="s">
        <v>787</v>
      </c>
      <c r="D554" s="157">
        <v>13858.1</v>
      </c>
      <c r="E554" s="157">
        <v>13858.1</v>
      </c>
      <c r="F554" s="157">
        <v>13858.1</v>
      </c>
    </row>
    <row r="555" spans="1:6" ht="45" outlineLevel="4" x14ac:dyDescent="0.2">
      <c r="A555" s="155" t="s">
        <v>786</v>
      </c>
      <c r="B555" s="155" t="s">
        <v>293</v>
      </c>
      <c r="C555" s="156" t="s">
        <v>294</v>
      </c>
      <c r="D555" s="157">
        <v>68.900000000000006</v>
      </c>
      <c r="E555" s="157">
        <v>68.900000000000006</v>
      </c>
      <c r="F555" s="157">
        <v>68.900000000000006</v>
      </c>
    </row>
    <row r="556" spans="1:6" ht="30" outlineLevel="4" x14ac:dyDescent="0.2">
      <c r="A556" s="155" t="s">
        <v>786</v>
      </c>
      <c r="B556" s="155" t="s">
        <v>301</v>
      </c>
      <c r="C556" s="156" t="s">
        <v>302</v>
      </c>
      <c r="D556" s="157">
        <v>13789.2</v>
      </c>
      <c r="E556" s="157">
        <v>13789.2</v>
      </c>
      <c r="F556" s="157">
        <v>13789.2</v>
      </c>
    </row>
    <row r="557" spans="1:6" ht="75" outlineLevel="3" x14ac:dyDescent="0.2">
      <c r="A557" s="155" t="s">
        <v>788</v>
      </c>
      <c r="B557" s="155"/>
      <c r="C557" s="156" t="s">
        <v>789</v>
      </c>
      <c r="D557" s="157">
        <v>175823.3</v>
      </c>
      <c r="E557" s="157">
        <v>183483.9</v>
      </c>
      <c r="F557" s="157">
        <v>183483.9</v>
      </c>
    </row>
    <row r="558" spans="1:6" ht="45" outlineLevel="4" x14ac:dyDescent="0.2">
      <c r="A558" s="155" t="s">
        <v>788</v>
      </c>
      <c r="B558" s="155" t="s">
        <v>293</v>
      </c>
      <c r="C558" s="156" t="s">
        <v>294</v>
      </c>
      <c r="D558" s="157">
        <v>854</v>
      </c>
      <c r="E558" s="157">
        <v>892.5</v>
      </c>
      <c r="F558" s="157">
        <v>892.5</v>
      </c>
    </row>
    <row r="559" spans="1:6" ht="30" outlineLevel="4" x14ac:dyDescent="0.2">
      <c r="A559" s="155" t="s">
        <v>788</v>
      </c>
      <c r="B559" s="155" t="s">
        <v>301</v>
      </c>
      <c r="C559" s="156" t="s">
        <v>302</v>
      </c>
      <c r="D559" s="157">
        <v>174969.3</v>
      </c>
      <c r="E559" s="157">
        <v>182591.4</v>
      </c>
      <c r="F559" s="157">
        <v>182591.4</v>
      </c>
    </row>
    <row r="560" spans="1:6" ht="90" outlineLevel="3" x14ac:dyDescent="0.2">
      <c r="A560" s="155" t="s">
        <v>790</v>
      </c>
      <c r="B560" s="155"/>
      <c r="C560" s="156" t="s">
        <v>791</v>
      </c>
      <c r="D560" s="157">
        <v>4279</v>
      </c>
      <c r="E560" s="157">
        <v>4341.2</v>
      </c>
      <c r="F560" s="157">
        <v>4341.2</v>
      </c>
    </row>
    <row r="561" spans="1:6" ht="45" outlineLevel="4" x14ac:dyDescent="0.2">
      <c r="A561" s="155" t="s">
        <v>790</v>
      </c>
      <c r="B561" s="155" t="s">
        <v>293</v>
      </c>
      <c r="C561" s="156" t="s">
        <v>294</v>
      </c>
      <c r="D561" s="157">
        <v>54.9</v>
      </c>
      <c r="E561" s="157">
        <v>55.7</v>
      </c>
      <c r="F561" s="157">
        <v>55.7</v>
      </c>
    </row>
    <row r="562" spans="1:6" ht="30" outlineLevel="4" x14ac:dyDescent="0.2">
      <c r="A562" s="155" t="s">
        <v>790</v>
      </c>
      <c r="B562" s="155" t="s">
        <v>301</v>
      </c>
      <c r="C562" s="156" t="s">
        <v>302</v>
      </c>
      <c r="D562" s="157">
        <v>4224.1000000000004</v>
      </c>
      <c r="E562" s="157">
        <v>4285.5</v>
      </c>
      <c r="F562" s="157">
        <v>4285.5</v>
      </c>
    </row>
    <row r="563" spans="1:6" ht="45" outlineLevel="3" x14ac:dyDescent="0.2">
      <c r="A563" s="155" t="s">
        <v>792</v>
      </c>
      <c r="B563" s="155"/>
      <c r="C563" s="156" t="s">
        <v>793</v>
      </c>
      <c r="D563" s="157">
        <v>2872.5</v>
      </c>
      <c r="E563" s="157">
        <v>2914.4</v>
      </c>
      <c r="F563" s="157">
        <v>2914.4</v>
      </c>
    </row>
    <row r="564" spans="1:6" ht="45" outlineLevel="4" x14ac:dyDescent="0.2">
      <c r="A564" s="155" t="s">
        <v>792</v>
      </c>
      <c r="B564" s="155" t="s">
        <v>293</v>
      </c>
      <c r="C564" s="156" t="s">
        <v>294</v>
      </c>
      <c r="D564" s="157">
        <v>31.3</v>
      </c>
      <c r="E564" s="157">
        <v>31.7</v>
      </c>
      <c r="F564" s="157">
        <v>31.7</v>
      </c>
    </row>
    <row r="565" spans="1:6" ht="30" outlineLevel="4" x14ac:dyDescent="0.2">
      <c r="A565" s="155" t="s">
        <v>792</v>
      </c>
      <c r="B565" s="155" t="s">
        <v>301</v>
      </c>
      <c r="C565" s="156" t="s">
        <v>302</v>
      </c>
      <c r="D565" s="157">
        <v>2841.2</v>
      </c>
      <c r="E565" s="157">
        <v>2882.7</v>
      </c>
      <c r="F565" s="157">
        <v>2882.7</v>
      </c>
    </row>
    <row r="566" spans="1:6" ht="90" outlineLevel="3" x14ac:dyDescent="0.2">
      <c r="A566" s="155" t="s">
        <v>794</v>
      </c>
      <c r="B566" s="155"/>
      <c r="C566" s="156" t="s">
        <v>795</v>
      </c>
      <c r="D566" s="157">
        <v>8184.2</v>
      </c>
      <c r="E566" s="157">
        <v>8184.2</v>
      </c>
      <c r="F566" s="157">
        <v>8184.2</v>
      </c>
    </row>
    <row r="567" spans="1:6" ht="30" outlineLevel="4" x14ac:dyDescent="0.2">
      <c r="A567" s="155" t="s">
        <v>794</v>
      </c>
      <c r="B567" s="155" t="s">
        <v>301</v>
      </c>
      <c r="C567" s="156" t="s">
        <v>302</v>
      </c>
      <c r="D567" s="157">
        <v>8184.2</v>
      </c>
      <c r="E567" s="157">
        <v>8184.2</v>
      </c>
      <c r="F567" s="157">
        <v>8184.2</v>
      </c>
    </row>
    <row r="568" spans="1:6" ht="30" outlineLevel="3" x14ac:dyDescent="0.2">
      <c r="A568" s="155" t="s">
        <v>796</v>
      </c>
      <c r="B568" s="155"/>
      <c r="C568" s="156" t="s">
        <v>797</v>
      </c>
      <c r="D568" s="157">
        <v>535894.6</v>
      </c>
      <c r="E568" s="157">
        <v>535894.6</v>
      </c>
      <c r="F568" s="157">
        <v>535894.6</v>
      </c>
    </row>
    <row r="569" spans="1:6" ht="45" outlineLevel="4" x14ac:dyDescent="0.2">
      <c r="A569" s="155" t="s">
        <v>796</v>
      </c>
      <c r="B569" s="155" t="s">
        <v>293</v>
      </c>
      <c r="C569" s="156" t="s">
        <v>294</v>
      </c>
      <c r="D569" s="157">
        <v>6668.3</v>
      </c>
      <c r="E569" s="157">
        <v>6668.3</v>
      </c>
      <c r="F569" s="157">
        <v>6668.3</v>
      </c>
    </row>
    <row r="570" spans="1:6" ht="30" outlineLevel="4" x14ac:dyDescent="0.2">
      <c r="A570" s="155" t="s">
        <v>796</v>
      </c>
      <c r="B570" s="155" t="s">
        <v>301</v>
      </c>
      <c r="C570" s="156" t="s">
        <v>302</v>
      </c>
      <c r="D570" s="157">
        <v>529226.30000000005</v>
      </c>
      <c r="E570" s="157">
        <v>529226.30000000005</v>
      </c>
      <c r="F570" s="157">
        <v>529226.30000000005</v>
      </c>
    </row>
    <row r="571" spans="1:6" ht="30" outlineLevel="3" x14ac:dyDescent="0.2">
      <c r="A571" s="155" t="s">
        <v>798</v>
      </c>
      <c r="B571" s="155"/>
      <c r="C571" s="156" t="s">
        <v>799</v>
      </c>
      <c r="D571" s="157">
        <v>24067.4</v>
      </c>
      <c r="E571" s="157">
        <v>24067.4</v>
      </c>
      <c r="F571" s="157">
        <v>24067.4</v>
      </c>
    </row>
    <row r="572" spans="1:6" ht="45" outlineLevel="4" x14ac:dyDescent="0.2">
      <c r="A572" s="155" t="s">
        <v>798</v>
      </c>
      <c r="B572" s="155" t="s">
        <v>293</v>
      </c>
      <c r="C572" s="156" t="s">
        <v>294</v>
      </c>
      <c r="D572" s="157">
        <v>119.7</v>
      </c>
      <c r="E572" s="157">
        <v>119.7</v>
      </c>
      <c r="F572" s="157">
        <v>119.7</v>
      </c>
    </row>
    <row r="573" spans="1:6" ht="30" outlineLevel="4" x14ac:dyDescent="0.2">
      <c r="A573" s="155" t="s">
        <v>798</v>
      </c>
      <c r="B573" s="155" t="s">
        <v>301</v>
      </c>
      <c r="C573" s="156" t="s">
        <v>302</v>
      </c>
      <c r="D573" s="157">
        <v>23947.7</v>
      </c>
      <c r="E573" s="157">
        <v>23947.7</v>
      </c>
      <c r="F573" s="157">
        <v>23947.7</v>
      </c>
    </row>
    <row r="574" spans="1:6" ht="75" outlineLevel="3" x14ac:dyDescent="0.2">
      <c r="A574" s="155" t="s">
        <v>800</v>
      </c>
      <c r="B574" s="155"/>
      <c r="C574" s="156" t="s">
        <v>801</v>
      </c>
      <c r="D574" s="157">
        <v>31835.5</v>
      </c>
      <c r="E574" s="157">
        <v>31835.5</v>
      </c>
      <c r="F574" s="157">
        <v>31835.5</v>
      </c>
    </row>
    <row r="575" spans="1:6" ht="45" outlineLevel="4" x14ac:dyDescent="0.2">
      <c r="A575" s="155" t="s">
        <v>800</v>
      </c>
      <c r="B575" s="155" t="s">
        <v>293</v>
      </c>
      <c r="C575" s="156" t="s">
        <v>294</v>
      </c>
      <c r="D575" s="157">
        <v>470.5</v>
      </c>
      <c r="E575" s="157">
        <v>470.5</v>
      </c>
      <c r="F575" s="157">
        <v>470.5</v>
      </c>
    </row>
    <row r="576" spans="1:6" ht="30" outlineLevel="4" x14ac:dyDescent="0.2">
      <c r="A576" s="155" t="s">
        <v>800</v>
      </c>
      <c r="B576" s="155" t="s">
        <v>301</v>
      </c>
      <c r="C576" s="156" t="s">
        <v>302</v>
      </c>
      <c r="D576" s="157">
        <v>31365</v>
      </c>
      <c r="E576" s="157">
        <v>31365</v>
      </c>
      <c r="F576" s="157">
        <v>31365</v>
      </c>
    </row>
    <row r="577" spans="1:6" ht="60" outlineLevel="3" x14ac:dyDescent="0.2">
      <c r="A577" s="155" t="s">
        <v>802</v>
      </c>
      <c r="B577" s="155"/>
      <c r="C577" s="156" t="s">
        <v>803</v>
      </c>
      <c r="D577" s="157">
        <v>829325.5</v>
      </c>
      <c r="E577" s="157">
        <v>630534.1</v>
      </c>
      <c r="F577" s="157">
        <v>623465.1</v>
      </c>
    </row>
    <row r="578" spans="1:6" ht="30" outlineLevel="4" x14ac:dyDescent="0.2">
      <c r="A578" s="155" t="s">
        <v>802</v>
      </c>
      <c r="B578" s="155" t="s">
        <v>301</v>
      </c>
      <c r="C578" s="156" t="s">
        <v>302</v>
      </c>
      <c r="D578" s="157">
        <v>829325.5</v>
      </c>
      <c r="E578" s="157">
        <v>630534.1</v>
      </c>
      <c r="F578" s="157">
        <v>623465.1</v>
      </c>
    </row>
    <row r="579" spans="1:6" ht="60" outlineLevel="3" x14ac:dyDescent="0.2">
      <c r="A579" s="155" t="s">
        <v>804</v>
      </c>
      <c r="B579" s="155"/>
      <c r="C579" s="156" t="s">
        <v>805</v>
      </c>
      <c r="D579" s="157">
        <v>51860.7</v>
      </c>
      <c r="E579" s="157">
        <v>53183.6</v>
      </c>
      <c r="F579" s="157">
        <v>52327.3</v>
      </c>
    </row>
    <row r="580" spans="1:6" ht="30" outlineLevel="4" x14ac:dyDescent="0.2">
      <c r="A580" s="155" t="s">
        <v>804</v>
      </c>
      <c r="B580" s="155" t="s">
        <v>301</v>
      </c>
      <c r="C580" s="156" t="s">
        <v>302</v>
      </c>
      <c r="D580" s="157">
        <v>51860.7</v>
      </c>
      <c r="E580" s="157">
        <v>53183.6</v>
      </c>
      <c r="F580" s="157">
        <v>52327.3</v>
      </c>
    </row>
    <row r="581" spans="1:6" ht="75" outlineLevel="2" x14ac:dyDescent="0.2">
      <c r="A581" s="155" t="s">
        <v>806</v>
      </c>
      <c r="B581" s="155"/>
      <c r="C581" s="156" t="s">
        <v>807</v>
      </c>
      <c r="D581" s="157">
        <v>3624455.3</v>
      </c>
      <c r="E581" s="157">
        <v>3583575.7</v>
      </c>
      <c r="F581" s="157">
        <v>3772812.9</v>
      </c>
    </row>
    <row r="582" spans="1:6" ht="60" outlineLevel="3" x14ac:dyDescent="0.2">
      <c r="A582" s="155" t="s">
        <v>808</v>
      </c>
      <c r="B582" s="155"/>
      <c r="C582" s="156" t="s">
        <v>288</v>
      </c>
      <c r="D582" s="157">
        <v>2235418.7000000002</v>
      </c>
      <c r="E582" s="157">
        <v>2333538.6</v>
      </c>
      <c r="F582" s="157">
        <v>2333538.6</v>
      </c>
    </row>
    <row r="583" spans="1:6" ht="45" outlineLevel="4" x14ac:dyDescent="0.2">
      <c r="A583" s="155" t="s">
        <v>808</v>
      </c>
      <c r="B583" s="155" t="s">
        <v>289</v>
      </c>
      <c r="C583" s="156" t="s">
        <v>290</v>
      </c>
      <c r="D583" s="157">
        <v>2235418.7000000002</v>
      </c>
      <c r="E583" s="157">
        <v>2333538.6</v>
      </c>
      <c r="F583" s="157">
        <v>2333538.6</v>
      </c>
    </row>
    <row r="584" spans="1:6" ht="45" outlineLevel="3" x14ac:dyDescent="0.2">
      <c r="A584" s="155" t="s">
        <v>809</v>
      </c>
      <c r="B584" s="155"/>
      <c r="C584" s="156" t="s">
        <v>810</v>
      </c>
      <c r="D584" s="157">
        <v>1087011.1000000001</v>
      </c>
      <c r="E584" s="157">
        <v>1087011.1000000001</v>
      </c>
      <c r="F584" s="157">
        <v>1072061.1000000001</v>
      </c>
    </row>
    <row r="585" spans="1:6" ht="45" outlineLevel="4" x14ac:dyDescent="0.2">
      <c r="A585" s="155" t="s">
        <v>809</v>
      </c>
      <c r="B585" s="155" t="s">
        <v>293</v>
      </c>
      <c r="C585" s="156" t="s">
        <v>294</v>
      </c>
      <c r="D585" s="157">
        <v>695995.8</v>
      </c>
      <c r="E585" s="157">
        <v>695995.8</v>
      </c>
      <c r="F585" s="157">
        <v>695404.8</v>
      </c>
    </row>
    <row r="586" spans="1:6" ht="30" outlineLevel="4" x14ac:dyDescent="0.2">
      <c r="A586" s="155" t="s">
        <v>809</v>
      </c>
      <c r="B586" s="155" t="s">
        <v>301</v>
      </c>
      <c r="C586" s="156" t="s">
        <v>302</v>
      </c>
      <c r="D586" s="157">
        <v>234415.3</v>
      </c>
      <c r="E586" s="157">
        <v>234415.3</v>
      </c>
      <c r="F586" s="157">
        <v>220056.3</v>
      </c>
    </row>
    <row r="587" spans="1:6" ht="45" outlineLevel="4" x14ac:dyDescent="0.2">
      <c r="A587" s="155" t="s">
        <v>809</v>
      </c>
      <c r="B587" s="155" t="s">
        <v>289</v>
      </c>
      <c r="C587" s="156" t="s">
        <v>290</v>
      </c>
      <c r="D587" s="157">
        <v>15000</v>
      </c>
      <c r="E587" s="157">
        <v>15000</v>
      </c>
      <c r="F587" s="157">
        <v>15000</v>
      </c>
    </row>
    <row r="588" spans="1:6" ht="15" outlineLevel="4" x14ac:dyDescent="0.2">
      <c r="A588" s="155" t="s">
        <v>809</v>
      </c>
      <c r="B588" s="155" t="s">
        <v>327</v>
      </c>
      <c r="C588" s="156" t="s">
        <v>328</v>
      </c>
      <c r="D588" s="157">
        <v>141600</v>
      </c>
      <c r="E588" s="157">
        <v>141600</v>
      </c>
      <c r="F588" s="157">
        <v>141600</v>
      </c>
    </row>
    <row r="589" spans="1:6" ht="75" outlineLevel="3" x14ac:dyDescent="0.2">
      <c r="A589" s="155" t="s">
        <v>811</v>
      </c>
      <c r="B589" s="155"/>
      <c r="C589" s="156" t="s">
        <v>812</v>
      </c>
      <c r="D589" s="157">
        <v>5112</v>
      </c>
      <c r="E589" s="157">
        <v>5112</v>
      </c>
      <c r="F589" s="157">
        <v>5112</v>
      </c>
    </row>
    <row r="590" spans="1:6" ht="45" outlineLevel="4" x14ac:dyDescent="0.2">
      <c r="A590" s="155" t="s">
        <v>811</v>
      </c>
      <c r="B590" s="155" t="s">
        <v>293</v>
      </c>
      <c r="C590" s="156" t="s">
        <v>294</v>
      </c>
      <c r="D590" s="157">
        <v>1838.9</v>
      </c>
      <c r="E590" s="157">
        <v>1838.9</v>
      </c>
      <c r="F590" s="157">
        <v>1838.9</v>
      </c>
    </row>
    <row r="591" spans="1:6" ht="30" outlineLevel="4" x14ac:dyDescent="0.2">
      <c r="A591" s="155" t="s">
        <v>811</v>
      </c>
      <c r="B591" s="155" t="s">
        <v>301</v>
      </c>
      <c r="C591" s="156" t="s">
        <v>302</v>
      </c>
      <c r="D591" s="157">
        <v>244.2</v>
      </c>
      <c r="E591" s="157">
        <v>244.2</v>
      </c>
      <c r="F591" s="157">
        <v>244.2</v>
      </c>
    </row>
    <row r="592" spans="1:6" ht="45" outlineLevel="4" x14ac:dyDescent="0.2">
      <c r="A592" s="155" t="s">
        <v>811</v>
      </c>
      <c r="B592" s="155" t="s">
        <v>289</v>
      </c>
      <c r="C592" s="156" t="s">
        <v>290</v>
      </c>
      <c r="D592" s="157">
        <v>3028.9</v>
      </c>
      <c r="E592" s="157">
        <v>3028.9</v>
      </c>
      <c r="F592" s="157">
        <v>3028.9</v>
      </c>
    </row>
    <row r="593" spans="1:6" ht="30" outlineLevel="3" x14ac:dyDescent="0.2">
      <c r="A593" s="155" t="s">
        <v>813</v>
      </c>
      <c r="B593" s="155"/>
      <c r="C593" s="156" t="s">
        <v>814</v>
      </c>
      <c r="D593" s="157">
        <v>1000</v>
      </c>
      <c r="E593" s="157">
        <v>1000</v>
      </c>
      <c r="F593" s="157">
        <v>1000</v>
      </c>
    </row>
    <row r="594" spans="1:6" ht="30" outlineLevel="4" x14ac:dyDescent="0.2">
      <c r="A594" s="155" t="s">
        <v>813</v>
      </c>
      <c r="B594" s="155" t="s">
        <v>301</v>
      </c>
      <c r="C594" s="156" t="s">
        <v>302</v>
      </c>
      <c r="D594" s="157">
        <v>1000</v>
      </c>
      <c r="E594" s="157">
        <v>1000</v>
      </c>
      <c r="F594" s="157">
        <v>1000</v>
      </c>
    </row>
    <row r="595" spans="1:6" ht="90" outlineLevel="3" x14ac:dyDescent="0.2">
      <c r="A595" s="155" t="s">
        <v>815</v>
      </c>
      <c r="B595" s="155"/>
      <c r="C595" s="156" t="s">
        <v>387</v>
      </c>
      <c r="D595" s="157">
        <v>295913.5</v>
      </c>
      <c r="E595" s="157">
        <v>156914</v>
      </c>
      <c r="F595" s="157">
        <v>361101.2</v>
      </c>
    </row>
    <row r="596" spans="1:6" ht="45" outlineLevel="4" x14ac:dyDescent="0.2">
      <c r="A596" s="155" t="s">
        <v>815</v>
      </c>
      <c r="B596" s="155" t="s">
        <v>388</v>
      </c>
      <c r="C596" s="156" t="s">
        <v>389</v>
      </c>
      <c r="D596" s="157">
        <v>295913.5</v>
      </c>
      <c r="E596" s="157">
        <v>156914</v>
      </c>
      <c r="F596" s="157">
        <v>361101.2</v>
      </c>
    </row>
    <row r="597" spans="1:6" ht="60" outlineLevel="1" x14ac:dyDescent="0.2">
      <c r="A597" s="155" t="s">
        <v>816</v>
      </c>
      <c r="B597" s="155"/>
      <c r="C597" s="156" t="s">
        <v>817</v>
      </c>
      <c r="D597" s="157">
        <v>38944.9</v>
      </c>
      <c r="E597" s="157">
        <v>37944.9</v>
      </c>
      <c r="F597" s="157">
        <v>37944.9</v>
      </c>
    </row>
    <row r="598" spans="1:6" ht="75" outlineLevel="2" x14ac:dyDescent="0.2">
      <c r="A598" s="155" t="s">
        <v>818</v>
      </c>
      <c r="B598" s="155"/>
      <c r="C598" s="156" t="s">
        <v>819</v>
      </c>
      <c r="D598" s="157">
        <v>20927.8</v>
      </c>
      <c r="E598" s="157">
        <v>19927.8</v>
      </c>
      <c r="F598" s="157">
        <v>19927.8</v>
      </c>
    </row>
    <row r="599" spans="1:6" ht="60" outlineLevel="3" x14ac:dyDescent="0.2">
      <c r="A599" s="155" t="s">
        <v>820</v>
      </c>
      <c r="B599" s="155"/>
      <c r="C599" s="156" t="s">
        <v>288</v>
      </c>
      <c r="D599" s="157">
        <v>920</v>
      </c>
      <c r="E599" s="157">
        <v>920</v>
      </c>
      <c r="F599" s="157">
        <v>920</v>
      </c>
    </row>
    <row r="600" spans="1:6" ht="45" outlineLevel="4" x14ac:dyDescent="0.2">
      <c r="A600" s="155" t="s">
        <v>820</v>
      </c>
      <c r="B600" s="155" t="s">
        <v>289</v>
      </c>
      <c r="C600" s="156" t="s">
        <v>290</v>
      </c>
      <c r="D600" s="157">
        <v>920</v>
      </c>
      <c r="E600" s="157">
        <v>920</v>
      </c>
      <c r="F600" s="157">
        <v>920</v>
      </c>
    </row>
    <row r="601" spans="1:6" ht="60" outlineLevel="3" x14ac:dyDescent="0.2">
      <c r="A601" s="155" t="s">
        <v>821</v>
      </c>
      <c r="B601" s="155"/>
      <c r="C601" s="156" t="s">
        <v>822</v>
      </c>
      <c r="D601" s="157">
        <v>20007.8</v>
      </c>
      <c r="E601" s="157">
        <v>19007.8</v>
      </c>
      <c r="F601" s="157">
        <v>19007.8</v>
      </c>
    </row>
    <row r="602" spans="1:6" ht="45" outlineLevel="4" x14ac:dyDescent="0.2">
      <c r="A602" s="155" t="s">
        <v>821</v>
      </c>
      <c r="B602" s="155" t="s">
        <v>293</v>
      </c>
      <c r="C602" s="156" t="s">
        <v>294</v>
      </c>
      <c r="D602" s="157">
        <v>3093.6</v>
      </c>
      <c r="E602" s="157">
        <v>2093.6</v>
      </c>
      <c r="F602" s="157">
        <v>2093.6</v>
      </c>
    </row>
    <row r="603" spans="1:6" ht="30" outlineLevel="4" x14ac:dyDescent="0.2">
      <c r="A603" s="155" t="s">
        <v>821</v>
      </c>
      <c r="B603" s="155" t="s">
        <v>301</v>
      </c>
      <c r="C603" s="156" t="s">
        <v>302</v>
      </c>
      <c r="D603" s="157">
        <v>7501.2</v>
      </c>
      <c r="E603" s="157">
        <v>7501.2</v>
      </c>
      <c r="F603" s="157">
        <v>7501.2</v>
      </c>
    </row>
    <row r="604" spans="1:6" ht="45" outlineLevel="4" x14ac:dyDescent="0.2">
      <c r="A604" s="155" t="s">
        <v>821</v>
      </c>
      <c r="B604" s="155" t="s">
        <v>289</v>
      </c>
      <c r="C604" s="156" t="s">
        <v>290</v>
      </c>
      <c r="D604" s="157">
        <v>9413</v>
      </c>
      <c r="E604" s="157">
        <v>9413</v>
      </c>
      <c r="F604" s="157">
        <v>9413</v>
      </c>
    </row>
    <row r="605" spans="1:6" ht="75" outlineLevel="2" x14ac:dyDescent="0.2">
      <c r="A605" s="155" t="s">
        <v>823</v>
      </c>
      <c r="B605" s="155"/>
      <c r="C605" s="156" t="s">
        <v>824</v>
      </c>
      <c r="D605" s="157">
        <v>18017.099999999999</v>
      </c>
      <c r="E605" s="157">
        <v>18017.099999999999</v>
      </c>
      <c r="F605" s="157">
        <v>18017.099999999999</v>
      </c>
    </row>
    <row r="606" spans="1:6" ht="60" outlineLevel="3" x14ac:dyDescent="0.2">
      <c r="A606" s="155" t="s">
        <v>825</v>
      </c>
      <c r="B606" s="155"/>
      <c r="C606" s="156" t="s">
        <v>288</v>
      </c>
      <c r="D606" s="157">
        <v>366</v>
      </c>
      <c r="E606" s="157">
        <v>366</v>
      </c>
      <c r="F606" s="157">
        <v>366</v>
      </c>
    </row>
    <row r="607" spans="1:6" ht="45" outlineLevel="4" x14ac:dyDescent="0.2">
      <c r="A607" s="155" t="s">
        <v>825</v>
      </c>
      <c r="B607" s="155" t="s">
        <v>289</v>
      </c>
      <c r="C607" s="156" t="s">
        <v>290</v>
      </c>
      <c r="D607" s="157">
        <v>366</v>
      </c>
      <c r="E607" s="157">
        <v>366</v>
      </c>
      <c r="F607" s="157">
        <v>366</v>
      </c>
    </row>
    <row r="608" spans="1:6" ht="60" outlineLevel="3" x14ac:dyDescent="0.2">
      <c r="A608" s="155" t="s">
        <v>826</v>
      </c>
      <c r="B608" s="155"/>
      <c r="C608" s="156" t="s">
        <v>827</v>
      </c>
      <c r="D608" s="157">
        <v>17651.099999999999</v>
      </c>
      <c r="E608" s="157">
        <v>17651.099999999999</v>
      </c>
      <c r="F608" s="157">
        <v>17651.099999999999</v>
      </c>
    </row>
    <row r="609" spans="1:6" ht="45" outlineLevel="4" x14ac:dyDescent="0.2">
      <c r="A609" s="155" t="s">
        <v>826</v>
      </c>
      <c r="B609" s="155" t="s">
        <v>293</v>
      </c>
      <c r="C609" s="156" t="s">
        <v>294</v>
      </c>
      <c r="D609" s="157">
        <v>2499</v>
      </c>
      <c r="E609" s="157">
        <v>2499</v>
      </c>
      <c r="F609" s="157">
        <v>2499</v>
      </c>
    </row>
    <row r="610" spans="1:6" ht="30" outlineLevel="4" x14ac:dyDescent="0.2">
      <c r="A610" s="155" t="s">
        <v>826</v>
      </c>
      <c r="B610" s="155" t="s">
        <v>301</v>
      </c>
      <c r="C610" s="156" t="s">
        <v>302</v>
      </c>
      <c r="D610" s="157">
        <v>2500</v>
      </c>
      <c r="E610" s="157">
        <v>2500</v>
      </c>
      <c r="F610" s="157">
        <v>2500</v>
      </c>
    </row>
    <row r="611" spans="1:6" ht="45" outlineLevel="4" x14ac:dyDescent="0.2">
      <c r="A611" s="155" t="s">
        <v>826</v>
      </c>
      <c r="B611" s="155" t="s">
        <v>289</v>
      </c>
      <c r="C611" s="156" t="s">
        <v>290</v>
      </c>
      <c r="D611" s="157">
        <v>12652.1</v>
      </c>
      <c r="E611" s="157">
        <v>12652.1</v>
      </c>
      <c r="F611" s="157">
        <v>12652.1</v>
      </c>
    </row>
    <row r="612" spans="1:6" ht="45" outlineLevel="1" x14ac:dyDescent="0.2">
      <c r="A612" s="155" t="s">
        <v>828</v>
      </c>
      <c r="B612" s="155"/>
      <c r="C612" s="156" t="s">
        <v>829</v>
      </c>
      <c r="D612" s="157">
        <v>1286700.3999999999</v>
      </c>
      <c r="E612" s="157">
        <v>1239293.2</v>
      </c>
      <c r="F612" s="157">
        <v>991389.6</v>
      </c>
    </row>
    <row r="613" spans="1:6" ht="45" outlineLevel="2" x14ac:dyDescent="0.2">
      <c r="A613" s="155" t="s">
        <v>830</v>
      </c>
      <c r="B613" s="155"/>
      <c r="C613" s="156" t="s">
        <v>831</v>
      </c>
      <c r="D613" s="157">
        <v>1286700.3999999999</v>
      </c>
      <c r="E613" s="157">
        <v>1239293.2</v>
      </c>
      <c r="F613" s="157">
        <v>991389.6</v>
      </c>
    </row>
    <row r="614" spans="1:6" ht="60" outlineLevel="3" x14ac:dyDescent="0.2">
      <c r="A614" s="155" t="s">
        <v>832</v>
      </c>
      <c r="B614" s="155"/>
      <c r="C614" s="156" t="s">
        <v>371</v>
      </c>
      <c r="D614" s="157">
        <v>583797</v>
      </c>
      <c r="E614" s="157">
        <v>586858</v>
      </c>
      <c r="F614" s="157">
        <v>586858</v>
      </c>
    </row>
    <row r="615" spans="1:6" ht="105" outlineLevel="4" x14ac:dyDescent="0.2">
      <c r="A615" s="155" t="s">
        <v>832</v>
      </c>
      <c r="B615" s="155" t="s">
        <v>325</v>
      </c>
      <c r="C615" s="156" t="s">
        <v>326</v>
      </c>
      <c r="D615" s="157">
        <v>475272.2</v>
      </c>
      <c r="E615" s="157">
        <v>495766.3</v>
      </c>
      <c r="F615" s="157">
        <v>495766.3</v>
      </c>
    </row>
    <row r="616" spans="1:6" ht="45" outlineLevel="4" x14ac:dyDescent="0.2">
      <c r="A616" s="155" t="s">
        <v>832</v>
      </c>
      <c r="B616" s="155" t="s">
        <v>293</v>
      </c>
      <c r="C616" s="156" t="s">
        <v>294</v>
      </c>
      <c r="D616" s="157">
        <v>107898</v>
      </c>
      <c r="E616" s="157">
        <v>90466.7</v>
      </c>
      <c r="F616" s="157">
        <v>90466.7</v>
      </c>
    </row>
    <row r="617" spans="1:6" ht="30" outlineLevel="4" x14ac:dyDescent="0.2">
      <c r="A617" s="155" t="s">
        <v>832</v>
      </c>
      <c r="B617" s="155" t="s">
        <v>301</v>
      </c>
      <c r="C617" s="156" t="s">
        <v>302</v>
      </c>
      <c r="D617" s="157">
        <v>1.8</v>
      </c>
      <c r="E617" s="157">
        <v>0</v>
      </c>
      <c r="F617" s="157">
        <v>0</v>
      </c>
    </row>
    <row r="618" spans="1:6" ht="15" outlineLevel="4" x14ac:dyDescent="0.2">
      <c r="A618" s="155" t="s">
        <v>832</v>
      </c>
      <c r="B618" s="155" t="s">
        <v>327</v>
      </c>
      <c r="C618" s="156" t="s">
        <v>328</v>
      </c>
      <c r="D618" s="157">
        <v>625</v>
      </c>
      <c r="E618" s="157">
        <v>625</v>
      </c>
      <c r="F618" s="157">
        <v>625</v>
      </c>
    </row>
    <row r="619" spans="1:6" ht="60" outlineLevel="3" x14ac:dyDescent="0.2">
      <c r="A619" s="155" t="s">
        <v>833</v>
      </c>
      <c r="B619" s="155"/>
      <c r="C619" s="156" t="s">
        <v>288</v>
      </c>
      <c r="D619" s="157">
        <v>317290.2</v>
      </c>
      <c r="E619" s="157">
        <v>328888.09999999998</v>
      </c>
      <c r="F619" s="157">
        <v>328888.09999999998</v>
      </c>
    </row>
    <row r="620" spans="1:6" ht="105" outlineLevel="4" x14ac:dyDescent="0.2">
      <c r="A620" s="155" t="s">
        <v>833</v>
      </c>
      <c r="B620" s="155" t="s">
        <v>325</v>
      </c>
      <c r="C620" s="156" t="s">
        <v>326</v>
      </c>
      <c r="D620" s="157">
        <v>265993.09999999998</v>
      </c>
      <c r="E620" s="157">
        <v>277580.3</v>
      </c>
      <c r="F620" s="157">
        <v>277580.3</v>
      </c>
    </row>
    <row r="621" spans="1:6" ht="45" outlineLevel="4" x14ac:dyDescent="0.2">
      <c r="A621" s="155" t="s">
        <v>833</v>
      </c>
      <c r="B621" s="155" t="s">
        <v>293</v>
      </c>
      <c r="C621" s="156" t="s">
        <v>294</v>
      </c>
      <c r="D621" s="157">
        <v>51003.9</v>
      </c>
      <c r="E621" s="157">
        <v>51003.9</v>
      </c>
      <c r="F621" s="157">
        <v>51003.9</v>
      </c>
    </row>
    <row r="622" spans="1:6" ht="45" outlineLevel="4" x14ac:dyDescent="0.2">
      <c r="A622" s="155" t="s">
        <v>833</v>
      </c>
      <c r="B622" s="155" t="s">
        <v>289</v>
      </c>
      <c r="C622" s="156" t="s">
        <v>290</v>
      </c>
      <c r="D622" s="157">
        <v>255.8</v>
      </c>
      <c r="E622" s="157">
        <v>266.5</v>
      </c>
      <c r="F622" s="157">
        <v>266.5</v>
      </c>
    </row>
    <row r="623" spans="1:6" ht="15" outlineLevel="4" x14ac:dyDescent="0.2">
      <c r="A623" s="155" t="s">
        <v>833</v>
      </c>
      <c r="B623" s="155" t="s">
        <v>327</v>
      </c>
      <c r="C623" s="156" t="s">
        <v>328</v>
      </c>
      <c r="D623" s="157">
        <v>37.4</v>
      </c>
      <c r="E623" s="157">
        <v>37.4</v>
      </c>
      <c r="F623" s="157">
        <v>37.4</v>
      </c>
    </row>
    <row r="624" spans="1:6" ht="45" outlineLevel="3" x14ac:dyDescent="0.2">
      <c r="A624" s="155" t="s">
        <v>834</v>
      </c>
      <c r="B624" s="155"/>
      <c r="C624" s="156" t="s">
        <v>835</v>
      </c>
      <c r="D624" s="157">
        <v>379660</v>
      </c>
      <c r="E624" s="157">
        <v>317593.90000000002</v>
      </c>
      <c r="F624" s="157">
        <v>69690.3</v>
      </c>
    </row>
    <row r="625" spans="1:6" ht="45" outlineLevel="4" x14ac:dyDescent="0.2">
      <c r="A625" s="155" t="s">
        <v>834</v>
      </c>
      <c r="B625" s="155" t="s">
        <v>293</v>
      </c>
      <c r="C625" s="156" t="s">
        <v>294</v>
      </c>
      <c r="D625" s="157">
        <v>52992.5</v>
      </c>
      <c r="E625" s="157">
        <v>57154.5</v>
      </c>
      <c r="F625" s="157">
        <v>20241.599999999999</v>
      </c>
    </row>
    <row r="626" spans="1:6" ht="45" outlineLevel="4" x14ac:dyDescent="0.2">
      <c r="A626" s="155" t="s">
        <v>834</v>
      </c>
      <c r="B626" s="155" t="s">
        <v>289</v>
      </c>
      <c r="C626" s="156" t="s">
        <v>290</v>
      </c>
      <c r="D626" s="157">
        <v>326667.5</v>
      </c>
      <c r="E626" s="157">
        <v>260439.4</v>
      </c>
      <c r="F626" s="157">
        <v>49448.7</v>
      </c>
    </row>
    <row r="627" spans="1:6" ht="45" outlineLevel="3" x14ac:dyDescent="0.2">
      <c r="A627" s="155" t="s">
        <v>836</v>
      </c>
      <c r="B627" s="155"/>
      <c r="C627" s="156" t="s">
        <v>837</v>
      </c>
      <c r="D627" s="157">
        <v>4959.2</v>
      </c>
      <c r="E627" s="157">
        <v>4959.2</v>
      </c>
      <c r="F627" s="157">
        <v>4959.2</v>
      </c>
    </row>
    <row r="628" spans="1:6" ht="45" outlineLevel="4" x14ac:dyDescent="0.2">
      <c r="A628" s="155" t="s">
        <v>836</v>
      </c>
      <c r="B628" s="155" t="s">
        <v>293</v>
      </c>
      <c r="C628" s="156" t="s">
        <v>294</v>
      </c>
      <c r="D628" s="157">
        <v>4959.2</v>
      </c>
      <c r="E628" s="157">
        <v>4959.2</v>
      </c>
      <c r="F628" s="157">
        <v>4959.2</v>
      </c>
    </row>
    <row r="629" spans="1:6" ht="60" outlineLevel="3" x14ac:dyDescent="0.2">
      <c r="A629" s="155" t="s">
        <v>838</v>
      </c>
      <c r="B629" s="155"/>
      <c r="C629" s="156" t="s">
        <v>839</v>
      </c>
      <c r="D629" s="157">
        <v>994</v>
      </c>
      <c r="E629" s="157">
        <v>994</v>
      </c>
      <c r="F629" s="157">
        <v>994</v>
      </c>
    </row>
    <row r="630" spans="1:6" ht="45" outlineLevel="4" x14ac:dyDescent="0.2">
      <c r="A630" s="155" t="s">
        <v>838</v>
      </c>
      <c r="B630" s="155" t="s">
        <v>293</v>
      </c>
      <c r="C630" s="156" t="s">
        <v>294</v>
      </c>
      <c r="D630" s="157">
        <v>994</v>
      </c>
      <c r="E630" s="157">
        <v>994</v>
      </c>
      <c r="F630" s="157">
        <v>994</v>
      </c>
    </row>
    <row r="631" spans="1:6" ht="45" x14ac:dyDescent="0.2">
      <c r="A631" s="155" t="s">
        <v>840</v>
      </c>
      <c r="B631" s="155"/>
      <c r="C631" s="156" t="s">
        <v>841</v>
      </c>
      <c r="D631" s="157">
        <v>14852524.199999999</v>
      </c>
      <c r="E631" s="157">
        <v>6334032.2999999998</v>
      </c>
      <c r="F631" s="157">
        <v>3313212.3</v>
      </c>
    </row>
    <row r="632" spans="1:6" ht="45" outlineLevel="1" x14ac:dyDescent="0.2">
      <c r="A632" s="155" t="s">
        <v>842</v>
      </c>
      <c r="B632" s="155"/>
      <c r="C632" s="156" t="s">
        <v>843</v>
      </c>
      <c r="D632" s="157">
        <v>14578462.1</v>
      </c>
      <c r="E632" s="157">
        <v>6089222.5999999996</v>
      </c>
      <c r="F632" s="157">
        <v>3068402.6</v>
      </c>
    </row>
    <row r="633" spans="1:6" ht="45" outlineLevel="2" x14ac:dyDescent="0.2">
      <c r="A633" s="155" t="s">
        <v>844</v>
      </c>
      <c r="B633" s="155"/>
      <c r="C633" s="156" t="s">
        <v>845</v>
      </c>
      <c r="D633" s="157">
        <v>1737495.4</v>
      </c>
      <c r="E633" s="157">
        <v>1696941.7</v>
      </c>
      <c r="F633" s="157">
        <v>1701941.7</v>
      </c>
    </row>
    <row r="634" spans="1:6" ht="60" outlineLevel="3" x14ac:dyDescent="0.2">
      <c r="A634" s="155" t="s">
        <v>846</v>
      </c>
      <c r="B634" s="155"/>
      <c r="C634" s="156" t="s">
        <v>288</v>
      </c>
      <c r="D634" s="157">
        <v>1592241.5</v>
      </c>
      <c r="E634" s="157">
        <v>1646800.8</v>
      </c>
      <c r="F634" s="157">
        <v>1651800.8</v>
      </c>
    </row>
    <row r="635" spans="1:6" ht="45" outlineLevel="4" x14ac:dyDescent="0.2">
      <c r="A635" s="155" t="s">
        <v>846</v>
      </c>
      <c r="B635" s="155" t="s">
        <v>289</v>
      </c>
      <c r="C635" s="156" t="s">
        <v>290</v>
      </c>
      <c r="D635" s="157">
        <v>1592241.5</v>
      </c>
      <c r="E635" s="157">
        <v>1646800.8</v>
      </c>
      <c r="F635" s="157">
        <v>1651800.8</v>
      </c>
    </row>
    <row r="636" spans="1:6" ht="30" outlineLevel="3" x14ac:dyDescent="0.2">
      <c r="A636" s="155" t="s">
        <v>847</v>
      </c>
      <c r="B636" s="155"/>
      <c r="C636" s="156" t="s">
        <v>848</v>
      </c>
      <c r="D636" s="157">
        <v>145253.9</v>
      </c>
      <c r="E636" s="157">
        <v>50140.9</v>
      </c>
      <c r="F636" s="157">
        <v>50140.9</v>
      </c>
    </row>
    <row r="637" spans="1:6" ht="45" outlineLevel="4" x14ac:dyDescent="0.2">
      <c r="A637" s="155" t="s">
        <v>847</v>
      </c>
      <c r="B637" s="155" t="s">
        <v>289</v>
      </c>
      <c r="C637" s="156" t="s">
        <v>290</v>
      </c>
      <c r="D637" s="157">
        <v>145253.9</v>
      </c>
      <c r="E637" s="157">
        <v>50140.9</v>
      </c>
      <c r="F637" s="157">
        <v>50140.9</v>
      </c>
    </row>
    <row r="638" spans="1:6" ht="45" outlineLevel="2" x14ac:dyDescent="0.2">
      <c r="A638" s="155" t="s">
        <v>849</v>
      </c>
      <c r="B638" s="155"/>
      <c r="C638" s="156" t="s">
        <v>850</v>
      </c>
      <c r="D638" s="157">
        <v>331269.7</v>
      </c>
      <c r="E638" s="157">
        <v>470337.8</v>
      </c>
      <c r="F638" s="157">
        <v>637649.30000000005</v>
      </c>
    </row>
    <row r="639" spans="1:6" ht="60" outlineLevel="3" x14ac:dyDescent="0.2">
      <c r="A639" s="155" t="s">
        <v>851</v>
      </c>
      <c r="B639" s="155"/>
      <c r="C639" s="156" t="s">
        <v>288</v>
      </c>
      <c r="D639" s="157">
        <v>271419.7</v>
      </c>
      <c r="E639" s="157">
        <v>403987.8</v>
      </c>
      <c r="F639" s="157">
        <v>577799.30000000005</v>
      </c>
    </row>
    <row r="640" spans="1:6" ht="45" outlineLevel="4" x14ac:dyDescent="0.2">
      <c r="A640" s="155" t="s">
        <v>851</v>
      </c>
      <c r="B640" s="155" t="s">
        <v>289</v>
      </c>
      <c r="C640" s="156" t="s">
        <v>290</v>
      </c>
      <c r="D640" s="157">
        <v>271419.7</v>
      </c>
      <c r="E640" s="157">
        <v>403987.8</v>
      </c>
      <c r="F640" s="157">
        <v>577799.30000000005</v>
      </c>
    </row>
    <row r="641" spans="1:6" ht="45" outlineLevel="3" x14ac:dyDescent="0.2">
      <c r="A641" s="155" t="s">
        <v>852</v>
      </c>
      <c r="B641" s="155"/>
      <c r="C641" s="156" t="s">
        <v>853</v>
      </c>
      <c r="D641" s="157">
        <v>59850</v>
      </c>
      <c r="E641" s="157">
        <v>66350</v>
      </c>
      <c r="F641" s="157">
        <v>59850</v>
      </c>
    </row>
    <row r="642" spans="1:6" ht="15" outlineLevel="4" x14ac:dyDescent="0.2">
      <c r="A642" s="155" t="s">
        <v>852</v>
      </c>
      <c r="B642" s="155" t="s">
        <v>343</v>
      </c>
      <c r="C642" s="156" t="s">
        <v>344</v>
      </c>
      <c r="D642" s="157">
        <v>59850</v>
      </c>
      <c r="E642" s="157">
        <v>66350</v>
      </c>
      <c r="F642" s="157">
        <v>59850</v>
      </c>
    </row>
    <row r="643" spans="1:6" ht="45" outlineLevel="2" x14ac:dyDescent="0.2">
      <c r="A643" s="155" t="s">
        <v>854</v>
      </c>
      <c r="B643" s="155"/>
      <c r="C643" s="156" t="s">
        <v>855</v>
      </c>
      <c r="D643" s="157">
        <v>3275.6</v>
      </c>
      <c r="E643" s="157">
        <v>3175.6</v>
      </c>
      <c r="F643" s="157">
        <v>3275.6</v>
      </c>
    </row>
    <row r="644" spans="1:6" ht="45" outlineLevel="3" x14ac:dyDescent="0.2">
      <c r="A644" s="155" t="s">
        <v>856</v>
      </c>
      <c r="B644" s="155"/>
      <c r="C644" s="156" t="s">
        <v>857</v>
      </c>
      <c r="D644" s="157">
        <v>180</v>
      </c>
      <c r="E644" s="157">
        <v>180</v>
      </c>
      <c r="F644" s="157">
        <v>180</v>
      </c>
    </row>
    <row r="645" spans="1:6" ht="30" outlineLevel="4" x14ac:dyDescent="0.2">
      <c r="A645" s="155" t="s">
        <v>856</v>
      </c>
      <c r="B645" s="155" t="s">
        <v>301</v>
      </c>
      <c r="C645" s="156" t="s">
        <v>302</v>
      </c>
      <c r="D645" s="157">
        <v>180</v>
      </c>
      <c r="E645" s="157">
        <v>180</v>
      </c>
      <c r="F645" s="157">
        <v>180</v>
      </c>
    </row>
    <row r="646" spans="1:6" ht="60" outlineLevel="3" x14ac:dyDescent="0.2">
      <c r="A646" s="155" t="s">
        <v>858</v>
      </c>
      <c r="B646" s="155"/>
      <c r="C646" s="156" t="s">
        <v>859</v>
      </c>
      <c r="D646" s="157">
        <v>2495.6</v>
      </c>
      <c r="E646" s="157">
        <v>2495.6</v>
      </c>
      <c r="F646" s="157">
        <v>2495.6</v>
      </c>
    </row>
    <row r="647" spans="1:6" ht="30" outlineLevel="4" x14ac:dyDescent="0.2">
      <c r="A647" s="155" t="s">
        <v>858</v>
      </c>
      <c r="B647" s="155" t="s">
        <v>301</v>
      </c>
      <c r="C647" s="156" t="s">
        <v>302</v>
      </c>
      <c r="D647" s="157">
        <v>2495.6</v>
      </c>
      <c r="E647" s="157">
        <v>2495.6</v>
      </c>
      <c r="F647" s="157">
        <v>2495.6</v>
      </c>
    </row>
    <row r="648" spans="1:6" ht="60" outlineLevel="3" x14ac:dyDescent="0.2">
      <c r="A648" s="155" t="s">
        <v>860</v>
      </c>
      <c r="B648" s="155"/>
      <c r="C648" s="156" t="s">
        <v>861</v>
      </c>
      <c r="D648" s="157">
        <v>500</v>
      </c>
      <c r="E648" s="157">
        <v>500</v>
      </c>
      <c r="F648" s="157">
        <v>500</v>
      </c>
    </row>
    <row r="649" spans="1:6" ht="30" outlineLevel="4" x14ac:dyDescent="0.2">
      <c r="A649" s="155" t="s">
        <v>860</v>
      </c>
      <c r="B649" s="155" t="s">
        <v>301</v>
      </c>
      <c r="C649" s="156" t="s">
        <v>302</v>
      </c>
      <c r="D649" s="157">
        <v>500</v>
      </c>
      <c r="E649" s="157">
        <v>500</v>
      </c>
      <c r="F649" s="157">
        <v>500</v>
      </c>
    </row>
    <row r="650" spans="1:6" ht="60" outlineLevel="3" x14ac:dyDescent="0.2">
      <c r="A650" s="155" t="s">
        <v>862</v>
      </c>
      <c r="B650" s="155"/>
      <c r="C650" s="156" t="s">
        <v>863</v>
      </c>
      <c r="D650" s="157">
        <v>100</v>
      </c>
      <c r="E650" s="157">
        <v>0</v>
      </c>
      <c r="F650" s="157">
        <v>100</v>
      </c>
    </row>
    <row r="651" spans="1:6" ht="30" outlineLevel="4" x14ac:dyDescent="0.2">
      <c r="A651" s="155" t="s">
        <v>862</v>
      </c>
      <c r="B651" s="155" t="s">
        <v>301</v>
      </c>
      <c r="C651" s="156" t="s">
        <v>302</v>
      </c>
      <c r="D651" s="157">
        <v>100</v>
      </c>
      <c r="E651" s="157">
        <v>0</v>
      </c>
      <c r="F651" s="157">
        <v>100</v>
      </c>
    </row>
    <row r="652" spans="1:6" ht="30" outlineLevel="2" x14ac:dyDescent="0.2">
      <c r="A652" s="155" t="s">
        <v>864</v>
      </c>
      <c r="B652" s="155"/>
      <c r="C652" s="156" t="s">
        <v>865</v>
      </c>
      <c r="D652" s="157">
        <v>1303715.1000000001</v>
      </c>
      <c r="E652" s="157">
        <v>428892.7</v>
      </c>
      <c r="F652" s="157">
        <v>386323.7</v>
      </c>
    </row>
    <row r="653" spans="1:6" ht="60" outlineLevel="3" x14ac:dyDescent="0.2">
      <c r="A653" s="155" t="s">
        <v>866</v>
      </c>
      <c r="B653" s="155"/>
      <c r="C653" s="156" t="s">
        <v>288</v>
      </c>
      <c r="D653" s="157">
        <v>143683.79999999999</v>
      </c>
      <c r="E653" s="157">
        <v>147989.29999999999</v>
      </c>
      <c r="F653" s="157">
        <v>147989.29999999999</v>
      </c>
    </row>
    <row r="654" spans="1:6" ht="105" outlineLevel="4" x14ac:dyDescent="0.2">
      <c r="A654" s="155" t="s">
        <v>866</v>
      </c>
      <c r="B654" s="155" t="s">
        <v>325</v>
      </c>
      <c r="C654" s="156" t="s">
        <v>326</v>
      </c>
      <c r="D654" s="157">
        <v>98897.1</v>
      </c>
      <c r="E654" s="157">
        <v>103202.6</v>
      </c>
      <c r="F654" s="157">
        <v>103202.6</v>
      </c>
    </row>
    <row r="655" spans="1:6" ht="45" outlineLevel="4" x14ac:dyDescent="0.2">
      <c r="A655" s="155" t="s">
        <v>866</v>
      </c>
      <c r="B655" s="155" t="s">
        <v>293</v>
      </c>
      <c r="C655" s="156" t="s">
        <v>294</v>
      </c>
      <c r="D655" s="157">
        <v>40242.300000000003</v>
      </c>
      <c r="E655" s="157">
        <v>40242.300000000003</v>
      </c>
      <c r="F655" s="157">
        <v>40242.300000000003</v>
      </c>
    </row>
    <row r="656" spans="1:6" ht="15" outlineLevel="4" x14ac:dyDescent="0.2">
      <c r="A656" s="155" t="s">
        <v>866</v>
      </c>
      <c r="B656" s="155" t="s">
        <v>327</v>
      </c>
      <c r="C656" s="156" t="s">
        <v>328</v>
      </c>
      <c r="D656" s="157">
        <v>4544.3999999999996</v>
      </c>
      <c r="E656" s="157">
        <v>4544.3999999999996</v>
      </c>
      <c r="F656" s="157">
        <v>4544.3999999999996</v>
      </c>
    </row>
    <row r="657" spans="1:6" ht="30" outlineLevel="3" x14ac:dyDescent="0.2">
      <c r="A657" s="155" t="s">
        <v>867</v>
      </c>
      <c r="B657" s="155"/>
      <c r="C657" s="156" t="s">
        <v>868</v>
      </c>
      <c r="D657" s="157">
        <v>8791.4</v>
      </c>
      <c r="E657" s="157">
        <v>8791.4</v>
      </c>
      <c r="F657" s="157">
        <v>8791.4</v>
      </c>
    </row>
    <row r="658" spans="1:6" ht="45" outlineLevel="4" x14ac:dyDescent="0.2">
      <c r="A658" s="155" t="s">
        <v>867</v>
      </c>
      <c r="B658" s="155" t="s">
        <v>289</v>
      </c>
      <c r="C658" s="156" t="s">
        <v>290</v>
      </c>
      <c r="D658" s="157">
        <v>8791.4</v>
      </c>
      <c r="E658" s="157">
        <v>8791.4</v>
      </c>
      <c r="F658" s="157">
        <v>8791.4</v>
      </c>
    </row>
    <row r="659" spans="1:6" ht="45" outlineLevel="3" x14ac:dyDescent="0.2">
      <c r="A659" s="155" t="s">
        <v>869</v>
      </c>
      <c r="B659" s="155"/>
      <c r="C659" s="156" t="s">
        <v>870</v>
      </c>
      <c r="D659" s="157">
        <v>0</v>
      </c>
      <c r="E659" s="157">
        <v>0</v>
      </c>
      <c r="F659" s="157">
        <v>1200</v>
      </c>
    </row>
    <row r="660" spans="1:6" ht="45" outlineLevel="4" x14ac:dyDescent="0.2">
      <c r="A660" s="155" t="s">
        <v>869</v>
      </c>
      <c r="B660" s="155" t="s">
        <v>293</v>
      </c>
      <c r="C660" s="156" t="s">
        <v>294</v>
      </c>
      <c r="D660" s="157">
        <v>0</v>
      </c>
      <c r="E660" s="157">
        <v>0</v>
      </c>
      <c r="F660" s="157">
        <v>1200</v>
      </c>
    </row>
    <row r="661" spans="1:6" ht="60" outlineLevel="3" x14ac:dyDescent="0.2">
      <c r="A661" s="155" t="s">
        <v>871</v>
      </c>
      <c r="B661" s="155"/>
      <c r="C661" s="156" t="s">
        <v>872</v>
      </c>
      <c r="D661" s="157">
        <v>37597.5</v>
      </c>
      <c r="E661" s="157">
        <v>17597.5</v>
      </c>
      <c r="F661" s="157">
        <v>17597.5</v>
      </c>
    </row>
    <row r="662" spans="1:6" ht="15" outlineLevel="4" x14ac:dyDescent="0.2">
      <c r="A662" s="155" t="s">
        <v>871</v>
      </c>
      <c r="B662" s="155" t="s">
        <v>327</v>
      </c>
      <c r="C662" s="156" t="s">
        <v>328</v>
      </c>
      <c r="D662" s="157">
        <v>37597.5</v>
      </c>
      <c r="E662" s="157">
        <v>17597.5</v>
      </c>
      <c r="F662" s="157">
        <v>17597.5</v>
      </c>
    </row>
    <row r="663" spans="1:6" ht="105" outlineLevel="3" x14ac:dyDescent="0.2">
      <c r="A663" s="155" t="s">
        <v>873</v>
      </c>
      <c r="B663" s="155"/>
      <c r="C663" s="156" t="s">
        <v>874</v>
      </c>
      <c r="D663" s="157">
        <v>11504.8</v>
      </c>
      <c r="E663" s="157">
        <v>11504.8</v>
      </c>
      <c r="F663" s="157">
        <v>11504.8</v>
      </c>
    </row>
    <row r="664" spans="1:6" ht="45" outlineLevel="4" x14ac:dyDescent="0.2">
      <c r="A664" s="155" t="s">
        <v>873</v>
      </c>
      <c r="B664" s="155" t="s">
        <v>289</v>
      </c>
      <c r="C664" s="156" t="s">
        <v>290</v>
      </c>
      <c r="D664" s="157">
        <v>11504.8</v>
      </c>
      <c r="E664" s="157">
        <v>11504.8</v>
      </c>
      <c r="F664" s="157">
        <v>11504.8</v>
      </c>
    </row>
    <row r="665" spans="1:6" ht="30" outlineLevel="3" x14ac:dyDescent="0.2">
      <c r="A665" s="155" t="s">
        <v>875</v>
      </c>
      <c r="B665" s="155"/>
      <c r="C665" s="156" t="s">
        <v>876</v>
      </c>
      <c r="D665" s="157">
        <v>15000</v>
      </c>
      <c r="E665" s="157">
        <v>15000</v>
      </c>
      <c r="F665" s="157">
        <v>15000</v>
      </c>
    </row>
    <row r="666" spans="1:6" ht="15" outlineLevel="4" x14ac:dyDescent="0.2">
      <c r="A666" s="155" t="s">
        <v>875</v>
      </c>
      <c r="B666" s="155" t="s">
        <v>343</v>
      </c>
      <c r="C666" s="156" t="s">
        <v>344</v>
      </c>
      <c r="D666" s="157">
        <v>15000</v>
      </c>
      <c r="E666" s="157">
        <v>15000</v>
      </c>
      <c r="F666" s="157">
        <v>15000</v>
      </c>
    </row>
    <row r="667" spans="1:6" ht="90" outlineLevel="3" x14ac:dyDescent="0.2">
      <c r="A667" s="155" t="s">
        <v>877</v>
      </c>
      <c r="B667" s="155"/>
      <c r="C667" s="156" t="s">
        <v>2305</v>
      </c>
      <c r="D667" s="157">
        <v>406535.4</v>
      </c>
      <c r="E667" s="157">
        <v>1190.4000000000001</v>
      </c>
      <c r="F667" s="157">
        <v>0</v>
      </c>
    </row>
    <row r="668" spans="1:6" ht="45" outlineLevel="4" x14ac:dyDescent="0.2">
      <c r="A668" s="155" t="s">
        <v>877</v>
      </c>
      <c r="B668" s="155" t="s">
        <v>289</v>
      </c>
      <c r="C668" s="156" t="s">
        <v>290</v>
      </c>
      <c r="D668" s="157">
        <v>406535.4</v>
      </c>
      <c r="E668" s="157">
        <v>1190.4000000000001</v>
      </c>
      <c r="F668" s="157">
        <v>0</v>
      </c>
    </row>
    <row r="669" spans="1:6" ht="90" outlineLevel="3" x14ac:dyDescent="0.2">
      <c r="A669" s="155" t="s">
        <v>878</v>
      </c>
      <c r="B669" s="155"/>
      <c r="C669" s="156" t="s">
        <v>879</v>
      </c>
      <c r="D669" s="157">
        <v>55975</v>
      </c>
      <c r="E669" s="157">
        <v>55975</v>
      </c>
      <c r="F669" s="157">
        <v>55975</v>
      </c>
    </row>
    <row r="670" spans="1:6" ht="45" outlineLevel="4" x14ac:dyDescent="0.2">
      <c r="A670" s="155" t="s">
        <v>878</v>
      </c>
      <c r="B670" s="155" t="s">
        <v>289</v>
      </c>
      <c r="C670" s="156" t="s">
        <v>290</v>
      </c>
      <c r="D670" s="157">
        <v>55975</v>
      </c>
      <c r="E670" s="157">
        <v>55975</v>
      </c>
      <c r="F670" s="157">
        <v>55975</v>
      </c>
    </row>
    <row r="671" spans="1:6" ht="90" outlineLevel="3" x14ac:dyDescent="0.2">
      <c r="A671" s="155" t="s">
        <v>880</v>
      </c>
      <c r="B671" s="155"/>
      <c r="C671" s="156" t="s">
        <v>881</v>
      </c>
      <c r="D671" s="157">
        <v>88902.5</v>
      </c>
      <c r="E671" s="157">
        <v>21402.5</v>
      </c>
      <c r="F671" s="157">
        <v>21402.5</v>
      </c>
    </row>
    <row r="672" spans="1:6" ht="45" outlineLevel="4" x14ac:dyDescent="0.2">
      <c r="A672" s="155" t="s">
        <v>880</v>
      </c>
      <c r="B672" s="155" t="s">
        <v>289</v>
      </c>
      <c r="C672" s="156" t="s">
        <v>290</v>
      </c>
      <c r="D672" s="157">
        <v>88902.5</v>
      </c>
      <c r="E672" s="157">
        <v>21402.5</v>
      </c>
      <c r="F672" s="157">
        <v>21402.5</v>
      </c>
    </row>
    <row r="673" spans="1:6" ht="30" outlineLevel="3" x14ac:dyDescent="0.2">
      <c r="A673" s="155" t="s">
        <v>882</v>
      </c>
      <c r="B673" s="155"/>
      <c r="C673" s="156" t="s">
        <v>883</v>
      </c>
      <c r="D673" s="157">
        <v>9974.7000000000007</v>
      </c>
      <c r="E673" s="157">
        <v>10134.700000000001</v>
      </c>
      <c r="F673" s="157">
        <v>10134.700000000001</v>
      </c>
    </row>
    <row r="674" spans="1:6" ht="45" outlineLevel="4" x14ac:dyDescent="0.2">
      <c r="A674" s="155" t="s">
        <v>882</v>
      </c>
      <c r="B674" s="155" t="s">
        <v>289</v>
      </c>
      <c r="C674" s="156" t="s">
        <v>290</v>
      </c>
      <c r="D674" s="157">
        <v>9974.7000000000007</v>
      </c>
      <c r="E674" s="157">
        <v>10134.700000000001</v>
      </c>
      <c r="F674" s="157">
        <v>10134.700000000001</v>
      </c>
    </row>
    <row r="675" spans="1:6" ht="90" outlineLevel="3" x14ac:dyDescent="0.2">
      <c r="A675" s="155" t="s">
        <v>884</v>
      </c>
      <c r="B675" s="155"/>
      <c r="C675" s="156" t="s">
        <v>885</v>
      </c>
      <c r="D675" s="157">
        <v>116009</v>
      </c>
      <c r="E675" s="157">
        <v>53509</v>
      </c>
      <c r="F675" s="157">
        <v>53509</v>
      </c>
    </row>
    <row r="676" spans="1:6" ht="45" outlineLevel="4" x14ac:dyDescent="0.2">
      <c r="A676" s="155" t="s">
        <v>884</v>
      </c>
      <c r="B676" s="155" t="s">
        <v>289</v>
      </c>
      <c r="C676" s="156" t="s">
        <v>290</v>
      </c>
      <c r="D676" s="157">
        <v>116009</v>
      </c>
      <c r="E676" s="157">
        <v>53509</v>
      </c>
      <c r="F676" s="157">
        <v>53509</v>
      </c>
    </row>
    <row r="677" spans="1:6" ht="75" outlineLevel="3" x14ac:dyDescent="0.2">
      <c r="A677" s="155" t="s">
        <v>886</v>
      </c>
      <c r="B677" s="155"/>
      <c r="C677" s="156" t="s">
        <v>887</v>
      </c>
      <c r="D677" s="157">
        <v>20123.099999999999</v>
      </c>
      <c r="E677" s="157">
        <v>20102.400000000001</v>
      </c>
      <c r="F677" s="157">
        <v>20809.400000000001</v>
      </c>
    </row>
    <row r="678" spans="1:6" ht="15" outlineLevel="4" x14ac:dyDescent="0.2">
      <c r="A678" s="155" t="s">
        <v>886</v>
      </c>
      <c r="B678" s="155" t="s">
        <v>343</v>
      </c>
      <c r="C678" s="156" t="s">
        <v>344</v>
      </c>
      <c r="D678" s="157">
        <v>20123.099999999999</v>
      </c>
      <c r="E678" s="157">
        <v>20102.400000000001</v>
      </c>
      <c r="F678" s="157">
        <v>20809.400000000001</v>
      </c>
    </row>
    <row r="679" spans="1:6" ht="60" outlineLevel="3" x14ac:dyDescent="0.2">
      <c r="A679" s="155" t="s">
        <v>888</v>
      </c>
      <c r="B679" s="155"/>
      <c r="C679" s="156" t="s">
        <v>889</v>
      </c>
      <c r="D679" s="157">
        <v>28462.9</v>
      </c>
      <c r="E679" s="157">
        <v>28462.9</v>
      </c>
      <c r="F679" s="157">
        <v>0</v>
      </c>
    </row>
    <row r="680" spans="1:6" ht="15" outlineLevel="4" x14ac:dyDescent="0.2">
      <c r="A680" s="155" t="s">
        <v>888</v>
      </c>
      <c r="B680" s="155" t="s">
        <v>343</v>
      </c>
      <c r="C680" s="156" t="s">
        <v>344</v>
      </c>
      <c r="D680" s="157">
        <v>28462.9</v>
      </c>
      <c r="E680" s="157">
        <v>28462.9</v>
      </c>
      <c r="F680" s="157">
        <v>0</v>
      </c>
    </row>
    <row r="681" spans="1:6" ht="45" outlineLevel="3" x14ac:dyDescent="0.2">
      <c r="A681" s="155" t="s">
        <v>890</v>
      </c>
      <c r="B681" s="155"/>
      <c r="C681" s="156" t="s">
        <v>891</v>
      </c>
      <c r="D681" s="157">
        <v>323857.8</v>
      </c>
      <c r="E681" s="157">
        <v>0</v>
      </c>
      <c r="F681" s="157">
        <v>0</v>
      </c>
    </row>
    <row r="682" spans="1:6" ht="15" outlineLevel="4" x14ac:dyDescent="0.2">
      <c r="A682" s="155" t="s">
        <v>890</v>
      </c>
      <c r="B682" s="155" t="s">
        <v>343</v>
      </c>
      <c r="C682" s="156" t="s">
        <v>344</v>
      </c>
      <c r="D682" s="157">
        <v>21383.3</v>
      </c>
      <c r="E682" s="157">
        <v>0</v>
      </c>
      <c r="F682" s="157">
        <v>0</v>
      </c>
    </row>
    <row r="683" spans="1:6" ht="45" outlineLevel="4" x14ac:dyDescent="0.2">
      <c r="A683" s="155" t="s">
        <v>890</v>
      </c>
      <c r="B683" s="155" t="s">
        <v>289</v>
      </c>
      <c r="C683" s="156" t="s">
        <v>290</v>
      </c>
      <c r="D683" s="157">
        <v>302474.5</v>
      </c>
      <c r="E683" s="157">
        <v>0</v>
      </c>
      <c r="F683" s="157">
        <v>0</v>
      </c>
    </row>
    <row r="684" spans="1:6" ht="45" outlineLevel="3" x14ac:dyDescent="0.2">
      <c r="A684" s="155" t="s">
        <v>892</v>
      </c>
      <c r="B684" s="155"/>
      <c r="C684" s="156" t="s">
        <v>893</v>
      </c>
      <c r="D684" s="157">
        <v>23299.200000000001</v>
      </c>
      <c r="E684" s="157">
        <v>23234.799999999999</v>
      </c>
      <c r="F684" s="157">
        <v>22410.1</v>
      </c>
    </row>
    <row r="685" spans="1:6" ht="15" outlineLevel="4" x14ac:dyDescent="0.2">
      <c r="A685" s="155" t="s">
        <v>892</v>
      </c>
      <c r="B685" s="155" t="s">
        <v>343</v>
      </c>
      <c r="C685" s="156" t="s">
        <v>344</v>
      </c>
      <c r="D685" s="157">
        <v>23299.200000000001</v>
      </c>
      <c r="E685" s="157">
        <v>23234.799999999999</v>
      </c>
      <c r="F685" s="157">
        <v>22410.1</v>
      </c>
    </row>
    <row r="686" spans="1:6" ht="30" outlineLevel="3" x14ac:dyDescent="0.2">
      <c r="A686" s="155" t="s">
        <v>894</v>
      </c>
      <c r="B686" s="155"/>
      <c r="C686" s="156" t="s">
        <v>895</v>
      </c>
      <c r="D686" s="157">
        <v>13998</v>
      </c>
      <c r="E686" s="157">
        <v>13998</v>
      </c>
      <c r="F686" s="157">
        <v>0</v>
      </c>
    </row>
    <row r="687" spans="1:6" ht="15" outlineLevel="4" x14ac:dyDescent="0.2">
      <c r="A687" s="155" t="s">
        <v>894</v>
      </c>
      <c r="B687" s="155" t="s">
        <v>343</v>
      </c>
      <c r="C687" s="156" t="s">
        <v>344</v>
      </c>
      <c r="D687" s="157">
        <v>13998</v>
      </c>
      <c r="E687" s="157">
        <v>13998</v>
      </c>
      <c r="F687" s="157">
        <v>0</v>
      </c>
    </row>
    <row r="688" spans="1:6" ht="45" outlineLevel="2" x14ac:dyDescent="0.2">
      <c r="A688" s="155" t="s">
        <v>896</v>
      </c>
      <c r="B688" s="155"/>
      <c r="C688" s="156" t="s">
        <v>897</v>
      </c>
      <c r="D688" s="157">
        <v>273871</v>
      </c>
      <c r="E688" s="157">
        <v>132641.70000000001</v>
      </c>
      <c r="F688" s="157">
        <v>159466.5</v>
      </c>
    </row>
    <row r="689" spans="1:6" ht="45" outlineLevel="3" x14ac:dyDescent="0.2">
      <c r="A689" s="155" t="s">
        <v>898</v>
      </c>
      <c r="B689" s="155"/>
      <c r="C689" s="156" t="s">
        <v>612</v>
      </c>
      <c r="D689" s="157">
        <v>273871</v>
      </c>
      <c r="E689" s="157">
        <v>132641.70000000001</v>
      </c>
      <c r="F689" s="157">
        <v>159466.5</v>
      </c>
    </row>
    <row r="690" spans="1:6" ht="45" outlineLevel="4" x14ac:dyDescent="0.2">
      <c r="A690" s="155" t="s">
        <v>898</v>
      </c>
      <c r="B690" s="155" t="s">
        <v>293</v>
      </c>
      <c r="C690" s="156" t="s">
        <v>294</v>
      </c>
      <c r="D690" s="157">
        <v>21560.9</v>
      </c>
      <c r="E690" s="157">
        <v>0</v>
      </c>
      <c r="F690" s="157">
        <v>0</v>
      </c>
    </row>
    <row r="691" spans="1:6" ht="45" outlineLevel="4" x14ac:dyDescent="0.2">
      <c r="A691" s="155" t="s">
        <v>898</v>
      </c>
      <c r="B691" s="155" t="s">
        <v>289</v>
      </c>
      <c r="C691" s="156" t="s">
        <v>290</v>
      </c>
      <c r="D691" s="157">
        <v>252310.1</v>
      </c>
      <c r="E691" s="157">
        <v>132641.70000000001</v>
      </c>
      <c r="F691" s="157">
        <v>159466.5</v>
      </c>
    </row>
    <row r="692" spans="1:6" ht="60" outlineLevel="2" x14ac:dyDescent="0.2">
      <c r="A692" s="155" t="s">
        <v>899</v>
      </c>
      <c r="B692" s="155"/>
      <c r="C692" s="156" t="s">
        <v>900</v>
      </c>
      <c r="D692" s="157">
        <v>107701</v>
      </c>
      <c r="E692" s="157">
        <v>111430.39999999999</v>
      </c>
      <c r="F692" s="157">
        <v>111430.39999999999</v>
      </c>
    </row>
    <row r="693" spans="1:6" ht="60" outlineLevel="3" x14ac:dyDescent="0.2">
      <c r="A693" s="155" t="s">
        <v>901</v>
      </c>
      <c r="B693" s="155"/>
      <c r="C693" s="156" t="s">
        <v>288</v>
      </c>
      <c r="D693" s="157">
        <v>85071.3</v>
      </c>
      <c r="E693" s="157">
        <v>87926</v>
      </c>
      <c r="F693" s="157">
        <v>87926</v>
      </c>
    </row>
    <row r="694" spans="1:6" ht="45" outlineLevel="4" x14ac:dyDescent="0.2">
      <c r="A694" s="155" t="s">
        <v>901</v>
      </c>
      <c r="B694" s="155" t="s">
        <v>289</v>
      </c>
      <c r="C694" s="156" t="s">
        <v>290</v>
      </c>
      <c r="D694" s="157">
        <v>85071.3</v>
      </c>
      <c r="E694" s="157">
        <v>87926</v>
      </c>
      <c r="F694" s="157">
        <v>87926</v>
      </c>
    </row>
    <row r="695" spans="1:6" ht="75" outlineLevel="3" x14ac:dyDescent="0.2">
      <c r="A695" s="155" t="s">
        <v>902</v>
      </c>
      <c r="B695" s="155"/>
      <c r="C695" s="156" t="s">
        <v>903</v>
      </c>
      <c r="D695" s="157">
        <v>22429.7</v>
      </c>
      <c r="E695" s="157">
        <v>23304.400000000001</v>
      </c>
      <c r="F695" s="157">
        <v>23304.400000000001</v>
      </c>
    </row>
    <row r="696" spans="1:6" ht="15" outlineLevel="4" x14ac:dyDescent="0.2">
      <c r="A696" s="155" t="s">
        <v>902</v>
      </c>
      <c r="B696" s="155" t="s">
        <v>343</v>
      </c>
      <c r="C696" s="156" t="s">
        <v>344</v>
      </c>
      <c r="D696" s="157">
        <v>22429.7</v>
      </c>
      <c r="E696" s="157">
        <v>23304.400000000001</v>
      </c>
      <c r="F696" s="157">
        <v>23304.400000000001</v>
      </c>
    </row>
    <row r="697" spans="1:6" ht="30" outlineLevel="3" x14ac:dyDescent="0.2">
      <c r="A697" s="155" t="s">
        <v>904</v>
      </c>
      <c r="B697" s="155"/>
      <c r="C697" s="156" t="s">
        <v>905</v>
      </c>
      <c r="D697" s="157">
        <v>200</v>
      </c>
      <c r="E697" s="157">
        <v>200</v>
      </c>
      <c r="F697" s="157">
        <v>200</v>
      </c>
    </row>
    <row r="698" spans="1:6" ht="45" outlineLevel="4" x14ac:dyDescent="0.2">
      <c r="A698" s="155" t="s">
        <v>904</v>
      </c>
      <c r="B698" s="155" t="s">
        <v>293</v>
      </c>
      <c r="C698" s="156" t="s">
        <v>294</v>
      </c>
      <c r="D698" s="157">
        <v>200</v>
      </c>
      <c r="E698" s="157">
        <v>200</v>
      </c>
      <c r="F698" s="157">
        <v>200</v>
      </c>
    </row>
    <row r="699" spans="1:6" ht="45" outlineLevel="2" x14ac:dyDescent="0.2">
      <c r="A699" s="155" t="s">
        <v>906</v>
      </c>
      <c r="B699" s="155"/>
      <c r="C699" s="156" t="s">
        <v>907</v>
      </c>
      <c r="D699" s="157">
        <v>10672356.800000001</v>
      </c>
      <c r="E699" s="157">
        <v>3043126.8</v>
      </c>
      <c r="F699" s="157">
        <v>68315.399999999994</v>
      </c>
    </row>
    <row r="700" spans="1:6" ht="90" outlineLevel="3" x14ac:dyDescent="0.2">
      <c r="A700" s="155" t="s">
        <v>908</v>
      </c>
      <c r="B700" s="155"/>
      <c r="C700" s="156" t="s">
        <v>2306</v>
      </c>
      <c r="D700" s="157">
        <v>21500</v>
      </c>
      <c r="E700" s="157">
        <v>0</v>
      </c>
      <c r="F700" s="157">
        <v>0</v>
      </c>
    </row>
    <row r="701" spans="1:6" ht="15" outlineLevel="4" x14ac:dyDescent="0.2">
      <c r="A701" s="155" t="s">
        <v>908</v>
      </c>
      <c r="B701" s="155" t="s">
        <v>343</v>
      </c>
      <c r="C701" s="156" t="s">
        <v>344</v>
      </c>
      <c r="D701" s="157">
        <v>21500</v>
      </c>
      <c r="E701" s="157">
        <v>0</v>
      </c>
      <c r="F701" s="157">
        <v>0</v>
      </c>
    </row>
    <row r="702" spans="1:6" ht="30" outlineLevel="3" x14ac:dyDescent="0.2">
      <c r="A702" s="155" t="s">
        <v>909</v>
      </c>
      <c r="B702" s="155"/>
      <c r="C702" s="156" t="s">
        <v>910</v>
      </c>
      <c r="D702" s="157">
        <v>195069.4</v>
      </c>
      <c r="E702" s="157">
        <v>135242.6</v>
      </c>
      <c r="F702" s="157">
        <v>68315.399999999994</v>
      </c>
    </row>
    <row r="703" spans="1:6" ht="45" outlineLevel="4" x14ac:dyDescent="0.2">
      <c r="A703" s="155" t="s">
        <v>909</v>
      </c>
      <c r="B703" s="155" t="s">
        <v>289</v>
      </c>
      <c r="C703" s="156" t="s">
        <v>290</v>
      </c>
      <c r="D703" s="157">
        <v>195069.4</v>
      </c>
      <c r="E703" s="157">
        <v>135242.6</v>
      </c>
      <c r="F703" s="157">
        <v>68315.399999999994</v>
      </c>
    </row>
    <row r="704" spans="1:6" ht="30" outlineLevel="3" x14ac:dyDescent="0.2">
      <c r="A704" s="155" t="s">
        <v>911</v>
      </c>
      <c r="B704" s="155"/>
      <c r="C704" s="156" t="s">
        <v>912</v>
      </c>
      <c r="D704" s="157">
        <v>59684.800000000003</v>
      </c>
      <c r="E704" s="157">
        <v>37717.1</v>
      </c>
      <c r="F704" s="157">
        <v>0</v>
      </c>
    </row>
    <row r="705" spans="1:6" ht="15" outlineLevel="4" x14ac:dyDescent="0.2">
      <c r="A705" s="155" t="s">
        <v>911</v>
      </c>
      <c r="B705" s="155" t="s">
        <v>343</v>
      </c>
      <c r="C705" s="156" t="s">
        <v>344</v>
      </c>
      <c r="D705" s="157">
        <v>59684.800000000003</v>
      </c>
      <c r="E705" s="157">
        <v>37717.1</v>
      </c>
      <c r="F705" s="157">
        <v>0</v>
      </c>
    </row>
    <row r="706" spans="1:6" ht="90" outlineLevel="3" x14ac:dyDescent="0.2">
      <c r="A706" s="155" t="s">
        <v>913</v>
      </c>
      <c r="B706" s="155"/>
      <c r="C706" s="156" t="s">
        <v>387</v>
      </c>
      <c r="D706" s="157">
        <v>10396102.6</v>
      </c>
      <c r="E706" s="157">
        <v>2870167.1</v>
      </c>
      <c r="F706" s="157">
        <v>0</v>
      </c>
    </row>
    <row r="707" spans="1:6" ht="45" outlineLevel="4" x14ac:dyDescent="0.2">
      <c r="A707" s="155" t="s">
        <v>913</v>
      </c>
      <c r="B707" s="155" t="s">
        <v>388</v>
      </c>
      <c r="C707" s="156" t="s">
        <v>389</v>
      </c>
      <c r="D707" s="157">
        <v>10396102.6</v>
      </c>
      <c r="E707" s="157">
        <v>2870167.1</v>
      </c>
      <c r="F707" s="157">
        <v>0</v>
      </c>
    </row>
    <row r="708" spans="1:6" ht="30" outlineLevel="2" x14ac:dyDescent="0.2">
      <c r="A708" s="155" t="s">
        <v>914</v>
      </c>
      <c r="B708" s="155"/>
      <c r="C708" s="156" t="s">
        <v>915</v>
      </c>
      <c r="D708" s="157">
        <v>142646</v>
      </c>
      <c r="E708" s="157">
        <v>200044.4</v>
      </c>
      <c r="F708" s="157">
        <v>0</v>
      </c>
    </row>
    <row r="709" spans="1:6" ht="30" outlineLevel="3" x14ac:dyDescent="0.2">
      <c r="A709" s="155" t="s">
        <v>916</v>
      </c>
      <c r="B709" s="155"/>
      <c r="C709" s="156" t="s">
        <v>876</v>
      </c>
      <c r="D709" s="157">
        <v>40000</v>
      </c>
      <c r="E709" s="157">
        <v>0</v>
      </c>
      <c r="F709" s="157">
        <v>0</v>
      </c>
    </row>
    <row r="710" spans="1:6" ht="15" outlineLevel="4" x14ac:dyDescent="0.2">
      <c r="A710" s="155" t="s">
        <v>916</v>
      </c>
      <c r="B710" s="155" t="s">
        <v>343</v>
      </c>
      <c r="C710" s="156" t="s">
        <v>344</v>
      </c>
      <c r="D710" s="157">
        <v>40000</v>
      </c>
      <c r="E710" s="157">
        <v>0</v>
      </c>
      <c r="F710" s="157">
        <v>0</v>
      </c>
    </row>
    <row r="711" spans="1:6" ht="75" outlineLevel="3" x14ac:dyDescent="0.2">
      <c r="A711" s="155" t="s">
        <v>917</v>
      </c>
      <c r="B711" s="155"/>
      <c r="C711" s="156" t="s">
        <v>918</v>
      </c>
      <c r="D711" s="157">
        <v>55223.6</v>
      </c>
      <c r="E711" s="157">
        <v>0</v>
      </c>
      <c r="F711" s="157">
        <v>0</v>
      </c>
    </row>
    <row r="712" spans="1:6" ht="15" outlineLevel="4" x14ac:dyDescent="0.2">
      <c r="A712" s="155" t="s">
        <v>917</v>
      </c>
      <c r="B712" s="155" t="s">
        <v>343</v>
      </c>
      <c r="C712" s="156" t="s">
        <v>344</v>
      </c>
      <c r="D712" s="157">
        <v>55223.6</v>
      </c>
      <c r="E712" s="157">
        <v>0</v>
      </c>
      <c r="F712" s="157">
        <v>0</v>
      </c>
    </row>
    <row r="713" spans="1:6" ht="60" outlineLevel="3" x14ac:dyDescent="0.2">
      <c r="A713" s="155" t="s">
        <v>919</v>
      </c>
      <c r="B713" s="155"/>
      <c r="C713" s="156" t="s">
        <v>920</v>
      </c>
      <c r="D713" s="157">
        <v>35473.699999999997</v>
      </c>
      <c r="E713" s="157">
        <v>100000</v>
      </c>
      <c r="F713" s="157">
        <v>0</v>
      </c>
    </row>
    <row r="714" spans="1:6" ht="15" outlineLevel="4" x14ac:dyDescent="0.2">
      <c r="A714" s="155" t="s">
        <v>919</v>
      </c>
      <c r="B714" s="155" t="s">
        <v>343</v>
      </c>
      <c r="C714" s="156" t="s">
        <v>344</v>
      </c>
      <c r="D714" s="157">
        <v>35473.699999999997</v>
      </c>
      <c r="E714" s="157">
        <v>100000</v>
      </c>
      <c r="F714" s="157">
        <v>0</v>
      </c>
    </row>
    <row r="715" spans="1:6" ht="75" outlineLevel="3" x14ac:dyDescent="0.2">
      <c r="A715" s="155" t="s">
        <v>921</v>
      </c>
      <c r="B715" s="155"/>
      <c r="C715" s="156" t="s">
        <v>922</v>
      </c>
      <c r="D715" s="157">
        <v>0</v>
      </c>
      <c r="E715" s="157">
        <v>19344</v>
      </c>
      <c r="F715" s="157">
        <v>0</v>
      </c>
    </row>
    <row r="716" spans="1:6" ht="15" outlineLevel="4" x14ac:dyDescent="0.2">
      <c r="A716" s="155" t="s">
        <v>921</v>
      </c>
      <c r="B716" s="155" t="s">
        <v>343</v>
      </c>
      <c r="C716" s="156" t="s">
        <v>344</v>
      </c>
      <c r="D716" s="157">
        <v>0</v>
      </c>
      <c r="E716" s="157">
        <v>19344</v>
      </c>
      <c r="F716" s="157">
        <v>0</v>
      </c>
    </row>
    <row r="717" spans="1:6" ht="75" outlineLevel="3" x14ac:dyDescent="0.2">
      <c r="A717" s="155" t="s">
        <v>923</v>
      </c>
      <c r="B717" s="155"/>
      <c r="C717" s="156" t="s">
        <v>924</v>
      </c>
      <c r="D717" s="157">
        <v>9339.6</v>
      </c>
      <c r="E717" s="157">
        <v>25723.7</v>
      </c>
      <c r="F717" s="157">
        <v>0</v>
      </c>
    </row>
    <row r="718" spans="1:6" ht="15" outlineLevel="4" x14ac:dyDescent="0.2">
      <c r="A718" s="155" t="s">
        <v>923</v>
      </c>
      <c r="B718" s="155" t="s">
        <v>343</v>
      </c>
      <c r="C718" s="156" t="s">
        <v>344</v>
      </c>
      <c r="D718" s="157">
        <v>9339.6</v>
      </c>
      <c r="E718" s="157">
        <v>25723.7</v>
      </c>
      <c r="F718" s="157">
        <v>0</v>
      </c>
    </row>
    <row r="719" spans="1:6" ht="105" outlineLevel="3" x14ac:dyDescent="0.2">
      <c r="A719" s="155" t="s">
        <v>925</v>
      </c>
      <c r="B719" s="155"/>
      <c r="C719" s="156" t="s">
        <v>926</v>
      </c>
      <c r="D719" s="157">
        <v>0</v>
      </c>
      <c r="E719" s="157">
        <v>48660.9</v>
      </c>
      <c r="F719" s="157">
        <v>0</v>
      </c>
    </row>
    <row r="720" spans="1:6" ht="15" outlineLevel="4" x14ac:dyDescent="0.2">
      <c r="A720" s="155" t="s">
        <v>925</v>
      </c>
      <c r="B720" s="155" t="s">
        <v>343</v>
      </c>
      <c r="C720" s="156" t="s">
        <v>344</v>
      </c>
      <c r="D720" s="157">
        <v>0</v>
      </c>
      <c r="E720" s="157">
        <v>48660.9</v>
      </c>
      <c r="F720" s="157">
        <v>0</v>
      </c>
    </row>
    <row r="721" spans="1:6" ht="30" outlineLevel="3" x14ac:dyDescent="0.2">
      <c r="A721" s="155" t="s">
        <v>927</v>
      </c>
      <c r="B721" s="155"/>
      <c r="C721" s="156" t="s">
        <v>928</v>
      </c>
      <c r="D721" s="157">
        <v>0</v>
      </c>
      <c r="E721" s="157">
        <v>6315.8</v>
      </c>
      <c r="F721" s="157">
        <v>0</v>
      </c>
    </row>
    <row r="722" spans="1:6" ht="15" outlineLevel="4" x14ac:dyDescent="0.2">
      <c r="A722" s="155" t="s">
        <v>927</v>
      </c>
      <c r="B722" s="155" t="s">
        <v>343</v>
      </c>
      <c r="C722" s="156" t="s">
        <v>344</v>
      </c>
      <c r="D722" s="157">
        <v>0</v>
      </c>
      <c r="E722" s="157">
        <v>6315.8</v>
      </c>
      <c r="F722" s="157">
        <v>0</v>
      </c>
    </row>
    <row r="723" spans="1:6" ht="30" outlineLevel="3" x14ac:dyDescent="0.2">
      <c r="A723" s="155" t="s">
        <v>929</v>
      </c>
      <c r="B723" s="155"/>
      <c r="C723" s="156" t="s">
        <v>930</v>
      </c>
      <c r="D723" s="157">
        <v>2609.1</v>
      </c>
      <c r="E723" s="157">
        <v>0</v>
      </c>
      <c r="F723" s="157">
        <v>0</v>
      </c>
    </row>
    <row r="724" spans="1:6" ht="15" outlineLevel="4" x14ac:dyDescent="0.2">
      <c r="A724" s="155" t="s">
        <v>929</v>
      </c>
      <c r="B724" s="155" t="s">
        <v>343</v>
      </c>
      <c r="C724" s="156" t="s">
        <v>344</v>
      </c>
      <c r="D724" s="157">
        <v>2609.1</v>
      </c>
      <c r="E724" s="157">
        <v>0</v>
      </c>
      <c r="F724" s="157">
        <v>0</v>
      </c>
    </row>
    <row r="725" spans="1:6" ht="30" outlineLevel="2" x14ac:dyDescent="0.2">
      <c r="A725" s="155" t="s">
        <v>931</v>
      </c>
      <c r="B725" s="155"/>
      <c r="C725" s="156" t="s">
        <v>932</v>
      </c>
      <c r="D725" s="157">
        <v>2631.5</v>
      </c>
      <c r="E725" s="157">
        <v>2631.5</v>
      </c>
      <c r="F725" s="157">
        <v>0</v>
      </c>
    </row>
    <row r="726" spans="1:6" ht="60" outlineLevel="3" x14ac:dyDescent="0.2">
      <c r="A726" s="155" t="s">
        <v>933</v>
      </c>
      <c r="B726" s="155"/>
      <c r="C726" s="156" t="s">
        <v>934</v>
      </c>
      <c r="D726" s="157">
        <v>1052.5999999999999</v>
      </c>
      <c r="E726" s="157">
        <v>1052.5999999999999</v>
      </c>
      <c r="F726" s="157">
        <v>0</v>
      </c>
    </row>
    <row r="727" spans="1:6" ht="15" outlineLevel="4" x14ac:dyDescent="0.2">
      <c r="A727" s="155" t="s">
        <v>933</v>
      </c>
      <c r="B727" s="155" t="s">
        <v>343</v>
      </c>
      <c r="C727" s="156" t="s">
        <v>344</v>
      </c>
      <c r="D727" s="157">
        <v>1052.5999999999999</v>
      </c>
      <c r="E727" s="157">
        <v>1052.5999999999999</v>
      </c>
      <c r="F727" s="157">
        <v>0</v>
      </c>
    </row>
    <row r="728" spans="1:6" ht="60" outlineLevel="3" x14ac:dyDescent="0.2">
      <c r="A728" s="155" t="s">
        <v>935</v>
      </c>
      <c r="B728" s="155"/>
      <c r="C728" s="156" t="s">
        <v>936</v>
      </c>
      <c r="D728" s="157">
        <v>1578.9</v>
      </c>
      <c r="E728" s="157">
        <v>1578.9</v>
      </c>
      <c r="F728" s="157">
        <v>0</v>
      </c>
    </row>
    <row r="729" spans="1:6" ht="15" outlineLevel="4" x14ac:dyDescent="0.2">
      <c r="A729" s="155" t="s">
        <v>935</v>
      </c>
      <c r="B729" s="155" t="s">
        <v>343</v>
      </c>
      <c r="C729" s="156" t="s">
        <v>344</v>
      </c>
      <c r="D729" s="157">
        <v>1578.9</v>
      </c>
      <c r="E729" s="157">
        <v>1578.9</v>
      </c>
      <c r="F729" s="157">
        <v>0</v>
      </c>
    </row>
    <row r="730" spans="1:6" ht="30" outlineLevel="2" x14ac:dyDescent="0.2">
      <c r="A730" s="155" t="s">
        <v>937</v>
      </c>
      <c r="B730" s="155"/>
      <c r="C730" s="156" t="s">
        <v>938</v>
      </c>
      <c r="D730" s="157">
        <v>3500</v>
      </c>
      <c r="E730" s="157">
        <v>0</v>
      </c>
      <c r="F730" s="157">
        <v>0</v>
      </c>
    </row>
    <row r="731" spans="1:6" ht="30" outlineLevel="3" x14ac:dyDescent="0.2">
      <c r="A731" s="155" t="s">
        <v>939</v>
      </c>
      <c r="B731" s="155"/>
      <c r="C731" s="156" t="s">
        <v>940</v>
      </c>
      <c r="D731" s="157">
        <v>3500</v>
      </c>
      <c r="E731" s="157">
        <v>0</v>
      </c>
      <c r="F731" s="157">
        <v>0</v>
      </c>
    </row>
    <row r="732" spans="1:6" ht="15" outlineLevel="4" x14ac:dyDescent="0.2">
      <c r="A732" s="155" t="s">
        <v>939</v>
      </c>
      <c r="B732" s="155" t="s">
        <v>343</v>
      </c>
      <c r="C732" s="156" t="s">
        <v>344</v>
      </c>
      <c r="D732" s="157">
        <v>3500</v>
      </c>
      <c r="E732" s="157">
        <v>0</v>
      </c>
      <c r="F732" s="157">
        <v>0</v>
      </c>
    </row>
    <row r="733" spans="1:6" ht="90" outlineLevel="1" x14ac:dyDescent="0.2">
      <c r="A733" s="155" t="s">
        <v>941</v>
      </c>
      <c r="B733" s="155"/>
      <c r="C733" s="156" t="s">
        <v>942</v>
      </c>
      <c r="D733" s="157">
        <v>195431.7</v>
      </c>
      <c r="E733" s="157">
        <v>163177.9</v>
      </c>
      <c r="F733" s="157">
        <v>163177.9</v>
      </c>
    </row>
    <row r="734" spans="1:6" ht="75" outlineLevel="2" x14ac:dyDescent="0.2">
      <c r="A734" s="155" t="s">
        <v>943</v>
      </c>
      <c r="B734" s="155"/>
      <c r="C734" s="156" t="s">
        <v>944</v>
      </c>
      <c r="D734" s="157">
        <v>195431.7</v>
      </c>
      <c r="E734" s="157">
        <v>163177.9</v>
      </c>
      <c r="F734" s="157">
        <v>163177.9</v>
      </c>
    </row>
    <row r="735" spans="1:6" ht="60" outlineLevel="3" x14ac:dyDescent="0.2">
      <c r="A735" s="155" t="s">
        <v>945</v>
      </c>
      <c r="B735" s="155"/>
      <c r="C735" s="156" t="s">
        <v>288</v>
      </c>
      <c r="D735" s="157">
        <v>21135.8</v>
      </c>
      <c r="E735" s="157">
        <v>21135.8</v>
      </c>
      <c r="F735" s="157">
        <v>21135.8</v>
      </c>
    </row>
    <row r="736" spans="1:6" ht="45" outlineLevel="4" x14ac:dyDescent="0.2">
      <c r="A736" s="155" t="s">
        <v>945</v>
      </c>
      <c r="B736" s="155" t="s">
        <v>289</v>
      </c>
      <c r="C736" s="156" t="s">
        <v>290</v>
      </c>
      <c r="D736" s="157">
        <v>21135.8</v>
      </c>
      <c r="E736" s="157">
        <v>21135.8</v>
      </c>
      <c r="F736" s="157">
        <v>21135.8</v>
      </c>
    </row>
    <row r="737" spans="1:6" ht="75" outlineLevel="3" x14ac:dyDescent="0.2">
      <c r="A737" s="155" t="s">
        <v>946</v>
      </c>
      <c r="B737" s="155"/>
      <c r="C737" s="156" t="s">
        <v>947</v>
      </c>
      <c r="D737" s="157">
        <v>74295.899999999994</v>
      </c>
      <c r="E737" s="157">
        <v>42042.1</v>
      </c>
      <c r="F737" s="157">
        <v>42042.1</v>
      </c>
    </row>
    <row r="738" spans="1:6" ht="45" outlineLevel="4" x14ac:dyDescent="0.2">
      <c r="A738" s="155" t="s">
        <v>946</v>
      </c>
      <c r="B738" s="155" t="s">
        <v>293</v>
      </c>
      <c r="C738" s="156" t="s">
        <v>294</v>
      </c>
      <c r="D738" s="157">
        <v>74295.899999999994</v>
      </c>
      <c r="E738" s="157">
        <v>42042.1</v>
      </c>
      <c r="F738" s="157">
        <v>42042.1</v>
      </c>
    </row>
    <row r="739" spans="1:6" ht="60" outlineLevel="3" x14ac:dyDescent="0.2">
      <c r="A739" s="155" t="s">
        <v>948</v>
      </c>
      <c r="B739" s="155"/>
      <c r="C739" s="156" t="s">
        <v>949</v>
      </c>
      <c r="D739" s="157">
        <v>100000</v>
      </c>
      <c r="E739" s="157">
        <v>100000</v>
      </c>
      <c r="F739" s="157">
        <v>100000</v>
      </c>
    </row>
    <row r="740" spans="1:6" ht="15" outlineLevel="4" x14ac:dyDescent="0.2">
      <c r="A740" s="155" t="s">
        <v>948</v>
      </c>
      <c r="B740" s="155" t="s">
        <v>343</v>
      </c>
      <c r="C740" s="156" t="s">
        <v>344</v>
      </c>
      <c r="D740" s="157">
        <v>100000</v>
      </c>
      <c r="E740" s="157">
        <v>100000</v>
      </c>
      <c r="F740" s="157">
        <v>100000</v>
      </c>
    </row>
    <row r="741" spans="1:6" ht="45" outlineLevel="1" x14ac:dyDescent="0.2">
      <c r="A741" s="155" t="s">
        <v>950</v>
      </c>
      <c r="B741" s="155"/>
      <c r="C741" s="156" t="s">
        <v>951</v>
      </c>
      <c r="D741" s="157">
        <v>78630.399999999994</v>
      </c>
      <c r="E741" s="157">
        <v>81631.8</v>
      </c>
      <c r="F741" s="157">
        <v>81631.8</v>
      </c>
    </row>
    <row r="742" spans="1:6" ht="45" outlineLevel="2" x14ac:dyDescent="0.2">
      <c r="A742" s="155" t="s">
        <v>952</v>
      </c>
      <c r="B742" s="155"/>
      <c r="C742" s="156" t="s">
        <v>369</v>
      </c>
      <c r="D742" s="157">
        <v>78630.399999999994</v>
      </c>
      <c r="E742" s="157">
        <v>81631.8</v>
      </c>
      <c r="F742" s="157">
        <v>81631.8</v>
      </c>
    </row>
    <row r="743" spans="1:6" ht="60" outlineLevel="3" x14ac:dyDescent="0.2">
      <c r="A743" s="155" t="s">
        <v>953</v>
      </c>
      <c r="B743" s="155"/>
      <c r="C743" s="156" t="s">
        <v>371</v>
      </c>
      <c r="D743" s="157">
        <v>61891.5</v>
      </c>
      <c r="E743" s="157">
        <v>64260.1</v>
      </c>
      <c r="F743" s="157">
        <v>64260.1</v>
      </c>
    </row>
    <row r="744" spans="1:6" ht="105" outlineLevel="4" x14ac:dyDescent="0.2">
      <c r="A744" s="155" t="s">
        <v>953</v>
      </c>
      <c r="B744" s="155" t="s">
        <v>325</v>
      </c>
      <c r="C744" s="156" t="s">
        <v>326</v>
      </c>
      <c r="D744" s="157">
        <v>54829.8</v>
      </c>
      <c r="E744" s="157">
        <v>56726.5</v>
      </c>
      <c r="F744" s="157">
        <v>56726.5</v>
      </c>
    </row>
    <row r="745" spans="1:6" ht="45" outlineLevel="4" x14ac:dyDescent="0.2">
      <c r="A745" s="155" t="s">
        <v>953</v>
      </c>
      <c r="B745" s="155" t="s">
        <v>293</v>
      </c>
      <c r="C745" s="156" t="s">
        <v>294</v>
      </c>
      <c r="D745" s="157">
        <v>7040.7</v>
      </c>
      <c r="E745" s="157">
        <v>7523.6</v>
      </c>
      <c r="F745" s="157">
        <v>7523.6</v>
      </c>
    </row>
    <row r="746" spans="1:6" ht="30" outlineLevel="4" x14ac:dyDescent="0.2">
      <c r="A746" s="155" t="s">
        <v>953</v>
      </c>
      <c r="B746" s="155" t="s">
        <v>301</v>
      </c>
      <c r="C746" s="156" t="s">
        <v>302</v>
      </c>
      <c r="D746" s="157">
        <v>21</v>
      </c>
      <c r="E746" s="157">
        <v>10</v>
      </c>
      <c r="F746" s="157">
        <v>10</v>
      </c>
    </row>
    <row r="747" spans="1:6" ht="75" outlineLevel="3" x14ac:dyDescent="0.2">
      <c r="A747" s="155" t="s">
        <v>954</v>
      </c>
      <c r="B747" s="155"/>
      <c r="C747" s="156" t="s">
        <v>955</v>
      </c>
      <c r="D747" s="157">
        <v>16738.900000000001</v>
      </c>
      <c r="E747" s="157">
        <v>17371.7</v>
      </c>
      <c r="F747" s="157">
        <v>17371.7</v>
      </c>
    </row>
    <row r="748" spans="1:6" ht="105" outlineLevel="4" x14ac:dyDescent="0.2">
      <c r="A748" s="155" t="s">
        <v>954</v>
      </c>
      <c r="B748" s="155" t="s">
        <v>325</v>
      </c>
      <c r="C748" s="156" t="s">
        <v>326</v>
      </c>
      <c r="D748" s="157">
        <v>12358.8</v>
      </c>
      <c r="E748" s="157">
        <v>12915.8</v>
      </c>
      <c r="F748" s="157">
        <v>12915.8</v>
      </c>
    </row>
    <row r="749" spans="1:6" ht="45" outlineLevel="4" x14ac:dyDescent="0.2">
      <c r="A749" s="155" t="s">
        <v>954</v>
      </c>
      <c r="B749" s="155" t="s">
        <v>293</v>
      </c>
      <c r="C749" s="156" t="s">
        <v>294</v>
      </c>
      <c r="D749" s="157">
        <v>4380.1000000000004</v>
      </c>
      <c r="E749" s="157">
        <v>4455.8999999999996</v>
      </c>
      <c r="F749" s="157">
        <v>4455.8999999999996</v>
      </c>
    </row>
    <row r="750" spans="1:6" ht="45" x14ac:dyDescent="0.2">
      <c r="A750" s="155" t="s">
        <v>956</v>
      </c>
      <c r="B750" s="155"/>
      <c r="C750" s="156" t="s">
        <v>957</v>
      </c>
      <c r="D750" s="157">
        <v>4692287.7</v>
      </c>
      <c r="E750" s="157">
        <v>4017438.1</v>
      </c>
      <c r="F750" s="157">
        <v>5350254.8</v>
      </c>
    </row>
    <row r="751" spans="1:6" ht="30" outlineLevel="1" x14ac:dyDescent="0.2">
      <c r="A751" s="155" t="s">
        <v>958</v>
      </c>
      <c r="B751" s="155"/>
      <c r="C751" s="156" t="s">
        <v>959</v>
      </c>
      <c r="D751" s="157">
        <v>208312.6</v>
      </c>
      <c r="E751" s="157">
        <v>249981.8</v>
      </c>
      <c r="F751" s="157">
        <v>179748</v>
      </c>
    </row>
    <row r="752" spans="1:6" ht="45" outlineLevel="2" x14ac:dyDescent="0.2">
      <c r="A752" s="155" t="s">
        <v>960</v>
      </c>
      <c r="B752" s="155"/>
      <c r="C752" s="156" t="s">
        <v>961</v>
      </c>
      <c r="D752" s="157">
        <v>194277.1</v>
      </c>
      <c r="E752" s="157">
        <v>249981.8</v>
      </c>
      <c r="F752" s="157">
        <v>179748</v>
      </c>
    </row>
    <row r="753" spans="1:6" ht="60" outlineLevel="3" x14ac:dyDescent="0.2">
      <c r="A753" s="155" t="s">
        <v>962</v>
      </c>
      <c r="B753" s="155"/>
      <c r="C753" s="156" t="s">
        <v>288</v>
      </c>
      <c r="D753" s="157">
        <v>51547</v>
      </c>
      <c r="E753" s="157">
        <v>52163.4</v>
      </c>
      <c r="F753" s="157">
        <v>52163.4</v>
      </c>
    </row>
    <row r="754" spans="1:6" ht="45" outlineLevel="4" x14ac:dyDescent="0.2">
      <c r="A754" s="155" t="s">
        <v>962</v>
      </c>
      <c r="B754" s="155" t="s">
        <v>289</v>
      </c>
      <c r="C754" s="156" t="s">
        <v>290</v>
      </c>
      <c r="D754" s="157">
        <v>51547</v>
      </c>
      <c r="E754" s="157">
        <v>52163.4</v>
      </c>
      <c r="F754" s="157">
        <v>52163.4</v>
      </c>
    </row>
    <row r="755" spans="1:6" ht="105" outlineLevel="3" x14ac:dyDescent="0.2">
      <c r="A755" s="155" t="s">
        <v>963</v>
      </c>
      <c r="B755" s="155"/>
      <c r="C755" s="156" t="s">
        <v>964</v>
      </c>
      <c r="D755" s="157">
        <v>59500</v>
      </c>
      <c r="E755" s="157">
        <v>10588.3</v>
      </c>
      <c r="F755" s="157">
        <v>10588.3</v>
      </c>
    </row>
    <row r="756" spans="1:6" ht="45" outlineLevel="4" x14ac:dyDescent="0.2">
      <c r="A756" s="155" t="s">
        <v>963</v>
      </c>
      <c r="B756" s="155" t="s">
        <v>289</v>
      </c>
      <c r="C756" s="156" t="s">
        <v>290</v>
      </c>
      <c r="D756" s="157">
        <v>59500</v>
      </c>
      <c r="E756" s="157">
        <v>10588.3</v>
      </c>
      <c r="F756" s="157">
        <v>10588.3</v>
      </c>
    </row>
    <row r="757" spans="1:6" ht="15" outlineLevel="3" x14ac:dyDescent="0.2">
      <c r="A757" s="155" t="s">
        <v>965</v>
      </c>
      <c r="B757" s="155"/>
      <c r="C757" s="156" t="s">
        <v>966</v>
      </c>
      <c r="D757" s="157">
        <v>9426.4</v>
      </c>
      <c r="E757" s="157">
        <v>9426.4</v>
      </c>
      <c r="F757" s="157">
        <v>9426.4</v>
      </c>
    </row>
    <row r="758" spans="1:6" ht="45" outlineLevel="4" x14ac:dyDescent="0.2">
      <c r="A758" s="155" t="s">
        <v>965</v>
      </c>
      <c r="B758" s="155" t="s">
        <v>289</v>
      </c>
      <c r="C758" s="156" t="s">
        <v>290</v>
      </c>
      <c r="D758" s="157">
        <v>9426.4</v>
      </c>
      <c r="E758" s="157">
        <v>9426.4</v>
      </c>
      <c r="F758" s="157">
        <v>9426.4</v>
      </c>
    </row>
    <row r="759" spans="1:6" ht="45" outlineLevel="3" x14ac:dyDescent="0.2">
      <c r="A759" s="155" t="s">
        <v>967</v>
      </c>
      <c r="B759" s="155"/>
      <c r="C759" s="156" t="s">
        <v>968</v>
      </c>
      <c r="D759" s="157">
        <v>47953.7</v>
      </c>
      <c r="E759" s="157">
        <v>47953.7</v>
      </c>
      <c r="F759" s="157">
        <v>47953.7</v>
      </c>
    </row>
    <row r="760" spans="1:6" ht="15" outlineLevel="4" x14ac:dyDescent="0.2">
      <c r="A760" s="155" t="s">
        <v>967</v>
      </c>
      <c r="B760" s="155" t="s">
        <v>343</v>
      </c>
      <c r="C760" s="156" t="s">
        <v>344</v>
      </c>
      <c r="D760" s="157">
        <v>47953.7</v>
      </c>
      <c r="E760" s="157">
        <v>47953.7</v>
      </c>
      <c r="F760" s="157">
        <v>47953.7</v>
      </c>
    </row>
    <row r="761" spans="1:6" ht="30" outlineLevel="3" x14ac:dyDescent="0.2">
      <c r="A761" s="155" t="s">
        <v>969</v>
      </c>
      <c r="B761" s="155"/>
      <c r="C761" s="156" t="s">
        <v>970</v>
      </c>
      <c r="D761" s="157">
        <v>22850</v>
      </c>
      <c r="E761" s="157">
        <v>22850</v>
      </c>
      <c r="F761" s="157">
        <v>22850</v>
      </c>
    </row>
    <row r="762" spans="1:6" ht="15" outlineLevel="4" x14ac:dyDescent="0.2">
      <c r="A762" s="155" t="s">
        <v>969</v>
      </c>
      <c r="B762" s="155" t="s">
        <v>343</v>
      </c>
      <c r="C762" s="156" t="s">
        <v>344</v>
      </c>
      <c r="D762" s="157">
        <v>22850</v>
      </c>
      <c r="E762" s="157">
        <v>22850</v>
      </c>
      <c r="F762" s="157">
        <v>22850</v>
      </c>
    </row>
    <row r="763" spans="1:6" ht="15" outlineLevel="3" x14ac:dyDescent="0.2">
      <c r="A763" s="155" t="s">
        <v>971</v>
      </c>
      <c r="B763" s="155"/>
      <c r="C763" s="156" t="s">
        <v>972</v>
      </c>
      <c r="D763" s="157">
        <v>3000</v>
      </c>
      <c r="E763" s="157">
        <v>3000</v>
      </c>
      <c r="F763" s="157">
        <v>3000</v>
      </c>
    </row>
    <row r="764" spans="1:6" ht="45" outlineLevel="4" x14ac:dyDescent="0.2">
      <c r="A764" s="155" t="s">
        <v>971</v>
      </c>
      <c r="B764" s="155" t="s">
        <v>289</v>
      </c>
      <c r="C764" s="156" t="s">
        <v>290</v>
      </c>
      <c r="D764" s="157">
        <v>3000</v>
      </c>
      <c r="E764" s="157">
        <v>3000</v>
      </c>
      <c r="F764" s="157">
        <v>3000</v>
      </c>
    </row>
    <row r="765" spans="1:6" ht="60" outlineLevel="3" x14ac:dyDescent="0.2">
      <c r="A765" s="155" t="s">
        <v>973</v>
      </c>
      <c r="B765" s="155"/>
      <c r="C765" s="156" t="s">
        <v>974</v>
      </c>
      <c r="D765" s="157">
        <v>0</v>
      </c>
      <c r="E765" s="157">
        <v>104000</v>
      </c>
      <c r="F765" s="157">
        <v>33766.199999999997</v>
      </c>
    </row>
    <row r="766" spans="1:6" ht="15" outlineLevel="4" x14ac:dyDescent="0.2">
      <c r="A766" s="155" t="s">
        <v>973</v>
      </c>
      <c r="B766" s="155" t="s">
        <v>343</v>
      </c>
      <c r="C766" s="156" t="s">
        <v>344</v>
      </c>
      <c r="D766" s="157">
        <v>0</v>
      </c>
      <c r="E766" s="157">
        <v>104000</v>
      </c>
      <c r="F766" s="157">
        <v>33766.199999999997</v>
      </c>
    </row>
    <row r="767" spans="1:6" ht="30" outlineLevel="2" x14ac:dyDescent="0.2">
      <c r="A767" s="155" t="s">
        <v>975</v>
      </c>
      <c r="B767" s="155"/>
      <c r="C767" s="156" t="s">
        <v>976</v>
      </c>
      <c r="D767" s="157">
        <v>14035.5</v>
      </c>
      <c r="E767" s="157">
        <v>0</v>
      </c>
      <c r="F767" s="157">
        <v>0</v>
      </c>
    </row>
    <row r="768" spans="1:6" ht="45" outlineLevel="3" x14ac:dyDescent="0.2">
      <c r="A768" s="155" t="s">
        <v>977</v>
      </c>
      <c r="B768" s="155"/>
      <c r="C768" s="156" t="s">
        <v>978</v>
      </c>
      <c r="D768" s="157">
        <v>14035.5</v>
      </c>
      <c r="E768" s="157">
        <v>0</v>
      </c>
      <c r="F768" s="157">
        <v>0</v>
      </c>
    </row>
    <row r="769" spans="1:6" ht="15" outlineLevel="4" x14ac:dyDescent="0.2">
      <c r="A769" s="155" t="s">
        <v>977</v>
      </c>
      <c r="B769" s="155" t="s">
        <v>343</v>
      </c>
      <c r="C769" s="156" t="s">
        <v>344</v>
      </c>
      <c r="D769" s="157">
        <v>14035.5</v>
      </c>
      <c r="E769" s="157">
        <v>0</v>
      </c>
      <c r="F769" s="157">
        <v>0</v>
      </c>
    </row>
    <row r="770" spans="1:6" ht="45" outlineLevel="1" x14ac:dyDescent="0.2">
      <c r="A770" s="155" t="s">
        <v>979</v>
      </c>
      <c r="B770" s="155"/>
      <c r="C770" s="156" t="s">
        <v>980</v>
      </c>
      <c r="D770" s="157">
        <v>1743956.4</v>
      </c>
      <c r="E770" s="157">
        <v>1772205.4</v>
      </c>
      <c r="F770" s="157">
        <v>1744398.2</v>
      </c>
    </row>
    <row r="771" spans="1:6" ht="45" outlineLevel="2" x14ac:dyDescent="0.2">
      <c r="A771" s="155" t="s">
        <v>981</v>
      </c>
      <c r="B771" s="155"/>
      <c r="C771" s="156" t="s">
        <v>982</v>
      </c>
      <c r="D771" s="157">
        <v>662369.19999999995</v>
      </c>
      <c r="E771" s="157">
        <v>662369.19999999995</v>
      </c>
      <c r="F771" s="157">
        <v>662369.19999999995</v>
      </c>
    </row>
    <row r="772" spans="1:6" ht="60" outlineLevel="3" x14ac:dyDescent="0.2">
      <c r="A772" s="155" t="s">
        <v>983</v>
      </c>
      <c r="B772" s="155"/>
      <c r="C772" s="156" t="s">
        <v>984</v>
      </c>
      <c r="D772" s="157">
        <v>662369.19999999995</v>
      </c>
      <c r="E772" s="157">
        <v>662369.19999999995</v>
      </c>
      <c r="F772" s="157">
        <v>662369.19999999995</v>
      </c>
    </row>
    <row r="773" spans="1:6" ht="45" outlineLevel="4" x14ac:dyDescent="0.2">
      <c r="A773" s="155" t="s">
        <v>983</v>
      </c>
      <c r="B773" s="155" t="s">
        <v>289</v>
      </c>
      <c r="C773" s="156" t="s">
        <v>290</v>
      </c>
      <c r="D773" s="157">
        <v>662369.19999999995</v>
      </c>
      <c r="E773" s="157">
        <v>662369.19999999995</v>
      </c>
      <c r="F773" s="157">
        <v>662369.19999999995</v>
      </c>
    </row>
    <row r="774" spans="1:6" ht="105" outlineLevel="2" x14ac:dyDescent="0.2">
      <c r="A774" s="155" t="s">
        <v>985</v>
      </c>
      <c r="B774" s="155"/>
      <c r="C774" s="156" t="s">
        <v>986</v>
      </c>
      <c r="D774" s="157">
        <v>985696.8</v>
      </c>
      <c r="E774" s="157">
        <v>1010038</v>
      </c>
      <c r="F774" s="157">
        <v>1010038</v>
      </c>
    </row>
    <row r="775" spans="1:6" ht="60" outlineLevel="3" x14ac:dyDescent="0.2">
      <c r="A775" s="155" t="s">
        <v>987</v>
      </c>
      <c r="B775" s="155"/>
      <c r="C775" s="156" t="s">
        <v>288</v>
      </c>
      <c r="D775" s="157">
        <v>883382.2</v>
      </c>
      <c r="E775" s="157">
        <v>902734.6</v>
      </c>
      <c r="F775" s="157">
        <v>902734.6</v>
      </c>
    </row>
    <row r="776" spans="1:6" ht="45" outlineLevel="4" x14ac:dyDescent="0.2">
      <c r="A776" s="155" t="s">
        <v>987</v>
      </c>
      <c r="B776" s="155" t="s">
        <v>289</v>
      </c>
      <c r="C776" s="156" t="s">
        <v>290</v>
      </c>
      <c r="D776" s="157">
        <v>883382.2</v>
      </c>
      <c r="E776" s="157">
        <v>902734.6</v>
      </c>
      <c r="F776" s="157">
        <v>902734.6</v>
      </c>
    </row>
    <row r="777" spans="1:6" ht="45" outlineLevel="3" x14ac:dyDescent="0.2">
      <c r="A777" s="155" t="s">
        <v>988</v>
      </c>
      <c r="B777" s="155"/>
      <c r="C777" s="156" t="s">
        <v>330</v>
      </c>
      <c r="D777" s="157">
        <v>280.39999999999998</v>
      </c>
      <c r="E777" s="157">
        <v>284.89999999999998</v>
      </c>
      <c r="F777" s="157">
        <v>284.89999999999998</v>
      </c>
    </row>
    <row r="778" spans="1:6" ht="45" outlineLevel="4" x14ac:dyDescent="0.2">
      <c r="A778" s="155" t="s">
        <v>988</v>
      </c>
      <c r="B778" s="155" t="s">
        <v>289</v>
      </c>
      <c r="C778" s="156" t="s">
        <v>290</v>
      </c>
      <c r="D778" s="157">
        <v>280.39999999999998</v>
      </c>
      <c r="E778" s="157">
        <v>284.89999999999998</v>
      </c>
      <c r="F778" s="157">
        <v>284.89999999999998</v>
      </c>
    </row>
    <row r="779" spans="1:6" ht="105" outlineLevel="3" x14ac:dyDescent="0.2">
      <c r="A779" s="155" t="s">
        <v>989</v>
      </c>
      <c r="B779" s="155"/>
      <c r="C779" s="156" t="s">
        <v>964</v>
      </c>
      <c r="D779" s="157">
        <v>73534.2</v>
      </c>
      <c r="E779" s="157">
        <v>78518.5</v>
      </c>
      <c r="F779" s="157">
        <v>78518.5</v>
      </c>
    </row>
    <row r="780" spans="1:6" ht="45" outlineLevel="4" x14ac:dyDescent="0.2">
      <c r="A780" s="155" t="s">
        <v>989</v>
      </c>
      <c r="B780" s="155" t="s">
        <v>289</v>
      </c>
      <c r="C780" s="156" t="s">
        <v>290</v>
      </c>
      <c r="D780" s="157">
        <v>73534.2</v>
      </c>
      <c r="E780" s="157">
        <v>78518.5</v>
      </c>
      <c r="F780" s="157">
        <v>78518.5</v>
      </c>
    </row>
    <row r="781" spans="1:6" ht="60" outlineLevel="3" x14ac:dyDescent="0.2">
      <c r="A781" s="155" t="s">
        <v>990</v>
      </c>
      <c r="B781" s="155"/>
      <c r="C781" s="156" t="s">
        <v>991</v>
      </c>
      <c r="D781" s="157">
        <v>28500</v>
      </c>
      <c r="E781" s="157">
        <v>28500</v>
      </c>
      <c r="F781" s="157">
        <v>28500</v>
      </c>
    </row>
    <row r="782" spans="1:6" ht="45" outlineLevel="4" x14ac:dyDescent="0.2">
      <c r="A782" s="155" t="s">
        <v>990</v>
      </c>
      <c r="B782" s="155" t="s">
        <v>289</v>
      </c>
      <c r="C782" s="156" t="s">
        <v>290</v>
      </c>
      <c r="D782" s="157">
        <v>28500</v>
      </c>
      <c r="E782" s="157">
        <v>28500</v>
      </c>
      <c r="F782" s="157">
        <v>28500</v>
      </c>
    </row>
    <row r="783" spans="1:6" ht="45" outlineLevel="2" x14ac:dyDescent="0.2">
      <c r="A783" s="155" t="s">
        <v>992</v>
      </c>
      <c r="B783" s="155"/>
      <c r="C783" s="156" t="s">
        <v>993</v>
      </c>
      <c r="D783" s="157">
        <v>71991</v>
      </c>
      <c r="E783" s="157">
        <v>71991</v>
      </c>
      <c r="F783" s="157">
        <v>71991</v>
      </c>
    </row>
    <row r="784" spans="1:6" ht="75" outlineLevel="3" x14ac:dyDescent="0.2">
      <c r="A784" s="155" t="s">
        <v>994</v>
      </c>
      <c r="B784" s="155"/>
      <c r="C784" s="156" t="s">
        <v>995</v>
      </c>
      <c r="D784" s="157">
        <v>5000</v>
      </c>
      <c r="E784" s="157">
        <v>5000</v>
      </c>
      <c r="F784" s="157">
        <v>5000</v>
      </c>
    </row>
    <row r="785" spans="1:6" ht="30" outlineLevel="4" x14ac:dyDescent="0.2">
      <c r="A785" s="155" t="s">
        <v>994</v>
      </c>
      <c r="B785" s="155" t="s">
        <v>301</v>
      </c>
      <c r="C785" s="156" t="s">
        <v>302</v>
      </c>
      <c r="D785" s="157">
        <v>5000</v>
      </c>
      <c r="E785" s="157">
        <v>5000</v>
      </c>
      <c r="F785" s="157">
        <v>5000</v>
      </c>
    </row>
    <row r="786" spans="1:6" ht="90" outlineLevel="3" x14ac:dyDescent="0.2">
      <c r="A786" s="155" t="s">
        <v>996</v>
      </c>
      <c r="B786" s="155"/>
      <c r="C786" s="156" t="s">
        <v>997</v>
      </c>
      <c r="D786" s="157">
        <v>5207</v>
      </c>
      <c r="E786" s="157">
        <v>5207</v>
      </c>
      <c r="F786" s="157">
        <v>5207</v>
      </c>
    </row>
    <row r="787" spans="1:6" ht="30" outlineLevel="4" x14ac:dyDescent="0.2">
      <c r="A787" s="155" t="s">
        <v>996</v>
      </c>
      <c r="B787" s="155" t="s">
        <v>301</v>
      </c>
      <c r="C787" s="156" t="s">
        <v>302</v>
      </c>
      <c r="D787" s="157">
        <v>5207</v>
      </c>
      <c r="E787" s="157">
        <v>5207</v>
      </c>
      <c r="F787" s="157">
        <v>5207</v>
      </c>
    </row>
    <row r="788" spans="1:6" ht="60" outlineLevel="3" x14ac:dyDescent="0.2">
      <c r="A788" s="155" t="s">
        <v>998</v>
      </c>
      <c r="B788" s="155"/>
      <c r="C788" s="156" t="s">
        <v>999</v>
      </c>
      <c r="D788" s="157">
        <v>15584</v>
      </c>
      <c r="E788" s="157">
        <v>15584</v>
      </c>
      <c r="F788" s="157">
        <v>15584</v>
      </c>
    </row>
    <row r="789" spans="1:6" ht="30" outlineLevel="4" x14ac:dyDescent="0.2">
      <c r="A789" s="155" t="s">
        <v>998</v>
      </c>
      <c r="B789" s="155" t="s">
        <v>301</v>
      </c>
      <c r="C789" s="156" t="s">
        <v>302</v>
      </c>
      <c r="D789" s="157">
        <v>15584</v>
      </c>
      <c r="E789" s="157">
        <v>15584</v>
      </c>
      <c r="F789" s="157">
        <v>15584</v>
      </c>
    </row>
    <row r="790" spans="1:6" ht="60" outlineLevel="3" x14ac:dyDescent="0.2">
      <c r="A790" s="155" t="s">
        <v>1000</v>
      </c>
      <c r="B790" s="155"/>
      <c r="C790" s="156" t="s">
        <v>1001</v>
      </c>
      <c r="D790" s="157">
        <v>46200</v>
      </c>
      <c r="E790" s="157">
        <v>46200</v>
      </c>
      <c r="F790" s="157">
        <v>46200</v>
      </c>
    </row>
    <row r="791" spans="1:6" ht="30" outlineLevel="4" x14ac:dyDescent="0.2">
      <c r="A791" s="155" t="s">
        <v>1000</v>
      </c>
      <c r="B791" s="155" t="s">
        <v>301</v>
      </c>
      <c r="C791" s="156" t="s">
        <v>302</v>
      </c>
      <c r="D791" s="157">
        <v>46200</v>
      </c>
      <c r="E791" s="157">
        <v>46200</v>
      </c>
      <c r="F791" s="157">
        <v>46200</v>
      </c>
    </row>
    <row r="792" spans="1:6" ht="30" outlineLevel="2" x14ac:dyDescent="0.2">
      <c r="A792" s="155" t="s">
        <v>1002</v>
      </c>
      <c r="B792" s="155"/>
      <c r="C792" s="156" t="s">
        <v>976</v>
      </c>
      <c r="D792" s="157">
        <v>23899.4</v>
      </c>
      <c r="E792" s="157">
        <v>27807.200000000001</v>
      </c>
      <c r="F792" s="157">
        <v>0</v>
      </c>
    </row>
    <row r="793" spans="1:6" ht="45" outlineLevel="3" x14ac:dyDescent="0.2">
      <c r="A793" s="155" t="s">
        <v>1003</v>
      </c>
      <c r="B793" s="155"/>
      <c r="C793" s="156" t="s">
        <v>1004</v>
      </c>
      <c r="D793" s="157">
        <v>15747.6</v>
      </c>
      <c r="E793" s="157">
        <v>18298.7</v>
      </c>
      <c r="F793" s="157">
        <v>0</v>
      </c>
    </row>
    <row r="794" spans="1:6" ht="15" outlineLevel="4" x14ac:dyDescent="0.2">
      <c r="A794" s="155" t="s">
        <v>1003</v>
      </c>
      <c r="B794" s="155" t="s">
        <v>343</v>
      </c>
      <c r="C794" s="156" t="s">
        <v>344</v>
      </c>
      <c r="D794" s="157">
        <v>15747.6</v>
      </c>
      <c r="E794" s="157">
        <v>18298.7</v>
      </c>
      <c r="F794" s="157">
        <v>0</v>
      </c>
    </row>
    <row r="795" spans="1:6" ht="150" outlineLevel="3" x14ac:dyDescent="0.2">
      <c r="A795" s="155" t="s">
        <v>1005</v>
      </c>
      <c r="B795" s="155"/>
      <c r="C795" s="156" t="s">
        <v>1006</v>
      </c>
      <c r="D795" s="157">
        <v>8151.8</v>
      </c>
      <c r="E795" s="157">
        <v>9508.5</v>
      </c>
      <c r="F795" s="157">
        <v>0</v>
      </c>
    </row>
    <row r="796" spans="1:6" ht="15" outlineLevel="4" x14ac:dyDescent="0.2">
      <c r="A796" s="155" t="s">
        <v>1005</v>
      </c>
      <c r="B796" s="155" t="s">
        <v>343</v>
      </c>
      <c r="C796" s="156" t="s">
        <v>344</v>
      </c>
      <c r="D796" s="157">
        <v>8151.8</v>
      </c>
      <c r="E796" s="157">
        <v>9508.5</v>
      </c>
      <c r="F796" s="157">
        <v>0</v>
      </c>
    </row>
    <row r="797" spans="1:6" ht="60" outlineLevel="1" x14ac:dyDescent="0.2">
      <c r="A797" s="155" t="s">
        <v>1007</v>
      </c>
      <c r="B797" s="155"/>
      <c r="C797" s="156" t="s">
        <v>1008</v>
      </c>
      <c r="D797" s="157">
        <v>65453.5</v>
      </c>
      <c r="E797" s="157">
        <v>66512.7</v>
      </c>
      <c r="F797" s="157">
        <v>66512.7</v>
      </c>
    </row>
    <row r="798" spans="1:6" ht="45" outlineLevel="2" x14ac:dyDescent="0.2">
      <c r="A798" s="155" t="s">
        <v>1009</v>
      </c>
      <c r="B798" s="155"/>
      <c r="C798" s="156" t="s">
        <v>1010</v>
      </c>
      <c r="D798" s="157">
        <v>5626.1</v>
      </c>
      <c r="E798" s="157">
        <v>5692.5</v>
      </c>
      <c r="F798" s="157">
        <v>5692.5</v>
      </c>
    </row>
    <row r="799" spans="1:6" ht="60" outlineLevel="3" x14ac:dyDescent="0.2">
      <c r="A799" s="155" t="s">
        <v>1011</v>
      </c>
      <c r="B799" s="155"/>
      <c r="C799" s="156" t="s">
        <v>288</v>
      </c>
      <c r="D799" s="157">
        <v>2126.1</v>
      </c>
      <c r="E799" s="157">
        <v>2192.5</v>
      </c>
      <c r="F799" s="157">
        <v>2192.5</v>
      </c>
    </row>
    <row r="800" spans="1:6" ht="45" outlineLevel="4" x14ac:dyDescent="0.2">
      <c r="A800" s="155" t="s">
        <v>1011</v>
      </c>
      <c r="B800" s="155" t="s">
        <v>289</v>
      </c>
      <c r="C800" s="156" t="s">
        <v>290</v>
      </c>
      <c r="D800" s="157">
        <v>2126.1</v>
      </c>
      <c r="E800" s="157">
        <v>2192.5</v>
      </c>
      <c r="F800" s="157">
        <v>2192.5</v>
      </c>
    </row>
    <row r="801" spans="1:6" ht="105" outlineLevel="3" x14ac:dyDescent="0.2">
      <c r="A801" s="155" t="s">
        <v>1012</v>
      </c>
      <c r="B801" s="155"/>
      <c r="C801" s="156" t="s">
        <v>964</v>
      </c>
      <c r="D801" s="157">
        <v>3500</v>
      </c>
      <c r="E801" s="157">
        <v>3500</v>
      </c>
      <c r="F801" s="157">
        <v>3500</v>
      </c>
    </row>
    <row r="802" spans="1:6" ht="45" outlineLevel="4" x14ac:dyDescent="0.2">
      <c r="A802" s="155" t="s">
        <v>1012</v>
      </c>
      <c r="B802" s="155" t="s">
        <v>289</v>
      </c>
      <c r="C802" s="156" t="s">
        <v>290</v>
      </c>
      <c r="D802" s="157">
        <v>3500</v>
      </c>
      <c r="E802" s="157">
        <v>3500</v>
      </c>
      <c r="F802" s="157">
        <v>3500</v>
      </c>
    </row>
    <row r="803" spans="1:6" ht="105" outlineLevel="2" x14ac:dyDescent="0.2">
      <c r="A803" s="155" t="s">
        <v>1013</v>
      </c>
      <c r="B803" s="155"/>
      <c r="C803" s="156" t="s">
        <v>986</v>
      </c>
      <c r="D803" s="157">
        <v>59827.4</v>
      </c>
      <c r="E803" s="157">
        <v>60820.2</v>
      </c>
      <c r="F803" s="157">
        <v>60820.2</v>
      </c>
    </row>
    <row r="804" spans="1:6" ht="60" outlineLevel="3" x14ac:dyDescent="0.2">
      <c r="A804" s="155" t="s">
        <v>1014</v>
      </c>
      <c r="B804" s="155"/>
      <c r="C804" s="156" t="s">
        <v>288</v>
      </c>
      <c r="D804" s="157">
        <v>58327.4</v>
      </c>
      <c r="E804" s="157">
        <v>59320.2</v>
      </c>
      <c r="F804" s="157">
        <v>59320.2</v>
      </c>
    </row>
    <row r="805" spans="1:6" ht="45" outlineLevel="4" x14ac:dyDescent="0.2">
      <c r="A805" s="155" t="s">
        <v>1014</v>
      </c>
      <c r="B805" s="155" t="s">
        <v>289</v>
      </c>
      <c r="C805" s="156" t="s">
        <v>290</v>
      </c>
      <c r="D805" s="157">
        <v>58327.4</v>
      </c>
      <c r="E805" s="157">
        <v>59320.2</v>
      </c>
      <c r="F805" s="157">
        <v>59320.2</v>
      </c>
    </row>
    <row r="806" spans="1:6" ht="60" outlineLevel="3" x14ac:dyDescent="0.2">
      <c r="A806" s="155" t="s">
        <v>1015</v>
      </c>
      <c r="B806" s="155"/>
      <c r="C806" s="156" t="s">
        <v>991</v>
      </c>
      <c r="D806" s="157">
        <v>1500</v>
      </c>
      <c r="E806" s="157">
        <v>1500</v>
      </c>
      <c r="F806" s="157">
        <v>1500</v>
      </c>
    </row>
    <row r="807" spans="1:6" ht="45" outlineLevel="4" x14ac:dyDescent="0.2">
      <c r="A807" s="155" t="s">
        <v>1015</v>
      </c>
      <c r="B807" s="155" t="s">
        <v>289</v>
      </c>
      <c r="C807" s="156" t="s">
        <v>290</v>
      </c>
      <c r="D807" s="157">
        <v>1500</v>
      </c>
      <c r="E807" s="157">
        <v>1500</v>
      </c>
      <c r="F807" s="157">
        <v>1500</v>
      </c>
    </row>
    <row r="808" spans="1:6" ht="45" outlineLevel="1" x14ac:dyDescent="0.2">
      <c r="A808" s="155" t="s">
        <v>1016</v>
      </c>
      <c r="B808" s="155"/>
      <c r="C808" s="156" t="s">
        <v>1017</v>
      </c>
      <c r="D808" s="157">
        <v>2674565.2000000002</v>
      </c>
      <c r="E808" s="157">
        <v>1928738.2</v>
      </c>
      <c r="F808" s="157">
        <v>3359595.9</v>
      </c>
    </row>
    <row r="809" spans="1:6" ht="45" outlineLevel="2" x14ac:dyDescent="0.2">
      <c r="A809" s="155" t="s">
        <v>1018</v>
      </c>
      <c r="B809" s="155"/>
      <c r="C809" s="156" t="s">
        <v>369</v>
      </c>
      <c r="D809" s="157">
        <v>29443.4</v>
      </c>
      <c r="E809" s="157">
        <v>30554</v>
      </c>
      <c r="F809" s="157">
        <v>30554</v>
      </c>
    </row>
    <row r="810" spans="1:6" ht="60" outlineLevel="3" x14ac:dyDescent="0.2">
      <c r="A810" s="155" t="s">
        <v>1019</v>
      </c>
      <c r="B810" s="155"/>
      <c r="C810" s="156" t="s">
        <v>371</v>
      </c>
      <c r="D810" s="157">
        <v>29443.4</v>
      </c>
      <c r="E810" s="157">
        <v>30554</v>
      </c>
      <c r="F810" s="157">
        <v>30554</v>
      </c>
    </row>
    <row r="811" spans="1:6" ht="105" outlineLevel="4" x14ac:dyDescent="0.2">
      <c r="A811" s="155" t="s">
        <v>1019</v>
      </c>
      <c r="B811" s="155" t="s">
        <v>325</v>
      </c>
      <c r="C811" s="156" t="s">
        <v>326</v>
      </c>
      <c r="D811" s="157">
        <v>26587.9</v>
      </c>
      <c r="E811" s="157">
        <v>26594.5</v>
      </c>
      <c r="F811" s="157">
        <v>26594.5</v>
      </c>
    </row>
    <row r="812" spans="1:6" ht="45" outlineLevel="4" x14ac:dyDescent="0.2">
      <c r="A812" s="155" t="s">
        <v>1019</v>
      </c>
      <c r="B812" s="155" t="s">
        <v>293</v>
      </c>
      <c r="C812" s="156" t="s">
        <v>294</v>
      </c>
      <c r="D812" s="157">
        <v>2845.5</v>
      </c>
      <c r="E812" s="157">
        <v>3949.5</v>
      </c>
      <c r="F812" s="157">
        <v>3949.5</v>
      </c>
    </row>
    <row r="813" spans="1:6" ht="30" outlineLevel="4" x14ac:dyDescent="0.2">
      <c r="A813" s="155" t="s">
        <v>1019</v>
      </c>
      <c r="B813" s="155" t="s">
        <v>301</v>
      </c>
      <c r="C813" s="156" t="s">
        <v>302</v>
      </c>
      <c r="D813" s="157">
        <v>10</v>
      </c>
      <c r="E813" s="157">
        <v>10</v>
      </c>
      <c r="F813" s="157">
        <v>10</v>
      </c>
    </row>
    <row r="814" spans="1:6" ht="45" outlineLevel="2" x14ac:dyDescent="0.2">
      <c r="A814" s="155" t="s">
        <v>1020</v>
      </c>
      <c r="B814" s="155"/>
      <c r="C814" s="156" t="s">
        <v>1021</v>
      </c>
      <c r="D814" s="157">
        <v>141791.79999999999</v>
      </c>
      <c r="E814" s="157">
        <v>43321.2</v>
      </c>
      <c r="F814" s="157">
        <v>43321.2</v>
      </c>
    </row>
    <row r="815" spans="1:6" ht="60" outlineLevel="3" x14ac:dyDescent="0.2">
      <c r="A815" s="155" t="s">
        <v>1022</v>
      </c>
      <c r="B815" s="155"/>
      <c r="C815" s="156" t="s">
        <v>288</v>
      </c>
      <c r="D815" s="157">
        <v>37056.800000000003</v>
      </c>
      <c r="E815" s="157">
        <v>38586.199999999997</v>
      </c>
      <c r="F815" s="157">
        <v>38586.199999999997</v>
      </c>
    </row>
    <row r="816" spans="1:6" ht="105" outlineLevel="4" x14ac:dyDescent="0.2">
      <c r="A816" s="155" t="s">
        <v>1022</v>
      </c>
      <c r="B816" s="155" t="s">
        <v>325</v>
      </c>
      <c r="C816" s="156" t="s">
        <v>326</v>
      </c>
      <c r="D816" s="157">
        <v>35110</v>
      </c>
      <c r="E816" s="157">
        <v>36639.4</v>
      </c>
      <c r="F816" s="157">
        <v>36639.4</v>
      </c>
    </row>
    <row r="817" spans="1:6" ht="45" outlineLevel="4" x14ac:dyDescent="0.2">
      <c r="A817" s="155" t="s">
        <v>1022</v>
      </c>
      <c r="B817" s="155" t="s">
        <v>293</v>
      </c>
      <c r="C817" s="156" t="s">
        <v>294</v>
      </c>
      <c r="D817" s="157">
        <v>1946.8</v>
      </c>
      <c r="E817" s="157">
        <v>1946.8</v>
      </c>
      <c r="F817" s="157">
        <v>1946.8</v>
      </c>
    </row>
    <row r="818" spans="1:6" ht="60" outlineLevel="3" x14ac:dyDescent="0.2">
      <c r="A818" s="155" t="s">
        <v>1023</v>
      </c>
      <c r="B818" s="155"/>
      <c r="C818" s="156" t="s">
        <v>1024</v>
      </c>
      <c r="D818" s="157">
        <v>300</v>
      </c>
      <c r="E818" s="157">
        <v>300</v>
      </c>
      <c r="F818" s="157">
        <v>300</v>
      </c>
    </row>
    <row r="819" spans="1:6" ht="45" outlineLevel="4" x14ac:dyDescent="0.2">
      <c r="A819" s="155" t="s">
        <v>1023</v>
      </c>
      <c r="B819" s="155" t="s">
        <v>293</v>
      </c>
      <c r="C819" s="156" t="s">
        <v>294</v>
      </c>
      <c r="D819" s="157">
        <v>300</v>
      </c>
      <c r="E819" s="157">
        <v>300</v>
      </c>
      <c r="F819" s="157">
        <v>300</v>
      </c>
    </row>
    <row r="820" spans="1:6" ht="75" outlineLevel="3" x14ac:dyDescent="0.2">
      <c r="A820" s="155" t="s">
        <v>1025</v>
      </c>
      <c r="B820" s="155"/>
      <c r="C820" s="156" t="s">
        <v>1026</v>
      </c>
      <c r="D820" s="157">
        <v>2935</v>
      </c>
      <c r="E820" s="157">
        <v>2935</v>
      </c>
      <c r="F820" s="157">
        <v>2935</v>
      </c>
    </row>
    <row r="821" spans="1:6" ht="45" outlineLevel="4" x14ac:dyDescent="0.2">
      <c r="A821" s="155" t="s">
        <v>1025</v>
      </c>
      <c r="B821" s="155" t="s">
        <v>293</v>
      </c>
      <c r="C821" s="156" t="s">
        <v>294</v>
      </c>
      <c r="D821" s="157">
        <v>2935</v>
      </c>
      <c r="E821" s="157">
        <v>2935</v>
      </c>
      <c r="F821" s="157">
        <v>2935</v>
      </c>
    </row>
    <row r="822" spans="1:6" ht="45" outlineLevel="3" x14ac:dyDescent="0.2">
      <c r="A822" s="155" t="s">
        <v>1027</v>
      </c>
      <c r="B822" s="155"/>
      <c r="C822" s="156" t="s">
        <v>1028</v>
      </c>
      <c r="D822" s="157">
        <v>101500</v>
      </c>
      <c r="E822" s="157">
        <v>1500</v>
      </c>
      <c r="F822" s="157">
        <v>1500</v>
      </c>
    </row>
    <row r="823" spans="1:6" ht="45" outlineLevel="4" x14ac:dyDescent="0.2">
      <c r="A823" s="155" t="s">
        <v>1027</v>
      </c>
      <c r="B823" s="155" t="s">
        <v>289</v>
      </c>
      <c r="C823" s="156" t="s">
        <v>290</v>
      </c>
      <c r="D823" s="157">
        <v>101500</v>
      </c>
      <c r="E823" s="157">
        <v>1500</v>
      </c>
      <c r="F823" s="157">
        <v>1500</v>
      </c>
    </row>
    <row r="824" spans="1:6" ht="45" outlineLevel="2" x14ac:dyDescent="0.2">
      <c r="A824" s="155" t="s">
        <v>1029</v>
      </c>
      <c r="B824" s="155"/>
      <c r="C824" s="156" t="s">
        <v>1030</v>
      </c>
      <c r="D824" s="157">
        <v>2136190.6</v>
      </c>
      <c r="E824" s="157">
        <v>1823322.1</v>
      </c>
      <c r="F824" s="157">
        <v>3285720.7</v>
      </c>
    </row>
    <row r="825" spans="1:6" ht="75" outlineLevel="3" x14ac:dyDescent="0.2">
      <c r="A825" s="155" t="s">
        <v>1031</v>
      </c>
      <c r="B825" s="155"/>
      <c r="C825" s="156" t="s">
        <v>1032</v>
      </c>
      <c r="D825" s="157">
        <v>369769.1</v>
      </c>
      <c r="E825" s="157">
        <v>367606.5</v>
      </c>
      <c r="F825" s="157">
        <v>375998.2</v>
      </c>
    </row>
    <row r="826" spans="1:6" ht="15" outlineLevel="4" x14ac:dyDescent="0.2">
      <c r="A826" s="155" t="s">
        <v>1031</v>
      </c>
      <c r="B826" s="155" t="s">
        <v>343</v>
      </c>
      <c r="C826" s="156" t="s">
        <v>344</v>
      </c>
      <c r="D826" s="157">
        <v>285478.5</v>
      </c>
      <c r="E826" s="157">
        <v>276906.5</v>
      </c>
      <c r="F826" s="157">
        <v>285298.2</v>
      </c>
    </row>
    <row r="827" spans="1:6" ht="45" outlineLevel="4" x14ac:dyDescent="0.2">
      <c r="A827" s="155" t="s">
        <v>1031</v>
      </c>
      <c r="B827" s="155" t="s">
        <v>289</v>
      </c>
      <c r="C827" s="156" t="s">
        <v>290</v>
      </c>
      <c r="D827" s="157">
        <v>84290.6</v>
      </c>
      <c r="E827" s="157">
        <v>90700</v>
      </c>
      <c r="F827" s="157">
        <v>90700</v>
      </c>
    </row>
    <row r="828" spans="1:6" ht="30" outlineLevel="3" x14ac:dyDescent="0.2">
      <c r="A828" s="155" t="s">
        <v>1033</v>
      </c>
      <c r="B828" s="155"/>
      <c r="C828" s="156" t="s">
        <v>1034</v>
      </c>
      <c r="D828" s="157">
        <v>167306.70000000001</v>
      </c>
      <c r="E828" s="157">
        <v>169327.9</v>
      </c>
      <c r="F828" s="157">
        <v>169327.9</v>
      </c>
    </row>
    <row r="829" spans="1:6" ht="45" outlineLevel="4" x14ac:dyDescent="0.2">
      <c r="A829" s="155" t="s">
        <v>1033</v>
      </c>
      <c r="B829" s="155" t="s">
        <v>289</v>
      </c>
      <c r="C829" s="156" t="s">
        <v>290</v>
      </c>
      <c r="D829" s="157">
        <v>167306.70000000001</v>
      </c>
      <c r="E829" s="157">
        <v>169327.9</v>
      </c>
      <c r="F829" s="157">
        <v>169327.9</v>
      </c>
    </row>
    <row r="830" spans="1:6" ht="45" outlineLevel="3" x14ac:dyDescent="0.2">
      <c r="A830" s="155" t="s">
        <v>1035</v>
      </c>
      <c r="B830" s="155"/>
      <c r="C830" s="156" t="s">
        <v>383</v>
      </c>
      <c r="D830" s="157">
        <v>84918.8</v>
      </c>
      <c r="E830" s="157">
        <v>65004.800000000003</v>
      </c>
      <c r="F830" s="157">
        <v>83865.7</v>
      </c>
    </row>
    <row r="831" spans="1:6" ht="45" outlineLevel="4" x14ac:dyDescent="0.2">
      <c r="A831" s="155" t="s">
        <v>1035</v>
      </c>
      <c r="B831" s="155" t="s">
        <v>289</v>
      </c>
      <c r="C831" s="156" t="s">
        <v>290</v>
      </c>
      <c r="D831" s="157">
        <v>84918.8</v>
      </c>
      <c r="E831" s="157">
        <v>65004.800000000003</v>
      </c>
      <c r="F831" s="157">
        <v>83865.7</v>
      </c>
    </row>
    <row r="832" spans="1:6" ht="45" outlineLevel="3" x14ac:dyDescent="0.2">
      <c r="A832" s="155" t="s">
        <v>1036</v>
      </c>
      <c r="B832" s="155"/>
      <c r="C832" s="156" t="s">
        <v>2307</v>
      </c>
      <c r="D832" s="157">
        <v>59308.1</v>
      </c>
      <c r="E832" s="157">
        <v>0</v>
      </c>
      <c r="F832" s="157">
        <v>0</v>
      </c>
    </row>
    <row r="833" spans="1:6" ht="15" outlineLevel="4" x14ac:dyDescent="0.2">
      <c r="A833" s="155" t="s">
        <v>1036</v>
      </c>
      <c r="B833" s="155" t="s">
        <v>343</v>
      </c>
      <c r="C833" s="156" t="s">
        <v>344</v>
      </c>
      <c r="D833" s="157">
        <v>59308.1</v>
      </c>
      <c r="E833" s="157">
        <v>0</v>
      </c>
      <c r="F833" s="157">
        <v>0</v>
      </c>
    </row>
    <row r="834" spans="1:6" ht="60" outlineLevel="3" x14ac:dyDescent="0.2">
      <c r="A834" s="155" t="s">
        <v>1037</v>
      </c>
      <c r="B834" s="155"/>
      <c r="C834" s="156" t="s">
        <v>1038</v>
      </c>
      <c r="D834" s="157">
        <v>106000</v>
      </c>
      <c r="E834" s="157">
        <v>72862</v>
      </c>
      <c r="F834" s="157">
        <v>106000</v>
      </c>
    </row>
    <row r="835" spans="1:6" ht="15" outlineLevel="4" x14ac:dyDescent="0.2">
      <c r="A835" s="155" t="s">
        <v>1037</v>
      </c>
      <c r="B835" s="155" t="s">
        <v>343</v>
      </c>
      <c r="C835" s="156" t="s">
        <v>344</v>
      </c>
      <c r="D835" s="157">
        <v>106000</v>
      </c>
      <c r="E835" s="157">
        <v>72862</v>
      </c>
      <c r="F835" s="157">
        <v>106000</v>
      </c>
    </row>
    <row r="836" spans="1:6" ht="60" outlineLevel="3" x14ac:dyDescent="0.2">
      <c r="A836" s="155" t="s">
        <v>1039</v>
      </c>
      <c r="B836" s="155"/>
      <c r="C836" s="156" t="s">
        <v>1040</v>
      </c>
      <c r="D836" s="157">
        <v>34000</v>
      </c>
      <c r="E836" s="157">
        <v>34000</v>
      </c>
      <c r="F836" s="157">
        <v>34000</v>
      </c>
    </row>
    <row r="837" spans="1:6" ht="15" outlineLevel="4" x14ac:dyDescent="0.2">
      <c r="A837" s="155" t="s">
        <v>1039</v>
      </c>
      <c r="B837" s="155" t="s">
        <v>343</v>
      </c>
      <c r="C837" s="156" t="s">
        <v>344</v>
      </c>
      <c r="D837" s="157">
        <v>34000</v>
      </c>
      <c r="E837" s="157">
        <v>34000</v>
      </c>
      <c r="F837" s="157">
        <v>34000</v>
      </c>
    </row>
    <row r="838" spans="1:6" ht="45" outlineLevel="3" x14ac:dyDescent="0.2">
      <c r="A838" s="155" t="s">
        <v>1041</v>
      </c>
      <c r="B838" s="155"/>
      <c r="C838" s="156" t="s">
        <v>2308</v>
      </c>
      <c r="D838" s="157">
        <v>52212.4</v>
      </c>
      <c r="E838" s="157">
        <v>0</v>
      </c>
      <c r="F838" s="157">
        <v>0</v>
      </c>
    </row>
    <row r="839" spans="1:6" ht="15" outlineLevel="4" x14ac:dyDescent="0.2">
      <c r="A839" s="155" t="s">
        <v>1041</v>
      </c>
      <c r="B839" s="155" t="s">
        <v>343</v>
      </c>
      <c r="C839" s="156" t="s">
        <v>344</v>
      </c>
      <c r="D839" s="157">
        <v>52212.4</v>
      </c>
      <c r="E839" s="157">
        <v>0</v>
      </c>
      <c r="F839" s="157">
        <v>0</v>
      </c>
    </row>
    <row r="840" spans="1:6" ht="45" outlineLevel="3" x14ac:dyDescent="0.2">
      <c r="A840" s="155" t="s">
        <v>1042</v>
      </c>
      <c r="B840" s="155"/>
      <c r="C840" s="156" t="s">
        <v>2309</v>
      </c>
      <c r="D840" s="157">
        <v>30000</v>
      </c>
      <c r="E840" s="157">
        <v>0</v>
      </c>
      <c r="F840" s="157">
        <v>0</v>
      </c>
    </row>
    <row r="841" spans="1:6" ht="15" outlineLevel="4" x14ac:dyDescent="0.2">
      <c r="A841" s="155" t="s">
        <v>1042</v>
      </c>
      <c r="B841" s="155" t="s">
        <v>343</v>
      </c>
      <c r="C841" s="156" t="s">
        <v>344</v>
      </c>
      <c r="D841" s="157">
        <v>30000</v>
      </c>
      <c r="E841" s="157">
        <v>0</v>
      </c>
      <c r="F841" s="157">
        <v>0</v>
      </c>
    </row>
    <row r="842" spans="1:6" ht="45" outlineLevel="3" x14ac:dyDescent="0.2">
      <c r="A842" s="155" t="s">
        <v>1043</v>
      </c>
      <c r="B842" s="155"/>
      <c r="C842" s="156" t="s">
        <v>1044</v>
      </c>
      <c r="D842" s="157">
        <v>25964.2</v>
      </c>
      <c r="E842" s="157">
        <v>0</v>
      </c>
      <c r="F842" s="157">
        <v>0</v>
      </c>
    </row>
    <row r="843" spans="1:6" ht="15" outlineLevel="4" x14ac:dyDescent="0.2">
      <c r="A843" s="155" t="s">
        <v>1043</v>
      </c>
      <c r="B843" s="155" t="s">
        <v>343</v>
      </c>
      <c r="C843" s="156" t="s">
        <v>344</v>
      </c>
      <c r="D843" s="157">
        <v>25964.2</v>
      </c>
      <c r="E843" s="157">
        <v>0</v>
      </c>
      <c r="F843" s="157">
        <v>0</v>
      </c>
    </row>
    <row r="844" spans="1:6" ht="45" outlineLevel="3" x14ac:dyDescent="0.2">
      <c r="A844" s="155" t="s">
        <v>1045</v>
      </c>
      <c r="B844" s="155"/>
      <c r="C844" s="156" t="s">
        <v>1046</v>
      </c>
      <c r="D844" s="157">
        <v>36347.9</v>
      </c>
      <c r="E844" s="157">
        <v>30000</v>
      </c>
      <c r="F844" s="157">
        <v>30000</v>
      </c>
    </row>
    <row r="845" spans="1:6" ht="15" outlineLevel="4" x14ac:dyDescent="0.2">
      <c r="A845" s="155" t="s">
        <v>1045</v>
      </c>
      <c r="B845" s="155" t="s">
        <v>343</v>
      </c>
      <c r="C845" s="156" t="s">
        <v>344</v>
      </c>
      <c r="D845" s="157">
        <v>36347.9</v>
      </c>
      <c r="E845" s="157">
        <v>30000</v>
      </c>
      <c r="F845" s="157">
        <v>30000</v>
      </c>
    </row>
    <row r="846" spans="1:6" ht="75" outlineLevel="3" x14ac:dyDescent="0.2">
      <c r="A846" s="155" t="s">
        <v>1047</v>
      </c>
      <c r="B846" s="155"/>
      <c r="C846" s="156" t="s">
        <v>1048</v>
      </c>
      <c r="D846" s="157">
        <v>0</v>
      </c>
      <c r="E846" s="157">
        <v>35662</v>
      </c>
      <c r="F846" s="157">
        <v>2524</v>
      </c>
    </row>
    <row r="847" spans="1:6" ht="15" outlineLevel="4" x14ac:dyDescent="0.2">
      <c r="A847" s="155" t="s">
        <v>1047</v>
      </c>
      <c r="B847" s="155" t="s">
        <v>327</v>
      </c>
      <c r="C847" s="156" t="s">
        <v>328</v>
      </c>
      <c r="D847" s="157">
        <v>0</v>
      </c>
      <c r="E847" s="157">
        <v>35662</v>
      </c>
      <c r="F847" s="157">
        <v>2524</v>
      </c>
    </row>
    <row r="848" spans="1:6" ht="90" outlineLevel="3" x14ac:dyDescent="0.2">
      <c r="A848" s="155" t="s">
        <v>1049</v>
      </c>
      <c r="B848" s="155"/>
      <c r="C848" s="156" t="s">
        <v>387</v>
      </c>
      <c r="D848" s="157">
        <v>1059489</v>
      </c>
      <c r="E848" s="157">
        <v>1048858.8999999999</v>
      </c>
      <c r="F848" s="157">
        <v>2484004.9</v>
      </c>
    </row>
    <row r="849" spans="1:6" ht="45" outlineLevel="4" x14ac:dyDescent="0.2">
      <c r="A849" s="155" t="s">
        <v>1049</v>
      </c>
      <c r="B849" s="155" t="s">
        <v>388</v>
      </c>
      <c r="C849" s="156" t="s">
        <v>389</v>
      </c>
      <c r="D849" s="157">
        <v>1059489</v>
      </c>
      <c r="E849" s="157">
        <v>1048858.8999999999</v>
      </c>
      <c r="F849" s="157">
        <v>2484004.9</v>
      </c>
    </row>
    <row r="850" spans="1:6" ht="120" outlineLevel="3" x14ac:dyDescent="0.2">
      <c r="A850" s="155" t="s">
        <v>1050</v>
      </c>
      <c r="B850" s="155"/>
      <c r="C850" s="156" t="s">
        <v>1051</v>
      </c>
      <c r="D850" s="157">
        <v>110874.4</v>
      </c>
      <c r="E850" s="157">
        <v>0</v>
      </c>
      <c r="F850" s="157">
        <v>0</v>
      </c>
    </row>
    <row r="851" spans="1:6" ht="15" outlineLevel="4" x14ac:dyDescent="0.2">
      <c r="A851" s="155" t="s">
        <v>1050</v>
      </c>
      <c r="B851" s="155" t="s">
        <v>343</v>
      </c>
      <c r="C851" s="156" t="s">
        <v>344</v>
      </c>
      <c r="D851" s="157">
        <v>68728.7</v>
      </c>
      <c r="E851" s="157">
        <v>0</v>
      </c>
      <c r="F851" s="157">
        <v>0</v>
      </c>
    </row>
    <row r="852" spans="1:6" ht="15" outlineLevel="4" x14ac:dyDescent="0.2">
      <c r="A852" s="155" t="s">
        <v>1050</v>
      </c>
      <c r="B852" s="155" t="s">
        <v>327</v>
      </c>
      <c r="C852" s="156" t="s">
        <v>328</v>
      </c>
      <c r="D852" s="157">
        <v>42145.7</v>
      </c>
      <c r="E852" s="157">
        <v>0</v>
      </c>
      <c r="F852" s="157">
        <v>0</v>
      </c>
    </row>
    <row r="853" spans="1:6" ht="30" outlineLevel="2" x14ac:dyDescent="0.2">
      <c r="A853" s="155" t="s">
        <v>1052</v>
      </c>
      <c r="B853" s="155"/>
      <c r="C853" s="156" t="s">
        <v>976</v>
      </c>
      <c r="D853" s="157">
        <v>367139.4</v>
      </c>
      <c r="E853" s="157">
        <v>31540.9</v>
      </c>
      <c r="F853" s="157">
        <v>0</v>
      </c>
    </row>
    <row r="854" spans="1:6" ht="90" outlineLevel="3" x14ac:dyDescent="0.2">
      <c r="A854" s="155" t="s">
        <v>1053</v>
      </c>
      <c r="B854" s="155"/>
      <c r="C854" s="156" t="s">
        <v>1054</v>
      </c>
      <c r="D854" s="157">
        <v>367139.4</v>
      </c>
      <c r="E854" s="157">
        <v>31540.9</v>
      </c>
      <c r="F854" s="157">
        <v>0</v>
      </c>
    </row>
    <row r="855" spans="1:6" ht="45" outlineLevel="4" x14ac:dyDescent="0.2">
      <c r="A855" s="155" t="s">
        <v>1053</v>
      </c>
      <c r="B855" s="155" t="s">
        <v>388</v>
      </c>
      <c r="C855" s="156" t="s">
        <v>389</v>
      </c>
      <c r="D855" s="157">
        <v>367139.4</v>
      </c>
      <c r="E855" s="157">
        <v>0</v>
      </c>
      <c r="F855" s="157">
        <v>0</v>
      </c>
    </row>
    <row r="856" spans="1:6" ht="15" outlineLevel="4" x14ac:dyDescent="0.2">
      <c r="A856" s="155" t="s">
        <v>1053</v>
      </c>
      <c r="B856" s="155" t="s">
        <v>343</v>
      </c>
      <c r="C856" s="156" t="s">
        <v>344</v>
      </c>
      <c r="D856" s="157">
        <v>0</v>
      </c>
      <c r="E856" s="157">
        <v>31540.9</v>
      </c>
      <c r="F856" s="157">
        <v>0</v>
      </c>
    </row>
    <row r="857" spans="1:6" ht="30" x14ac:dyDescent="0.2">
      <c r="A857" s="155" t="s">
        <v>1055</v>
      </c>
      <c r="B857" s="155"/>
      <c r="C857" s="156" t="s">
        <v>1056</v>
      </c>
      <c r="D857" s="157">
        <v>2422314.1</v>
      </c>
      <c r="E857" s="157">
        <v>2786341.1</v>
      </c>
      <c r="F857" s="157">
        <v>2594749.2999999998</v>
      </c>
    </row>
    <row r="858" spans="1:6" ht="30" outlineLevel="1" x14ac:dyDescent="0.2">
      <c r="A858" s="155" t="s">
        <v>1057</v>
      </c>
      <c r="B858" s="155"/>
      <c r="C858" s="156" t="s">
        <v>1058</v>
      </c>
      <c r="D858" s="157">
        <v>113318.7</v>
      </c>
      <c r="E858" s="157">
        <v>126746.5</v>
      </c>
      <c r="F858" s="157">
        <v>127892.4</v>
      </c>
    </row>
    <row r="859" spans="1:6" ht="30" outlineLevel="2" x14ac:dyDescent="0.2">
      <c r="A859" s="155" t="s">
        <v>1059</v>
      </c>
      <c r="B859" s="155"/>
      <c r="C859" s="156" t="s">
        <v>1060</v>
      </c>
      <c r="D859" s="157">
        <v>48238.6</v>
      </c>
      <c r="E859" s="157">
        <v>58982.400000000001</v>
      </c>
      <c r="F859" s="157">
        <v>60207.4</v>
      </c>
    </row>
    <row r="860" spans="1:6" ht="30" outlineLevel="3" x14ac:dyDescent="0.2">
      <c r="A860" s="155" t="s">
        <v>1061</v>
      </c>
      <c r="B860" s="155"/>
      <c r="C860" s="156" t="s">
        <v>1062</v>
      </c>
      <c r="D860" s="157">
        <v>34990.800000000003</v>
      </c>
      <c r="E860" s="157">
        <v>47230</v>
      </c>
      <c r="F860" s="157">
        <v>48730</v>
      </c>
    </row>
    <row r="861" spans="1:6" ht="45" outlineLevel="4" x14ac:dyDescent="0.2">
      <c r="A861" s="155" t="s">
        <v>1061</v>
      </c>
      <c r="B861" s="155" t="s">
        <v>293</v>
      </c>
      <c r="C861" s="156" t="s">
        <v>294</v>
      </c>
      <c r="D861" s="157">
        <v>30845.3</v>
      </c>
      <c r="E861" s="157">
        <v>43084.5</v>
      </c>
      <c r="F861" s="157">
        <v>44584.5</v>
      </c>
    </row>
    <row r="862" spans="1:6" ht="30" outlineLevel="4" x14ac:dyDescent="0.2">
      <c r="A862" s="155" t="s">
        <v>1061</v>
      </c>
      <c r="B862" s="155" t="s">
        <v>301</v>
      </c>
      <c r="C862" s="156" t="s">
        <v>302</v>
      </c>
      <c r="D862" s="157">
        <v>480.6</v>
      </c>
      <c r="E862" s="157">
        <v>480.6</v>
      </c>
      <c r="F862" s="157">
        <v>480.6</v>
      </c>
    </row>
    <row r="863" spans="1:6" ht="45" outlineLevel="4" x14ac:dyDescent="0.2">
      <c r="A863" s="155" t="s">
        <v>1061</v>
      </c>
      <c r="B863" s="155" t="s">
        <v>289</v>
      </c>
      <c r="C863" s="156" t="s">
        <v>290</v>
      </c>
      <c r="D863" s="157">
        <v>3664.9</v>
      </c>
      <c r="E863" s="157">
        <v>3664.9</v>
      </c>
      <c r="F863" s="157">
        <v>3664.9</v>
      </c>
    </row>
    <row r="864" spans="1:6" ht="60" outlineLevel="3" x14ac:dyDescent="0.2">
      <c r="A864" s="155" t="s">
        <v>1063</v>
      </c>
      <c r="B864" s="155"/>
      <c r="C864" s="156" t="s">
        <v>1064</v>
      </c>
      <c r="D864" s="157">
        <v>7694.8</v>
      </c>
      <c r="E864" s="157">
        <v>7694.8</v>
      </c>
      <c r="F864" s="157">
        <v>7694.8</v>
      </c>
    </row>
    <row r="865" spans="1:6" ht="15" outlineLevel="4" x14ac:dyDescent="0.2">
      <c r="A865" s="155" t="s">
        <v>1063</v>
      </c>
      <c r="B865" s="155" t="s">
        <v>343</v>
      </c>
      <c r="C865" s="156" t="s">
        <v>344</v>
      </c>
      <c r="D865" s="157">
        <v>7694.8</v>
      </c>
      <c r="E865" s="157">
        <v>7694.8</v>
      </c>
      <c r="F865" s="157">
        <v>7694.8</v>
      </c>
    </row>
    <row r="866" spans="1:6" ht="75" outlineLevel="3" x14ac:dyDescent="0.2">
      <c r="A866" s="155" t="s">
        <v>1065</v>
      </c>
      <c r="B866" s="155"/>
      <c r="C866" s="156" t="s">
        <v>1066</v>
      </c>
      <c r="D866" s="157">
        <v>141</v>
      </c>
      <c r="E866" s="157">
        <v>141</v>
      </c>
      <c r="F866" s="157">
        <v>141</v>
      </c>
    </row>
    <row r="867" spans="1:6" ht="45" outlineLevel="4" x14ac:dyDescent="0.2">
      <c r="A867" s="155" t="s">
        <v>1065</v>
      </c>
      <c r="B867" s="155" t="s">
        <v>293</v>
      </c>
      <c r="C867" s="156" t="s">
        <v>294</v>
      </c>
      <c r="D867" s="157">
        <v>141</v>
      </c>
      <c r="E867" s="157">
        <v>141</v>
      </c>
      <c r="F867" s="157">
        <v>141</v>
      </c>
    </row>
    <row r="868" spans="1:6" ht="45" outlineLevel="3" x14ac:dyDescent="0.2">
      <c r="A868" s="155" t="s">
        <v>1067</v>
      </c>
      <c r="B868" s="155"/>
      <c r="C868" s="156" t="s">
        <v>1068</v>
      </c>
      <c r="D868" s="157">
        <v>236.7</v>
      </c>
      <c r="E868" s="157">
        <v>0</v>
      </c>
      <c r="F868" s="157">
        <v>0</v>
      </c>
    </row>
    <row r="869" spans="1:6" ht="15" outlineLevel="4" x14ac:dyDescent="0.2">
      <c r="A869" s="155" t="s">
        <v>1067</v>
      </c>
      <c r="B869" s="155" t="s">
        <v>343</v>
      </c>
      <c r="C869" s="156" t="s">
        <v>344</v>
      </c>
      <c r="D869" s="157">
        <v>236.7</v>
      </c>
      <c r="E869" s="157">
        <v>0</v>
      </c>
      <c r="F869" s="157">
        <v>0</v>
      </c>
    </row>
    <row r="870" spans="1:6" ht="45" outlineLevel="3" x14ac:dyDescent="0.2">
      <c r="A870" s="155" t="s">
        <v>1069</v>
      </c>
      <c r="B870" s="155"/>
      <c r="C870" s="156" t="s">
        <v>1070</v>
      </c>
      <c r="D870" s="157">
        <v>5175.3</v>
      </c>
      <c r="E870" s="157">
        <v>3916.6</v>
      </c>
      <c r="F870" s="157">
        <v>3641.6</v>
      </c>
    </row>
    <row r="871" spans="1:6" ht="15" outlineLevel="4" x14ac:dyDescent="0.2">
      <c r="A871" s="155" t="s">
        <v>1069</v>
      </c>
      <c r="B871" s="155" t="s">
        <v>343</v>
      </c>
      <c r="C871" s="156" t="s">
        <v>344</v>
      </c>
      <c r="D871" s="157">
        <v>5175.3</v>
      </c>
      <c r="E871" s="157">
        <v>3916.6</v>
      </c>
      <c r="F871" s="157">
        <v>3641.6</v>
      </c>
    </row>
    <row r="872" spans="1:6" ht="60" outlineLevel="2" x14ac:dyDescent="0.2">
      <c r="A872" s="155" t="s">
        <v>1071</v>
      </c>
      <c r="B872" s="155"/>
      <c r="C872" s="156" t="s">
        <v>1072</v>
      </c>
      <c r="D872" s="157">
        <v>60806.9</v>
      </c>
      <c r="E872" s="157">
        <v>63370.6</v>
      </c>
      <c r="F872" s="157">
        <v>64774.3</v>
      </c>
    </row>
    <row r="873" spans="1:6" ht="30" outlineLevel="3" x14ac:dyDescent="0.2">
      <c r="A873" s="155" t="s">
        <v>1073</v>
      </c>
      <c r="B873" s="155"/>
      <c r="C873" s="156" t="s">
        <v>1074</v>
      </c>
      <c r="D873" s="157">
        <v>1931.5</v>
      </c>
      <c r="E873" s="157">
        <v>1931.5</v>
      </c>
      <c r="F873" s="157">
        <v>1931.5</v>
      </c>
    </row>
    <row r="874" spans="1:6" ht="15" outlineLevel="4" x14ac:dyDescent="0.2">
      <c r="A874" s="155" t="s">
        <v>1073</v>
      </c>
      <c r="B874" s="155" t="s">
        <v>343</v>
      </c>
      <c r="C874" s="156" t="s">
        <v>344</v>
      </c>
      <c r="D874" s="157">
        <v>1931.5</v>
      </c>
      <c r="E874" s="157">
        <v>1931.5</v>
      </c>
      <c r="F874" s="157">
        <v>1931.5</v>
      </c>
    </row>
    <row r="875" spans="1:6" ht="45" outlineLevel="3" x14ac:dyDescent="0.2">
      <c r="A875" s="155" t="s">
        <v>1075</v>
      </c>
      <c r="B875" s="155"/>
      <c r="C875" s="156" t="s">
        <v>1076</v>
      </c>
      <c r="D875" s="157">
        <v>19716.5</v>
      </c>
      <c r="E875" s="157">
        <v>20539.400000000001</v>
      </c>
      <c r="F875" s="157">
        <v>20539.400000000001</v>
      </c>
    </row>
    <row r="876" spans="1:6" ht="15" outlineLevel="4" x14ac:dyDescent="0.2">
      <c r="A876" s="155" t="s">
        <v>1075</v>
      </c>
      <c r="B876" s="155" t="s">
        <v>343</v>
      </c>
      <c r="C876" s="156" t="s">
        <v>344</v>
      </c>
      <c r="D876" s="157">
        <v>19716.5</v>
      </c>
      <c r="E876" s="157">
        <v>20539.400000000001</v>
      </c>
      <c r="F876" s="157">
        <v>20539.400000000001</v>
      </c>
    </row>
    <row r="877" spans="1:6" ht="60" outlineLevel="3" x14ac:dyDescent="0.2">
      <c r="A877" s="155" t="s">
        <v>1077</v>
      </c>
      <c r="B877" s="155"/>
      <c r="C877" s="156" t="s">
        <v>1078</v>
      </c>
      <c r="D877" s="157">
        <v>39037.199999999997</v>
      </c>
      <c r="E877" s="157">
        <v>40770.1</v>
      </c>
      <c r="F877" s="157">
        <v>42187.199999999997</v>
      </c>
    </row>
    <row r="878" spans="1:6" ht="15" outlineLevel="4" x14ac:dyDescent="0.2">
      <c r="A878" s="155" t="s">
        <v>1077</v>
      </c>
      <c r="B878" s="155" t="s">
        <v>343</v>
      </c>
      <c r="C878" s="156" t="s">
        <v>344</v>
      </c>
      <c r="D878" s="157">
        <v>39037.199999999997</v>
      </c>
      <c r="E878" s="157">
        <v>40770.1</v>
      </c>
      <c r="F878" s="157">
        <v>42187.199999999997</v>
      </c>
    </row>
    <row r="879" spans="1:6" ht="75" outlineLevel="3" x14ac:dyDescent="0.2">
      <c r="A879" s="155" t="s">
        <v>1079</v>
      </c>
      <c r="B879" s="155"/>
      <c r="C879" s="156" t="s">
        <v>1080</v>
      </c>
      <c r="D879" s="157">
        <v>121.7</v>
      </c>
      <c r="E879" s="157">
        <v>129.6</v>
      </c>
      <c r="F879" s="157">
        <v>116.2</v>
      </c>
    </row>
    <row r="880" spans="1:6" ht="15" outlineLevel="4" x14ac:dyDescent="0.2">
      <c r="A880" s="155" t="s">
        <v>1079</v>
      </c>
      <c r="B880" s="155" t="s">
        <v>343</v>
      </c>
      <c r="C880" s="156" t="s">
        <v>344</v>
      </c>
      <c r="D880" s="157">
        <v>121.7</v>
      </c>
      <c r="E880" s="157">
        <v>129.6</v>
      </c>
      <c r="F880" s="157">
        <v>116.2</v>
      </c>
    </row>
    <row r="881" spans="1:6" ht="60" outlineLevel="2" x14ac:dyDescent="0.2">
      <c r="A881" s="155" t="s">
        <v>1081</v>
      </c>
      <c r="B881" s="155"/>
      <c r="C881" s="156" t="s">
        <v>1082</v>
      </c>
      <c r="D881" s="157">
        <v>4273.2</v>
      </c>
      <c r="E881" s="157">
        <v>4393.5</v>
      </c>
      <c r="F881" s="157">
        <v>2910.7</v>
      </c>
    </row>
    <row r="882" spans="1:6" ht="60" outlineLevel="3" x14ac:dyDescent="0.2">
      <c r="A882" s="155" t="s">
        <v>1083</v>
      </c>
      <c r="B882" s="155"/>
      <c r="C882" s="156" t="s">
        <v>288</v>
      </c>
      <c r="D882" s="157">
        <v>2836.2</v>
      </c>
      <c r="E882" s="157">
        <v>2910.7</v>
      </c>
      <c r="F882" s="157">
        <v>2910.7</v>
      </c>
    </row>
    <row r="883" spans="1:6" ht="45" outlineLevel="4" x14ac:dyDescent="0.2">
      <c r="A883" s="155" t="s">
        <v>1083</v>
      </c>
      <c r="B883" s="155" t="s">
        <v>289</v>
      </c>
      <c r="C883" s="156" t="s">
        <v>290</v>
      </c>
      <c r="D883" s="157">
        <v>2836.2</v>
      </c>
      <c r="E883" s="157">
        <v>2910.7</v>
      </c>
      <c r="F883" s="157">
        <v>2910.7</v>
      </c>
    </row>
    <row r="884" spans="1:6" ht="45" outlineLevel="3" x14ac:dyDescent="0.2">
      <c r="A884" s="155" t="s">
        <v>1084</v>
      </c>
      <c r="B884" s="155"/>
      <c r="C884" s="156" t="s">
        <v>612</v>
      </c>
      <c r="D884" s="157">
        <v>1437</v>
      </c>
      <c r="E884" s="157">
        <v>1482.8</v>
      </c>
      <c r="F884" s="157">
        <v>0</v>
      </c>
    </row>
    <row r="885" spans="1:6" ht="45" outlineLevel="4" x14ac:dyDescent="0.2">
      <c r="A885" s="155" t="s">
        <v>1084</v>
      </c>
      <c r="B885" s="155" t="s">
        <v>289</v>
      </c>
      <c r="C885" s="156" t="s">
        <v>290</v>
      </c>
      <c r="D885" s="157">
        <v>1437</v>
      </c>
      <c r="E885" s="157">
        <v>1482.8</v>
      </c>
      <c r="F885" s="157">
        <v>0</v>
      </c>
    </row>
    <row r="886" spans="1:6" ht="45" outlineLevel="1" x14ac:dyDescent="0.2">
      <c r="A886" s="155" t="s">
        <v>1085</v>
      </c>
      <c r="B886" s="155"/>
      <c r="C886" s="156" t="s">
        <v>1086</v>
      </c>
      <c r="D886" s="157">
        <v>1655898.2</v>
      </c>
      <c r="E886" s="157">
        <v>1956288.7</v>
      </c>
      <c r="F886" s="157">
        <v>1797548.2</v>
      </c>
    </row>
    <row r="887" spans="1:6" ht="75" outlineLevel="2" x14ac:dyDescent="0.2">
      <c r="A887" s="155" t="s">
        <v>1087</v>
      </c>
      <c r="B887" s="155"/>
      <c r="C887" s="156" t="s">
        <v>1088</v>
      </c>
      <c r="D887" s="157">
        <v>239610.9</v>
      </c>
      <c r="E887" s="157">
        <v>246642.4</v>
      </c>
      <c r="F887" s="157">
        <v>229881.9</v>
      </c>
    </row>
    <row r="888" spans="1:6" ht="60" outlineLevel="3" x14ac:dyDescent="0.2">
      <c r="A888" s="155" t="s">
        <v>1089</v>
      </c>
      <c r="B888" s="155"/>
      <c r="C888" s="156" t="s">
        <v>288</v>
      </c>
      <c r="D888" s="157">
        <v>238065.1</v>
      </c>
      <c r="E888" s="157">
        <v>246642.4</v>
      </c>
      <c r="F888" s="157">
        <v>229881.9</v>
      </c>
    </row>
    <row r="889" spans="1:6" ht="105" outlineLevel="4" x14ac:dyDescent="0.2">
      <c r="A889" s="155" t="s">
        <v>1089</v>
      </c>
      <c r="B889" s="155" t="s">
        <v>325</v>
      </c>
      <c r="C889" s="156" t="s">
        <v>326</v>
      </c>
      <c r="D889" s="157">
        <v>100809</v>
      </c>
      <c r="E889" s="157">
        <v>105191.5</v>
      </c>
      <c r="F889" s="157">
        <v>105191.5</v>
      </c>
    </row>
    <row r="890" spans="1:6" ht="45" outlineLevel="4" x14ac:dyDescent="0.2">
      <c r="A890" s="155" t="s">
        <v>1089</v>
      </c>
      <c r="B890" s="155" t="s">
        <v>293</v>
      </c>
      <c r="C890" s="156" t="s">
        <v>294</v>
      </c>
      <c r="D890" s="157">
        <v>112583.8</v>
      </c>
      <c r="E890" s="157">
        <v>123197.4</v>
      </c>
      <c r="F890" s="157">
        <v>106520.1</v>
      </c>
    </row>
    <row r="891" spans="1:6" ht="45" outlineLevel="4" x14ac:dyDescent="0.2">
      <c r="A891" s="155" t="s">
        <v>1089</v>
      </c>
      <c r="B891" s="155" t="s">
        <v>289</v>
      </c>
      <c r="C891" s="156" t="s">
        <v>290</v>
      </c>
      <c r="D891" s="157">
        <v>16415.7</v>
      </c>
      <c r="E891" s="157">
        <v>16956.8</v>
      </c>
      <c r="F891" s="157">
        <v>16956.8</v>
      </c>
    </row>
    <row r="892" spans="1:6" ht="15" outlineLevel="4" x14ac:dyDescent="0.2">
      <c r="A892" s="155" t="s">
        <v>1089</v>
      </c>
      <c r="B892" s="155" t="s">
        <v>327</v>
      </c>
      <c r="C892" s="156" t="s">
        <v>328</v>
      </c>
      <c r="D892" s="157">
        <v>8256.6</v>
      </c>
      <c r="E892" s="157">
        <v>1296.7</v>
      </c>
      <c r="F892" s="157">
        <v>1213.5</v>
      </c>
    </row>
    <row r="893" spans="1:6" ht="45" outlineLevel="3" x14ac:dyDescent="0.2">
      <c r="A893" s="155" t="s">
        <v>1090</v>
      </c>
      <c r="B893" s="155"/>
      <c r="C893" s="156" t="s">
        <v>612</v>
      </c>
      <c r="D893" s="157">
        <v>1545.8</v>
      </c>
      <c r="E893" s="157">
        <v>0</v>
      </c>
      <c r="F893" s="157">
        <v>0</v>
      </c>
    </row>
    <row r="894" spans="1:6" ht="45" outlineLevel="4" x14ac:dyDescent="0.2">
      <c r="A894" s="155" t="s">
        <v>1090</v>
      </c>
      <c r="B894" s="155" t="s">
        <v>293</v>
      </c>
      <c r="C894" s="156" t="s">
        <v>294</v>
      </c>
      <c r="D894" s="157">
        <v>1545.8</v>
      </c>
      <c r="E894" s="157">
        <v>0</v>
      </c>
      <c r="F894" s="157">
        <v>0</v>
      </c>
    </row>
    <row r="895" spans="1:6" ht="45" outlineLevel="2" x14ac:dyDescent="0.2">
      <c r="A895" s="155" t="s">
        <v>1091</v>
      </c>
      <c r="B895" s="155"/>
      <c r="C895" s="156" t="s">
        <v>1092</v>
      </c>
      <c r="D895" s="157">
        <v>1192677.2</v>
      </c>
      <c r="E895" s="157">
        <v>1387902.8</v>
      </c>
      <c r="F895" s="157">
        <v>1312999.2</v>
      </c>
    </row>
    <row r="896" spans="1:6" ht="60" outlineLevel="3" x14ac:dyDescent="0.2">
      <c r="A896" s="155" t="s">
        <v>1093</v>
      </c>
      <c r="B896" s="155"/>
      <c r="C896" s="156" t="s">
        <v>288</v>
      </c>
      <c r="D896" s="157">
        <v>1091614.3</v>
      </c>
      <c r="E896" s="157">
        <v>1147703.8</v>
      </c>
      <c r="F896" s="157">
        <v>1124254.6000000001</v>
      </c>
    </row>
    <row r="897" spans="1:6" ht="105" outlineLevel="4" x14ac:dyDescent="0.2">
      <c r="A897" s="155" t="s">
        <v>1093</v>
      </c>
      <c r="B897" s="155" t="s">
        <v>325</v>
      </c>
      <c r="C897" s="156" t="s">
        <v>326</v>
      </c>
      <c r="D897" s="157">
        <v>752245.5</v>
      </c>
      <c r="E897" s="157">
        <v>784885.8</v>
      </c>
      <c r="F897" s="157">
        <v>784885.8</v>
      </c>
    </row>
    <row r="898" spans="1:6" ht="45" outlineLevel="4" x14ac:dyDescent="0.2">
      <c r="A898" s="155" t="s">
        <v>1093</v>
      </c>
      <c r="B898" s="155" t="s">
        <v>293</v>
      </c>
      <c r="C898" s="156" t="s">
        <v>294</v>
      </c>
      <c r="D898" s="157">
        <v>324281.8</v>
      </c>
      <c r="E898" s="157">
        <v>347731</v>
      </c>
      <c r="F898" s="157">
        <v>324281.8</v>
      </c>
    </row>
    <row r="899" spans="1:6" ht="15" outlineLevel="4" x14ac:dyDescent="0.2">
      <c r="A899" s="155" t="s">
        <v>1093</v>
      </c>
      <c r="B899" s="155" t="s">
        <v>327</v>
      </c>
      <c r="C899" s="156" t="s">
        <v>328</v>
      </c>
      <c r="D899" s="157">
        <v>15087</v>
      </c>
      <c r="E899" s="157">
        <v>15087</v>
      </c>
      <c r="F899" s="157">
        <v>15087</v>
      </c>
    </row>
    <row r="900" spans="1:6" ht="45" outlineLevel="3" x14ac:dyDescent="0.2">
      <c r="A900" s="155" t="s">
        <v>1094</v>
      </c>
      <c r="B900" s="155"/>
      <c r="C900" s="156" t="s">
        <v>612</v>
      </c>
      <c r="D900" s="157">
        <v>68632.7</v>
      </c>
      <c r="E900" s="157">
        <v>202899.8</v>
      </c>
      <c r="F900" s="157">
        <v>186630</v>
      </c>
    </row>
    <row r="901" spans="1:6" ht="45" outlineLevel="4" x14ac:dyDescent="0.2">
      <c r="A901" s="155" t="s">
        <v>1094</v>
      </c>
      <c r="B901" s="155" t="s">
        <v>293</v>
      </c>
      <c r="C901" s="156" t="s">
        <v>294</v>
      </c>
      <c r="D901" s="157">
        <v>68632.7</v>
      </c>
      <c r="E901" s="157">
        <v>202899.8</v>
      </c>
      <c r="F901" s="157">
        <v>186630</v>
      </c>
    </row>
    <row r="902" spans="1:6" ht="60" outlineLevel="3" x14ac:dyDescent="0.2">
      <c r="A902" s="155" t="s">
        <v>1095</v>
      </c>
      <c r="B902" s="155"/>
      <c r="C902" s="156" t="s">
        <v>1096</v>
      </c>
      <c r="D902" s="157">
        <v>1495.3</v>
      </c>
      <c r="E902" s="157">
        <v>1495.3</v>
      </c>
      <c r="F902" s="157">
        <v>1495.3</v>
      </c>
    </row>
    <row r="903" spans="1:6" ht="45" outlineLevel="4" x14ac:dyDescent="0.2">
      <c r="A903" s="155" t="s">
        <v>1095</v>
      </c>
      <c r="B903" s="155" t="s">
        <v>293</v>
      </c>
      <c r="C903" s="156" t="s">
        <v>294</v>
      </c>
      <c r="D903" s="157">
        <v>495.3</v>
      </c>
      <c r="E903" s="157">
        <v>495.3</v>
      </c>
      <c r="F903" s="157">
        <v>495.3</v>
      </c>
    </row>
    <row r="904" spans="1:6" ht="45" outlineLevel="4" x14ac:dyDescent="0.2">
      <c r="A904" s="155" t="s">
        <v>1095</v>
      </c>
      <c r="B904" s="155" t="s">
        <v>289</v>
      </c>
      <c r="C904" s="156" t="s">
        <v>290</v>
      </c>
      <c r="D904" s="157">
        <v>1000</v>
      </c>
      <c r="E904" s="157">
        <v>1000</v>
      </c>
      <c r="F904" s="157">
        <v>1000</v>
      </c>
    </row>
    <row r="905" spans="1:6" ht="60" outlineLevel="3" x14ac:dyDescent="0.2">
      <c r="A905" s="155" t="s">
        <v>1097</v>
      </c>
      <c r="B905" s="155"/>
      <c r="C905" s="156" t="s">
        <v>1098</v>
      </c>
      <c r="D905" s="157">
        <v>619.29999999999995</v>
      </c>
      <c r="E905" s="157">
        <v>619.29999999999995</v>
      </c>
      <c r="F905" s="157">
        <v>619.29999999999995</v>
      </c>
    </row>
    <row r="906" spans="1:6" ht="45" outlineLevel="4" x14ac:dyDescent="0.2">
      <c r="A906" s="155" t="s">
        <v>1097</v>
      </c>
      <c r="B906" s="155" t="s">
        <v>293</v>
      </c>
      <c r="C906" s="156" t="s">
        <v>294</v>
      </c>
      <c r="D906" s="157">
        <v>619.29999999999995</v>
      </c>
      <c r="E906" s="157">
        <v>619.29999999999995</v>
      </c>
      <c r="F906" s="157">
        <v>619.29999999999995</v>
      </c>
    </row>
    <row r="907" spans="1:6" ht="60" outlineLevel="3" x14ac:dyDescent="0.2">
      <c r="A907" s="155" t="s">
        <v>1099</v>
      </c>
      <c r="B907" s="155"/>
      <c r="C907" s="156" t="s">
        <v>1100</v>
      </c>
      <c r="D907" s="157">
        <v>30315.599999999999</v>
      </c>
      <c r="E907" s="157">
        <v>35184.6</v>
      </c>
      <c r="F907" s="157">
        <v>0</v>
      </c>
    </row>
    <row r="908" spans="1:6" ht="45" outlineLevel="4" x14ac:dyDescent="0.2">
      <c r="A908" s="155" t="s">
        <v>1099</v>
      </c>
      <c r="B908" s="155" t="s">
        <v>293</v>
      </c>
      <c r="C908" s="156" t="s">
        <v>294</v>
      </c>
      <c r="D908" s="157">
        <v>30315.599999999999</v>
      </c>
      <c r="E908" s="157">
        <v>35184.6</v>
      </c>
      <c r="F908" s="157">
        <v>0</v>
      </c>
    </row>
    <row r="909" spans="1:6" ht="45" outlineLevel="2" x14ac:dyDescent="0.2">
      <c r="A909" s="155" t="s">
        <v>1101</v>
      </c>
      <c r="B909" s="155"/>
      <c r="C909" s="156" t="s">
        <v>1102</v>
      </c>
      <c r="D909" s="157">
        <v>223610.1</v>
      </c>
      <c r="E909" s="157">
        <v>321743.5</v>
      </c>
      <c r="F909" s="157">
        <v>254667.1</v>
      </c>
    </row>
    <row r="910" spans="1:6" ht="90" outlineLevel="3" x14ac:dyDescent="0.2">
      <c r="A910" s="155" t="s">
        <v>1103</v>
      </c>
      <c r="B910" s="155"/>
      <c r="C910" s="156" t="s">
        <v>387</v>
      </c>
      <c r="D910" s="157">
        <v>223610.1</v>
      </c>
      <c r="E910" s="157">
        <v>321743.5</v>
      </c>
      <c r="F910" s="157">
        <v>254667.1</v>
      </c>
    </row>
    <row r="911" spans="1:6" ht="45" outlineLevel="4" x14ac:dyDescent="0.2">
      <c r="A911" s="155" t="s">
        <v>1103</v>
      </c>
      <c r="B911" s="155" t="s">
        <v>388</v>
      </c>
      <c r="C911" s="156" t="s">
        <v>389</v>
      </c>
      <c r="D911" s="157">
        <v>223610.1</v>
      </c>
      <c r="E911" s="157">
        <v>321743.5</v>
      </c>
      <c r="F911" s="157">
        <v>254667.1</v>
      </c>
    </row>
    <row r="912" spans="1:6" ht="45" outlineLevel="1" x14ac:dyDescent="0.2">
      <c r="A912" s="155" t="s">
        <v>1104</v>
      </c>
      <c r="B912" s="155"/>
      <c r="C912" s="156" t="s">
        <v>951</v>
      </c>
      <c r="D912" s="157">
        <v>640233.9</v>
      </c>
      <c r="E912" s="157">
        <v>690442.6</v>
      </c>
      <c r="F912" s="157">
        <v>656445.4</v>
      </c>
    </row>
    <row r="913" spans="1:6" ht="45" outlineLevel="2" x14ac:dyDescent="0.2">
      <c r="A913" s="155" t="s">
        <v>1105</v>
      </c>
      <c r="B913" s="155"/>
      <c r="C913" s="156" t="s">
        <v>369</v>
      </c>
      <c r="D913" s="157">
        <v>640233.9</v>
      </c>
      <c r="E913" s="157">
        <v>690442.6</v>
      </c>
      <c r="F913" s="157">
        <v>656445.4</v>
      </c>
    </row>
    <row r="914" spans="1:6" ht="60" outlineLevel="3" x14ac:dyDescent="0.2">
      <c r="A914" s="155" t="s">
        <v>1106</v>
      </c>
      <c r="B914" s="155"/>
      <c r="C914" s="156" t="s">
        <v>371</v>
      </c>
      <c r="D914" s="157">
        <v>632763.9</v>
      </c>
      <c r="E914" s="157">
        <v>677106.8</v>
      </c>
      <c r="F914" s="157">
        <v>644082.6</v>
      </c>
    </row>
    <row r="915" spans="1:6" ht="105" outlineLevel="4" x14ac:dyDescent="0.2">
      <c r="A915" s="155" t="s">
        <v>1106</v>
      </c>
      <c r="B915" s="155" t="s">
        <v>325</v>
      </c>
      <c r="C915" s="156" t="s">
        <v>326</v>
      </c>
      <c r="D915" s="157">
        <v>333157.59999999998</v>
      </c>
      <c r="E915" s="157">
        <v>346904.2</v>
      </c>
      <c r="F915" s="157">
        <v>346904.2</v>
      </c>
    </row>
    <row r="916" spans="1:6" ht="45" outlineLevel="4" x14ac:dyDescent="0.2">
      <c r="A916" s="155" t="s">
        <v>1106</v>
      </c>
      <c r="B916" s="155" t="s">
        <v>293</v>
      </c>
      <c r="C916" s="156" t="s">
        <v>294</v>
      </c>
      <c r="D916" s="157">
        <v>299282.3</v>
      </c>
      <c r="E916" s="157">
        <v>329891.59999999998</v>
      </c>
      <c r="F916" s="157">
        <v>296867.40000000002</v>
      </c>
    </row>
    <row r="917" spans="1:6" ht="30" outlineLevel="4" x14ac:dyDescent="0.2">
      <c r="A917" s="155" t="s">
        <v>1106</v>
      </c>
      <c r="B917" s="155" t="s">
        <v>301</v>
      </c>
      <c r="C917" s="156" t="s">
        <v>302</v>
      </c>
      <c r="D917" s="157">
        <v>13</v>
      </c>
      <c r="E917" s="157">
        <v>0</v>
      </c>
      <c r="F917" s="157">
        <v>0</v>
      </c>
    </row>
    <row r="918" spans="1:6" ht="15" outlineLevel="4" x14ac:dyDescent="0.2">
      <c r="A918" s="155" t="s">
        <v>1106</v>
      </c>
      <c r="B918" s="155" t="s">
        <v>327</v>
      </c>
      <c r="C918" s="156" t="s">
        <v>328</v>
      </c>
      <c r="D918" s="157">
        <v>311</v>
      </c>
      <c r="E918" s="157">
        <v>311</v>
      </c>
      <c r="F918" s="157">
        <v>311</v>
      </c>
    </row>
    <row r="919" spans="1:6" ht="45" outlineLevel="3" x14ac:dyDescent="0.2">
      <c r="A919" s="155" t="s">
        <v>1107</v>
      </c>
      <c r="B919" s="155"/>
      <c r="C919" s="156" t="s">
        <v>1108</v>
      </c>
      <c r="D919" s="157">
        <v>7470</v>
      </c>
      <c r="E919" s="157">
        <v>13335.8</v>
      </c>
      <c r="F919" s="157">
        <v>12362.8</v>
      </c>
    </row>
    <row r="920" spans="1:6" ht="45" outlineLevel="4" x14ac:dyDescent="0.2">
      <c r="A920" s="155" t="s">
        <v>1107</v>
      </c>
      <c r="B920" s="155" t="s">
        <v>293</v>
      </c>
      <c r="C920" s="156" t="s">
        <v>294</v>
      </c>
      <c r="D920" s="157">
        <v>7470</v>
      </c>
      <c r="E920" s="157">
        <v>13335.8</v>
      </c>
      <c r="F920" s="157">
        <v>12362.8</v>
      </c>
    </row>
    <row r="921" spans="1:6" ht="60" outlineLevel="1" x14ac:dyDescent="0.2">
      <c r="A921" s="155" t="s">
        <v>1109</v>
      </c>
      <c r="B921" s="155"/>
      <c r="C921" s="156" t="s">
        <v>1110</v>
      </c>
      <c r="D921" s="157">
        <v>12863.3</v>
      </c>
      <c r="E921" s="157">
        <v>12863.3</v>
      </c>
      <c r="F921" s="157">
        <v>12863.3</v>
      </c>
    </row>
    <row r="922" spans="1:6" ht="60" outlineLevel="2" x14ac:dyDescent="0.2">
      <c r="A922" s="155" t="s">
        <v>1111</v>
      </c>
      <c r="B922" s="155"/>
      <c r="C922" s="156" t="s">
        <v>1112</v>
      </c>
      <c r="D922" s="157">
        <v>12863.3</v>
      </c>
      <c r="E922" s="157">
        <v>12863.3</v>
      </c>
      <c r="F922" s="157">
        <v>12863.3</v>
      </c>
    </row>
    <row r="923" spans="1:6" ht="60" outlineLevel="3" x14ac:dyDescent="0.2">
      <c r="A923" s="155" t="s">
        <v>1113</v>
      </c>
      <c r="B923" s="155"/>
      <c r="C923" s="156" t="s">
        <v>288</v>
      </c>
      <c r="D923" s="157">
        <v>2365.3000000000002</v>
      </c>
      <c r="E923" s="157">
        <v>2365.3000000000002</v>
      </c>
      <c r="F923" s="157">
        <v>2365.3000000000002</v>
      </c>
    </row>
    <row r="924" spans="1:6" ht="45" outlineLevel="4" x14ac:dyDescent="0.2">
      <c r="A924" s="155" t="s">
        <v>1113</v>
      </c>
      <c r="B924" s="155" t="s">
        <v>289</v>
      </c>
      <c r="C924" s="156" t="s">
        <v>290</v>
      </c>
      <c r="D924" s="157">
        <v>2365.3000000000002</v>
      </c>
      <c r="E924" s="157">
        <v>2365.3000000000002</v>
      </c>
      <c r="F924" s="157">
        <v>2365.3000000000002</v>
      </c>
    </row>
    <row r="925" spans="1:6" ht="75" outlineLevel="3" x14ac:dyDescent="0.2">
      <c r="A925" s="155" t="s">
        <v>1114</v>
      </c>
      <c r="B925" s="155"/>
      <c r="C925" s="156" t="s">
        <v>1115</v>
      </c>
      <c r="D925" s="157">
        <v>10498</v>
      </c>
      <c r="E925" s="157">
        <v>10498</v>
      </c>
      <c r="F925" s="157">
        <v>10498</v>
      </c>
    </row>
    <row r="926" spans="1:6" ht="45" outlineLevel="4" x14ac:dyDescent="0.2">
      <c r="A926" s="155" t="s">
        <v>1114</v>
      </c>
      <c r="B926" s="155" t="s">
        <v>293</v>
      </c>
      <c r="C926" s="156" t="s">
        <v>294</v>
      </c>
      <c r="D926" s="157">
        <v>900</v>
      </c>
      <c r="E926" s="157">
        <v>900</v>
      </c>
      <c r="F926" s="157">
        <v>900</v>
      </c>
    </row>
    <row r="927" spans="1:6" ht="45" outlineLevel="4" x14ac:dyDescent="0.2">
      <c r="A927" s="155" t="s">
        <v>1114</v>
      </c>
      <c r="B927" s="155" t="s">
        <v>289</v>
      </c>
      <c r="C927" s="156" t="s">
        <v>290</v>
      </c>
      <c r="D927" s="157">
        <v>9598</v>
      </c>
      <c r="E927" s="157">
        <v>9598</v>
      </c>
      <c r="F927" s="157">
        <v>9598</v>
      </c>
    </row>
    <row r="928" spans="1:6" ht="45" x14ac:dyDescent="0.2">
      <c r="A928" s="155" t="s">
        <v>1116</v>
      </c>
      <c r="B928" s="155"/>
      <c r="C928" s="156" t="s">
        <v>1117</v>
      </c>
      <c r="D928" s="157">
        <v>5552149.7000000002</v>
      </c>
      <c r="E928" s="157">
        <v>5004203.7</v>
      </c>
      <c r="F928" s="157">
        <v>4312951.5</v>
      </c>
    </row>
    <row r="929" spans="1:6" ht="45" outlineLevel="1" x14ac:dyDescent="0.2">
      <c r="A929" s="155" t="s">
        <v>1118</v>
      </c>
      <c r="B929" s="155"/>
      <c r="C929" s="156" t="s">
        <v>1119</v>
      </c>
      <c r="D929" s="157">
        <v>1316745.8999999999</v>
      </c>
      <c r="E929" s="157">
        <v>933690.3</v>
      </c>
      <c r="F929" s="157">
        <v>538404.19999999995</v>
      </c>
    </row>
    <row r="930" spans="1:6" ht="45" outlineLevel="2" x14ac:dyDescent="0.2">
      <c r="A930" s="155" t="s">
        <v>1120</v>
      </c>
      <c r="B930" s="155"/>
      <c r="C930" s="156" t="s">
        <v>1121</v>
      </c>
      <c r="D930" s="157">
        <v>144230.79999999999</v>
      </c>
      <c r="E930" s="157">
        <v>111061.9</v>
      </c>
      <c r="F930" s="157">
        <v>113090.8</v>
      </c>
    </row>
    <row r="931" spans="1:6" ht="60" outlineLevel="3" x14ac:dyDescent="0.2">
      <c r="A931" s="155" t="s">
        <v>1122</v>
      </c>
      <c r="B931" s="155"/>
      <c r="C931" s="156" t="s">
        <v>1123</v>
      </c>
      <c r="D931" s="157">
        <v>21323.9</v>
      </c>
      <c r="E931" s="157">
        <v>21323.9</v>
      </c>
      <c r="F931" s="157">
        <v>21323.9</v>
      </c>
    </row>
    <row r="932" spans="1:6" ht="45" outlineLevel="4" x14ac:dyDescent="0.2">
      <c r="A932" s="155" t="s">
        <v>1122</v>
      </c>
      <c r="B932" s="155" t="s">
        <v>289</v>
      </c>
      <c r="C932" s="156" t="s">
        <v>290</v>
      </c>
      <c r="D932" s="157">
        <v>21323.9</v>
      </c>
      <c r="E932" s="157">
        <v>21323.9</v>
      </c>
      <c r="F932" s="157">
        <v>21323.9</v>
      </c>
    </row>
    <row r="933" spans="1:6" ht="30" outlineLevel="3" x14ac:dyDescent="0.2">
      <c r="A933" s="155" t="s">
        <v>1124</v>
      </c>
      <c r="B933" s="155"/>
      <c r="C933" s="156" t="s">
        <v>1125</v>
      </c>
      <c r="D933" s="157">
        <v>102906.9</v>
      </c>
      <c r="E933" s="157">
        <v>79738</v>
      </c>
      <c r="F933" s="157">
        <v>81766.899999999994</v>
      </c>
    </row>
    <row r="934" spans="1:6" ht="45" outlineLevel="4" x14ac:dyDescent="0.2">
      <c r="A934" s="155" t="s">
        <v>1124</v>
      </c>
      <c r="B934" s="155" t="s">
        <v>293</v>
      </c>
      <c r="C934" s="156" t="s">
        <v>294</v>
      </c>
      <c r="D934" s="157">
        <v>97906.9</v>
      </c>
      <c r="E934" s="157">
        <v>74738</v>
      </c>
      <c r="F934" s="157">
        <v>76766.899999999994</v>
      </c>
    </row>
    <row r="935" spans="1:6" ht="15" outlineLevel="4" x14ac:dyDescent="0.2">
      <c r="A935" s="155" t="s">
        <v>1124</v>
      </c>
      <c r="B935" s="155" t="s">
        <v>327</v>
      </c>
      <c r="C935" s="156" t="s">
        <v>328</v>
      </c>
      <c r="D935" s="157">
        <v>5000</v>
      </c>
      <c r="E935" s="157">
        <v>5000</v>
      </c>
      <c r="F935" s="157">
        <v>5000</v>
      </c>
    </row>
    <row r="936" spans="1:6" ht="75" outlineLevel="3" x14ac:dyDescent="0.2">
      <c r="A936" s="155" t="s">
        <v>1126</v>
      </c>
      <c r="B936" s="155"/>
      <c r="C936" s="156" t="s">
        <v>2284</v>
      </c>
      <c r="D936" s="157">
        <v>10000</v>
      </c>
      <c r="E936" s="157">
        <v>0</v>
      </c>
      <c r="F936" s="157">
        <v>0</v>
      </c>
    </row>
    <row r="937" spans="1:6" ht="45" outlineLevel="4" x14ac:dyDescent="0.2">
      <c r="A937" s="155" t="s">
        <v>1126</v>
      </c>
      <c r="B937" s="155" t="s">
        <v>289</v>
      </c>
      <c r="C937" s="156" t="s">
        <v>290</v>
      </c>
      <c r="D937" s="157">
        <v>10000</v>
      </c>
      <c r="E937" s="157">
        <v>0</v>
      </c>
      <c r="F937" s="157">
        <v>0</v>
      </c>
    </row>
    <row r="938" spans="1:6" ht="135" outlineLevel="3" x14ac:dyDescent="0.2">
      <c r="A938" s="155" t="s">
        <v>1127</v>
      </c>
      <c r="B938" s="155"/>
      <c r="C938" s="156" t="s">
        <v>1128</v>
      </c>
      <c r="D938" s="157">
        <v>10000</v>
      </c>
      <c r="E938" s="157">
        <v>10000</v>
      </c>
      <c r="F938" s="157">
        <v>10000</v>
      </c>
    </row>
    <row r="939" spans="1:6" ht="45" outlineLevel="4" x14ac:dyDescent="0.2">
      <c r="A939" s="155" t="s">
        <v>1127</v>
      </c>
      <c r="B939" s="155" t="s">
        <v>289</v>
      </c>
      <c r="C939" s="156" t="s">
        <v>290</v>
      </c>
      <c r="D939" s="157">
        <v>10000</v>
      </c>
      <c r="E939" s="157">
        <v>10000</v>
      </c>
      <c r="F939" s="157">
        <v>10000</v>
      </c>
    </row>
    <row r="940" spans="1:6" ht="30" outlineLevel="2" x14ac:dyDescent="0.2">
      <c r="A940" s="155" t="s">
        <v>1129</v>
      </c>
      <c r="B940" s="155"/>
      <c r="C940" s="156" t="s">
        <v>1130</v>
      </c>
      <c r="D940" s="157">
        <v>28788.799999999999</v>
      </c>
      <c r="E940" s="157">
        <v>19120</v>
      </c>
      <c r="F940" s="157">
        <v>19120</v>
      </c>
    </row>
    <row r="941" spans="1:6" ht="75" outlineLevel="3" x14ac:dyDescent="0.2">
      <c r="A941" s="155" t="s">
        <v>1131</v>
      </c>
      <c r="B941" s="155"/>
      <c r="C941" s="156" t="s">
        <v>1132</v>
      </c>
      <c r="D941" s="157">
        <v>22750</v>
      </c>
      <c r="E941" s="157">
        <v>19120</v>
      </c>
      <c r="F941" s="157">
        <v>19120</v>
      </c>
    </row>
    <row r="942" spans="1:6" ht="45" outlineLevel="4" x14ac:dyDescent="0.2">
      <c r="A942" s="155" t="s">
        <v>1131</v>
      </c>
      <c r="B942" s="155" t="s">
        <v>293</v>
      </c>
      <c r="C942" s="156" t="s">
        <v>294</v>
      </c>
      <c r="D942" s="157">
        <v>650</v>
      </c>
      <c r="E942" s="157">
        <v>650</v>
      </c>
      <c r="F942" s="157">
        <v>650</v>
      </c>
    </row>
    <row r="943" spans="1:6" ht="45" outlineLevel="4" x14ac:dyDescent="0.2">
      <c r="A943" s="155" t="s">
        <v>1131</v>
      </c>
      <c r="B943" s="155" t="s">
        <v>289</v>
      </c>
      <c r="C943" s="156" t="s">
        <v>290</v>
      </c>
      <c r="D943" s="157">
        <v>22100</v>
      </c>
      <c r="E943" s="157">
        <v>18470</v>
      </c>
      <c r="F943" s="157">
        <v>18470</v>
      </c>
    </row>
    <row r="944" spans="1:6" ht="105" outlineLevel="3" x14ac:dyDescent="0.2">
      <c r="A944" s="155" t="s">
        <v>1133</v>
      </c>
      <c r="B944" s="155"/>
      <c r="C944" s="156" t="s">
        <v>2285</v>
      </c>
      <c r="D944" s="157">
        <v>6038.8</v>
      </c>
      <c r="E944" s="157">
        <v>0</v>
      </c>
      <c r="F944" s="157">
        <v>0</v>
      </c>
    </row>
    <row r="945" spans="1:6" ht="45" outlineLevel="4" x14ac:dyDescent="0.2">
      <c r="A945" s="155" t="s">
        <v>1133</v>
      </c>
      <c r="B945" s="155" t="s">
        <v>289</v>
      </c>
      <c r="C945" s="156" t="s">
        <v>290</v>
      </c>
      <c r="D945" s="157">
        <v>6038.8</v>
      </c>
      <c r="E945" s="157">
        <v>0</v>
      </c>
      <c r="F945" s="157">
        <v>0</v>
      </c>
    </row>
    <row r="946" spans="1:6" ht="60" outlineLevel="2" x14ac:dyDescent="0.2">
      <c r="A946" s="155" t="s">
        <v>1134</v>
      </c>
      <c r="B946" s="155"/>
      <c r="C946" s="156" t="s">
        <v>1135</v>
      </c>
      <c r="D946" s="157">
        <v>187579.5</v>
      </c>
      <c r="E946" s="157">
        <v>160750.70000000001</v>
      </c>
      <c r="F946" s="157">
        <v>160750.70000000001</v>
      </c>
    </row>
    <row r="947" spans="1:6" ht="60" outlineLevel="3" x14ac:dyDescent="0.2">
      <c r="A947" s="155" t="s">
        <v>1136</v>
      </c>
      <c r="B947" s="155"/>
      <c r="C947" s="156" t="s">
        <v>288</v>
      </c>
      <c r="D947" s="157">
        <v>186597</v>
      </c>
      <c r="E947" s="157">
        <v>159584.9</v>
      </c>
      <c r="F947" s="157">
        <v>159584.9</v>
      </c>
    </row>
    <row r="948" spans="1:6" ht="45" outlineLevel="4" x14ac:dyDescent="0.2">
      <c r="A948" s="155" t="s">
        <v>1136</v>
      </c>
      <c r="B948" s="155" t="s">
        <v>289</v>
      </c>
      <c r="C948" s="156" t="s">
        <v>290</v>
      </c>
      <c r="D948" s="157">
        <v>186597</v>
      </c>
      <c r="E948" s="157">
        <v>159584.9</v>
      </c>
      <c r="F948" s="157">
        <v>159584.9</v>
      </c>
    </row>
    <row r="949" spans="1:6" ht="30" outlineLevel="3" x14ac:dyDescent="0.2">
      <c r="A949" s="155" t="s">
        <v>1137</v>
      </c>
      <c r="B949" s="155"/>
      <c r="C949" s="156" t="s">
        <v>1138</v>
      </c>
      <c r="D949" s="157">
        <v>482.5</v>
      </c>
      <c r="E949" s="157">
        <v>482.5</v>
      </c>
      <c r="F949" s="157">
        <v>482.5</v>
      </c>
    </row>
    <row r="950" spans="1:6" ht="105" outlineLevel="4" x14ac:dyDescent="0.2">
      <c r="A950" s="155" t="s">
        <v>1137</v>
      </c>
      <c r="B950" s="155" t="s">
        <v>325</v>
      </c>
      <c r="C950" s="156" t="s">
        <v>326</v>
      </c>
      <c r="D950" s="157">
        <v>27</v>
      </c>
      <c r="E950" s="157">
        <v>27</v>
      </c>
      <c r="F950" s="157">
        <v>27</v>
      </c>
    </row>
    <row r="951" spans="1:6" ht="45" outlineLevel="4" x14ac:dyDescent="0.2">
      <c r="A951" s="155" t="s">
        <v>1137</v>
      </c>
      <c r="B951" s="155" t="s">
        <v>293</v>
      </c>
      <c r="C951" s="156" t="s">
        <v>294</v>
      </c>
      <c r="D951" s="157">
        <v>455.5</v>
      </c>
      <c r="E951" s="157">
        <v>455.5</v>
      </c>
      <c r="F951" s="157">
        <v>455.5</v>
      </c>
    </row>
    <row r="952" spans="1:6" ht="45" outlineLevel="3" x14ac:dyDescent="0.2">
      <c r="A952" s="155" t="s">
        <v>1139</v>
      </c>
      <c r="B952" s="155"/>
      <c r="C952" s="156" t="s">
        <v>1140</v>
      </c>
      <c r="D952" s="157">
        <v>500</v>
      </c>
      <c r="E952" s="157">
        <v>683.3</v>
      </c>
      <c r="F952" s="157">
        <v>683.3</v>
      </c>
    </row>
    <row r="953" spans="1:6" ht="45" outlineLevel="4" x14ac:dyDescent="0.2">
      <c r="A953" s="155" t="s">
        <v>1139</v>
      </c>
      <c r="B953" s="155" t="s">
        <v>293</v>
      </c>
      <c r="C953" s="156" t="s">
        <v>294</v>
      </c>
      <c r="D953" s="157">
        <v>500</v>
      </c>
      <c r="E953" s="157">
        <v>683.3</v>
      </c>
      <c r="F953" s="157">
        <v>683.3</v>
      </c>
    </row>
    <row r="954" spans="1:6" ht="60" outlineLevel="2" x14ac:dyDescent="0.2">
      <c r="A954" s="155" t="s">
        <v>1141</v>
      </c>
      <c r="B954" s="155"/>
      <c r="C954" s="156" t="s">
        <v>1142</v>
      </c>
      <c r="D954" s="157">
        <v>100000</v>
      </c>
      <c r="E954" s="157">
        <v>100000</v>
      </c>
      <c r="F954" s="157">
        <v>100000</v>
      </c>
    </row>
    <row r="955" spans="1:6" ht="135" outlineLevel="3" x14ac:dyDescent="0.2">
      <c r="A955" s="155" t="s">
        <v>1143</v>
      </c>
      <c r="B955" s="155"/>
      <c r="C955" s="156" t="s">
        <v>1144</v>
      </c>
      <c r="D955" s="157">
        <v>100000</v>
      </c>
      <c r="E955" s="157">
        <v>100000</v>
      </c>
      <c r="F955" s="157">
        <v>100000</v>
      </c>
    </row>
    <row r="956" spans="1:6" ht="45" outlineLevel="4" x14ac:dyDescent="0.2">
      <c r="A956" s="155" t="s">
        <v>1143</v>
      </c>
      <c r="B956" s="155" t="s">
        <v>289</v>
      </c>
      <c r="C956" s="156" t="s">
        <v>290</v>
      </c>
      <c r="D956" s="157">
        <v>100000</v>
      </c>
      <c r="E956" s="157">
        <v>100000</v>
      </c>
      <c r="F956" s="157">
        <v>100000</v>
      </c>
    </row>
    <row r="957" spans="1:6" ht="90" outlineLevel="2" x14ac:dyDescent="0.2">
      <c r="A957" s="155" t="s">
        <v>1145</v>
      </c>
      <c r="B957" s="155"/>
      <c r="C957" s="156" t="s">
        <v>1146</v>
      </c>
      <c r="D957" s="157">
        <v>8815</v>
      </c>
      <c r="E957" s="157">
        <v>8815</v>
      </c>
      <c r="F957" s="157">
        <v>8815</v>
      </c>
    </row>
    <row r="958" spans="1:6" ht="75" outlineLevel="3" x14ac:dyDescent="0.2">
      <c r="A958" s="155" t="s">
        <v>1147</v>
      </c>
      <c r="B958" s="155"/>
      <c r="C958" s="156" t="s">
        <v>1148</v>
      </c>
      <c r="D958" s="157">
        <v>8815</v>
      </c>
      <c r="E958" s="157">
        <v>8815</v>
      </c>
      <c r="F958" s="157">
        <v>8815</v>
      </c>
    </row>
    <row r="959" spans="1:6" ht="15" outlineLevel="4" x14ac:dyDescent="0.2">
      <c r="A959" s="155" t="s">
        <v>1147</v>
      </c>
      <c r="B959" s="155" t="s">
        <v>327</v>
      </c>
      <c r="C959" s="156" t="s">
        <v>328</v>
      </c>
      <c r="D959" s="157">
        <v>8815</v>
      </c>
      <c r="E959" s="157">
        <v>8815</v>
      </c>
      <c r="F959" s="157">
        <v>8815</v>
      </c>
    </row>
    <row r="960" spans="1:6" ht="45" outlineLevel="2" x14ac:dyDescent="0.2">
      <c r="A960" s="155" t="s">
        <v>1149</v>
      </c>
      <c r="B960" s="155"/>
      <c r="C960" s="156" t="s">
        <v>1150</v>
      </c>
      <c r="D960" s="157">
        <v>823327.7</v>
      </c>
      <c r="E960" s="157">
        <v>533942.69999999995</v>
      </c>
      <c r="F960" s="157">
        <v>136627.70000000001</v>
      </c>
    </row>
    <row r="961" spans="1:6" ht="90" outlineLevel="3" x14ac:dyDescent="0.2">
      <c r="A961" s="155" t="s">
        <v>1151</v>
      </c>
      <c r="B961" s="155"/>
      <c r="C961" s="156" t="s">
        <v>1152</v>
      </c>
      <c r="D961" s="157">
        <v>782700</v>
      </c>
      <c r="E961" s="157">
        <v>493315</v>
      </c>
      <c r="F961" s="157">
        <v>96000</v>
      </c>
    </row>
    <row r="962" spans="1:6" ht="45" outlineLevel="4" x14ac:dyDescent="0.2">
      <c r="A962" s="155" t="s">
        <v>1151</v>
      </c>
      <c r="B962" s="155" t="s">
        <v>388</v>
      </c>
      <c r="C962" s="156" t="s">
        <v>389</v>
      </c>
      <c r="D962" s="157">
        <v>782700</v>
      </c>
      <c r="E962" s="157">
        <v>493315</v>
      </c>
      <c r="F962" s="157">
        <v>96000</v>
      </c>
    </row>
    <row r="963" spans="1:6" ht="45" outlineLevel="3" x14ac:dyDescent="0.2">
      <c r="A963" s="155" t="s">
        <v>1153</v>
      </c>
      <c r="B963" s="155"/>
      <c r="C963" s="156" t="s">
        <v>1154</v>
      </c>
      <c r="D963" s="157">
        <v>40627.699999999997</v>
      </c>
      <c r="E963" s="157">
        <v>40627.699999999997</v>
      </c>
      <c r="F963" s="157">
        <v>40627.699999999997</v>
      </c>
    </row>
    <row r="964" spans="1:6" ht="15" outlineLevel="4" x14ac:dyDescent="0.2">
      <c r="A964" s="155" t="s">
        <v>1153</v>
      </c>
      <c r="B964" s="155" t="s">
        <v>327</v>
      </c>
      <c r="C964" s="156" t="s">
        <v>328</v>
      </c>
      <c r="D964" s="157">
        <v>40627.699999999997</v>
      </c>
      <c r="E964" s="157">
        <v>40627.699999999997</v>
      </c>
      <c r="F964" s="157">
        <v>40627.699999999997</v>
      </c>
    </row>
    <row r="965" spans="1:6" ht="60" outlineLevel="2" x14ac:dyDescent="0.2">
      <c r="A965" s="155" t="s">
        <v>1155</v>
      </c>
      <c r="B965" s="155"/>
      <c r="C965" s="156" t="s">
        <v>1156</v>
      </c>
      <c r="D965" s="157">
        <v>24004.1</v>
      </c>
      <c r="E965" s="157">
        <v>0</v>
      </c>
      <c r="F965" s="157">
        <v>0</v>
      </c>
    </row>
    <row r="966" spans="1:6" ht="90" outlineLevel="3" x14ac:dyDescent="0.2">
      <c r="A966" s="155" t="s">
        <v>1157</v>
      </c>
      <c r="B966" s="155"/>
      <c r="C966" s="156" t="s">
        <v>1158</v>
      </c>
      <c r="D966" s="157">
        <v>24004.1</v>
      </c>
      <c r="E966" s="157">
        <v>0</v>
      </c>
      <c r="F966" s="157">
        <v>0</v>
      </c>
    </row>
    <row r="967" spans="1:6" ht="45" outlineLevel="4" x14ac:dyDescent="0.2">
      <c r="A967" s="155" t="s">
        <v>1157</v>
      </c>
      <c r="B967" s="155" t="s">
        <v>289</v>
      </c>
      <c r="C967" s="156" t="s">
        <v>290</v>
      </c>
      <c r="D967" s="157">
        <v>24004.1</v>
      </c>
      <c r="E967" s="157">
        <v>0</v>
      </c>
      <c r="F967" s="157">
        <v>0</v>
      </c>
    </row>
    <row r="968" spans="1:6" ht="30" outlineLevel="1" x14ac:dyDescent="0.2">
      <c r="A968" s="155" t="s">
        <v>1159</v>
      </c>
      <c r="B968" s="155"/>
      <c r="C968" s="156" t="s">
        <v>1160</v>
      </c>
      <c r="D968" s="157">
        <v>426287.9</v>
      </c>
      <c r="E968" s="157">
        <v>561892.4</v>
      </c>
      <c r="F968" s="157">
        <v>563201</v>
      </c>
    </row>
    <row r="969" spans="1:6" ht="60" outlineLevel="2" x14ac:dyDescent="0.2">
      <c r="A969" s="155" t="s">
        <v>1161</v>
      </c>
      <c r="B969" s="155"/>
      <c r="C969" s="156" t="s">
        <v>1162</v>
      </c>
      <c r="D969" s="157">
        <v>244845.1</v>
      </c>
      <c r="E969" s="157">
        <v>387725.3</v>
      </c>
      <c r="F969" s="157">
        <v>387656.4</v>
      </c>
    </row>
    <row r="970" spans="1:6" ht="45" outlineLevel="3" x14ac:dyDescent="0.2">
      <c r="A970" s="155" t="s">
        <v>1163</v>
      </c>
      <c r="B970" s="155"/>
      <c r="C970" s="156" t="s">
        <v>1164</v>
      </c>
      <c r="D970" s="157">
        <v>150000</v>
      </c>
      <c r="E970" s="157">
        <v>151057.70000000001</v>
      </c>
      <c r="F970" s="157">
        <v>151057.70000000001</v>
      </c>
    </row>
    <row r="971" spans="1:6" ht="15" outlineLevel="4" x14ac:dyDescent="0.2">
      <c r="A971" s="155" t="s">
        <v>1163</v>
      </c>
      <c r="B971" s="155" t="s">
        <v>327</v>
      </c>
      <c r="C971" s="156" t="s">
        <v>328</v>
      </c>
      <c r="D971" s="157">
        <v>150000</v>
      </c>
      <c r="E971" s="157">
        <v>151057.70000000001</v>
      </c>
      <c r="F971" s="157">
        <v>151057.70000000001</v>
      </c>
    </row>
    <row r="972" spans="1:6" ht="150" outlineLevel="3" x14ac:dyDescent="0.2">
      <c r="A972" s="155" t="s">
        <v>1165</v>
      </c>
      <c r="B972" s="155"/>
      <c r="C972" s="156" t="s">
        <v>1166</v>
      </c>
      <c r="D972" s="157">
        <v>38094.300000000003</v>
      </c>
      <c r="E972" s="157">
        <v>29704.1</v>
      </c>
      <c r="F972" s="157">
        <v>29635.200000000001</v>
      </c>
    </row>
    <row r="973" spans="1:6" ht="45" outlineLevel="4" x14ac:dyDescent="0.2">
      <c r="A973" s="155" t="s">
        <v>1165</v>
      </c>
      <c r="B973" s="155" t="s">
        <v>289</v>
      </c>
      <c r="C973" s="156" t="s">
        <v>290</v>
      </c>
      <c r="D973" s="157">
        <v>38094.300000000003</v>
      </c>
      <c r="E973" s="157">
        <v>29704.1</v>
      </c>
      <c r="F973" s="157">
        <v>29635.200000000001</v>
      </c>
    </row>
    <row r="974" spans="1:6" ht="75" outlineLevel="3" x14ac:dyDescent="0.2">
      <c r="A974" s="155" t="s">
        <v>1167</v>
      </c>
      <c r="B974" s="155"/>
      <c r="C974" s="156" t="s">
        <v>1168</v>
      </c>
      <c r="D974" s="157">
        <v>30000</v>
      </c>
      <c r="E974" s="157">
        <v>30000</v>
      </c>
      <c r="F974" s="157">
        <v>30000</v>
      </c>
    </row>
    <row r="975" spans="1:6" ht="15" outlineLevel="4" x14ac:dyDescent="0.2">
      <c r="A975" s="155" t="s">
        <v>1167</v>
      </c>
      <c r="B975" s="155" t="s">
        <v>327</v>
      </c>
      <c r="C975" s="156" t="s">
        <v>328</v>
      </c>
      <c r="D975" s="157">
        <v>30000</v>
      </c>
      <c r="E975" s="157">
        <v>30000</v>
      </c>
      <c r="F975" s="157">
        <v>30000</v>
      </c>
    </row>
    <row r="976" spans="1:6" ht="90" outlineLevel="3" x14ac:dyDescent="0.2">
      <c r="A976" s="155" t="s">
        <v>1169</v>
      </c>
      <c r="B976" s="155"/>
      <c r="C976" s="156" t="s">
        <v>1170</v>
      </c>
      <c r="D976" s="157">
        <v>26750.799999999999</v>
      </c>
      <c r="E976" s="157">
        <v>26963.5</v>
      </c>
      <c r="F976" s="157">
        <v>26963.5</v>
      </c>
    </row>
    <row r="977" spans="1:6" ht="45" outlineLevel="4" x14ac:dyDescent="0.2">
      <c r="A977" s="155" t="s">
        <v>1169</v>
      </c>
      <c r="B977" s="155" t="s">
        <v>289</v>
      </c>
      <c r="C977" s="156" t="s">
        <v>290</v>
      </c>
      <c r="D977" s="157">
        <v>26750.799999999999</v>
      </c>
      <c r="E977" s="157">
        <v>26963.5</v>
      </c>
      <c r="F977" s="157">
        <v>26963.5</v>
      </c>
    </row>
    <row r="978" spans="1:6" ht="120" outlineLevel="3" x14ac:dyDescent="0.2">
      <c r="A978" s="155" t="s">
        <v>1171</v>
      </c>
      <c r="B978" s="155"/>
      <c r="C978" s="156" t="s">
        <v>1172</v>
      </c>
      <c r="D978" s="157">
        <v>0</v>
      </c>
      <c r="E978" s="157">
        <v>150000</v>
      </c>
      <c r="F978" s="157">
        <v>150000</v>
      </c>
    </row>
    <row r="979" spans="1:6" ht="45" outlineLevel="4" x14ac:dyDescent="0.2">
      <c r="A979" s="155" t="s">
        <v>1171</v>
      </c>
      <c r="B979" s="155" t="s">
        <v>388</v>
      </c>
      <c r="C979" s="156" t="s">
        <v>389</v>
      </c>
      <c r="D979" s="157">
        <v>0</v>
      </c>
      <c r="E979" s="157">
        <v>150000</v>
      </c>
      <c r="F979" s="157">
        <v>150000</v>
      </c>
    </row>
    <row r="980" spans="1:6" ht="75" outlineLevel="2" x14ac:dyDescent="0.2">
      <c r="A980" s="155" t="s">
        <v>1173</v>
      </c>
      <c r="B980" s="155"/>
      <c r="C980" s="156" t="s">
        <v>1174</v>
      </c>
      <c r="D980" s="157">
        <v>20284.5</v>
      </c>
      <c r="E980" s="157">
        <v>20284.5</v>
      </c>
      <c r="F980" s="157">
        <v>20284.5</v>
      </c>
    </row>
    <row r="981" spans="1:6" ht="165" outlineLevel="3" x14ac:dyDescent="0.2">
      <c r="A981" s="155" t="s">
        <v>1175</v>
      </c>
      <c r="B981" s="155"/>
      <c r="C981" s="156" t="s">
        <v>1176</v>
      </c>
      <c r="D981" s="157">
        <v>20284.5</v>
      </c>
      <c r="E981" s="157">
        <v>20284.5</v>
      </c>
      <c r="F981" s="157">
        <v>20284.5</v>
      </c>
    </row>
    <row r="982" spans="1:6" ht="45" outlineLevel="4" x14ac:dyDescent="0.2">
      <c r="A982" s="155" t="s">
        <v>1175</v>
      </c>
      <c r="B982" s="155" t="s">
        <v>289</v>
      </c>
      <c r="C982" s="156" t="s">
        <v>290</v>
      </c>
      <c r="D982" s="157">
        <v>20284.5</v>
      </c>
      <c r="E982" s="157">
        <v>20284.5</v>
      </c>
      <c r="F982" s="157">
        <v>20284.5</v>
      </c>
    </row>
    <row r="983" spans="1:6" ht="45" outlineLevel="2" x14ac:dyDescent="0.2">
      <c r="A983" s="155" t="s">
        <v>1177</v>
      </c>
      <c r="B983" s="155"/>
      <c r="C983" s="156" t="s">
        <v>1178</v>
      </c>
      <c r="D983" s="157">
        <v>76462.8</v>
      </c>
      <c r="E983" s="157">
        <v>81186.399999999994</v>
      </c>
      <c r="F983" s="157">
        <v>81186.399999999994</v>
      </c>
    </row>
    <row r="984" spans="1:6" ht="195" outlineLevel="3" x14ac:dyDescent="0.2">
      <c r="A984" s="155" t="s">
        <v>1179</v>
      </c>
      <c r="B984" s="155"/>
      <c r="C984" s="156" t="s">
        <v>1180</v>
      </c>
      <c r="D984" s="157">
        <v>50112</v>
      </c>
      <c r="E984" s="157">
        <v>54289.5</v>
      </c>
      <c r="F984" s="157">
        <v>54289.5</v>
      </c>
    </row>
    <row r="985" spans="1:6" ht="15" outlineLevel="4" x14ac:dyDescent="0.2">
      <c r="A985" s="155" t="s">
        <v>1179</v>
      </c>
      <c r="B985" s="155" t="s">
        <v>327</v>
      </c>
      <c r="C985" s="156" t="s">
        <v>328</v>
      </c>
      <c r="D985" s="157">
        <v>50112</v>
      </c>
      <c r="E985" s="157">
        <v>54289.5</v>
      </c>
      <c r="F985" s="157">
        <v>54289.5</v>
      </c>
    </row>
    <row r="986" spans="1:6" ht="255" outlineLevel="3" x14ac:dyDescent="0.2">
      <c r="A986" s="155" t="s">
        <v>1181</v>
      </c>
      <c r="B986" s="155"/>
      <c r="C986" s="156" t="s">
        <v>1182</v>
      </c>
      <c r="D986" s="157">
        <v>26350.799999999999</v>
      </c>
      <c r="E986" s="157">
        <v>26896.9</v>
      </c>
      <c r="F986" s="157">
        <v>26896.9</v>
      </c>
    </row>
    <row r="987" spans="1:6" ht="45" outlineLevel="4" x14ac:dyDescent="0.2">
      <c r="A987" s="155" t="s">
        <v>1181</v>
      </c>
      <c r="B987" s="155" t="s">
        <v>289</v>
      </c>
      <c r="C987" s="156" t="s">
        <v>290</v>
      </c>
      <c r="D987" s="157">
        <v>26350.799999999999</v>
      </c>
      <c r="E987" s="157">
        <v>26896.9</v>
      </c>
      <c r="F987" s="157">
        <v>26896.9</v>
      </c>
    </row>
    <row r="988" spans="1:6" ht="45" outlineLevel="2" x14ac:dyDescent="0.2">
      <c r="A988" s="155" t="s">
        <v>1183</v>
      </c>
      <c r="B988" s="155"/>
      <c r="C988" s="156" t="s">
        <v>1184</v>
      </c>
      <c r="D988" s="157">
        <v>84695.5</v>
      </c>
      <c r="E988" s="157">
        <v>72696.2</v>
      </c>
      <c r="F988" s="157">
        <v>74073.7</v>
      </c>
    </row>
    <row r="989" spans="1:6" ht="210" outlineLevel="3" x14ac:dyDescent="0.2">
      <c r="A989" s="155" t="s">
        <v>1185</v>
      </c>
      <c r="B989" s="155"/>
      <c r="C989" s="156" t="s">
        <v>1186</v>
      </c>
      <c r="D989" s="157">
        <v>20890.599999999999</v>
      </c>
      <c r="E989" s="157">
        <v>0</v>
      </c>
      <c r="F989" s="157">
        <v>0</v>
      </c>
    </row>
    <row r="990" spans="1:6" ht="45" outlineLevel="4" x14ac:dyDescent="0.2">
      <c r="A990" s="155" t="s">
        <v>1185</v>
      </c>
      <c r="B990" s="155" t="s">
        <v>289</v>
      </c>
      <c r="C990" s="156" t="s">
        <v>290</v>
      </c>
      <c r="D990" s="157">
        <v>20890.599999999999</v>
      </c>
      <c r="E990" s="157">
        <v>0</v>
      </c>
      <c r="F990" s="157">
        <v>0</v>
      </c>
    </row>
    <row r="991" spans="1:6" ht="210" outlineLevel="3" x14ac:dyDescent="0.2">
      <c r="A991" s="155" t="s">
        <v>1187</v>
      </c>
      <c r="B991" s="155"/>
      <c r="C991" s="156" t="s">
        <v>1188</v>
      </c>
      <c r="D991" s="157">
        <v>20795.599999999999</v>
      </c>
      <c r="E991" s="157">
        <v>33507.599999999999</v>
      </c>
      <c r="F991" s="157">
        <v>34885.1</v>
      </c>
    </row>
    <row r="992" spans="1:6" ht="15" outlineLevel="4" x14ac:dyDescent="0.2">
      <c r="A992" s="155" t="s">
        <v>1187</v>
      </c>
      <c r="B992" s="155" t="s">
        <v>327</v>
      </c>
      <c r="C992" s="156" t="s">
        <v>328</v>
      </c>
      <c r="D992" s="157">
        <v>20795.599999999999</v>
      </c>
      <c r="E992" s="157">
        <v>33507.599999999999</v>
      </c>
      <c r="F992" s="157">
        <v>34885.1</v>
      </c>
    </row>
    <row r="993" spans="1:6" ht="165" outlineLevel="3" x14ac:dyDescent="0.2">
      <c r="A993" s="155" t="s">
        <v>1189</v>
      </c>
      <c r="B993" s="155"/>
      <c r="C993" s="156" t="s">
        <v>1190</v>
      </c>
      <c r="D993" s="157">
        <v>43009.3</v>
      </c>
      <c r="E993" s="157">
        <v>39188.6</v>
      </c>
      <c r="F993" s="157">
        <v>39188.6</v>
      </c>
    </row>
    <row r="994" spans="1:6" ht="45" outlineLevel="4" x14ac:dyDescent="0.2">
      <c r="A994" s="155" t="s">
        <v>1189</v>
      </c>
      <c r="B994" s="155" t="s">
        <v>289</v>
      </c>
      <c r="C994" s="156" t="s">
        <v>290</v>
      </c>
      <c r="D994" s="157">
        <v>43009.3</v>
      </c>
      <c r="E994" s="157">
        <v>39188.6</v>
      </c>
      <c r="F994" s="157">
        <v>39188.6</v>
      </c>
    </row>
    <row r="995" spans="1:6" ht="30" outlineLevel="1" x14ac:dyDescent="0.2">
      <c r="A995" s="155" t="s">
        <v>1191</v>
      </c>
      <c r="B995" s="155"/>
      <c r="C995" s="156" t="s">
        <v>1192</v>
      </c>
      <c r="D995" s="157">
        <v>1434233.8</v>
      </c>
      <c r="E995" s="157">
        <v>1385753.2</v>
      </c>
      <c r="F995" s="157">
        <v>1396176.8</v>
      </c>
    </row>
    <row r="996" spans="1:6" ht="60" outlineLevel="2" x14ac:dyDescent="0.2">
      <c r="A996" s="155" t="s">
        <v>1193</v>
      </c>
      <c r="B996" s="155"/>
      <c r="C996" s="156" t="s">
        <v>1194</v>
      </c>
      <c r="D996" s="157">
        <v>872265.4</v>
      </c>
      <c r="E996" s="157">
        <v>926257</v>
      </c>
      <c r="F996" s="157">
        <v>936680.6</v>
      </c>
    </row>
    <row r="997" spans="1:6" ht="30" outlineLevel="3" x14ac:dyDescent="0.2">
      <c r="A997" s="155" t="s">
        <v>1195</v>
      </c>
      <c r="B997" s="155"/>
      <c r="C997" s="156" t="s">
        <v>1196</v>
      </c>
      <c r="D997" s="157">
        <v>140653.70000000001</v>
      </c>
      <c r="E997" s="157">
        <v>141618.1</v>
      </c>
      <c r="F997" s="157">
        <v>141837.1</v>
      </c>
    </row>
    <row r="998" spans="1:6" ht="45" outlineLevel="4" x14ac:dyDescent="0.2">
      <c r="A998" s="155" t="s">
        <v>1195</v>
      </c>
      <c r="B998" s="155" t="s">
        <v>293</v>
      </c>
      <c r="C998" s="156" t="s">
        <v>294</v>
      </c>
      <c r="D998" s="157">
        <v>66498.7</v>
      </c>
      <c r="E998" s="157">
        <v>66594.3</v>
      </c>
      <c r="F998" s="157">
        <v>66596.100000000006</v>
      </c>
    </row>
    <row r="999" spans="1:6" ht="30" outlineLevel="4" x14ac:dyDescent="0.2">
      <c r="A999" s="155" t="s">
        <v>1195</v>
      </c>
      <c r="B999" s="155" t="s">
        <v>301</v>
      </c>
      <c r="C999" s="156" t="s">
        <v>302</v>
      </c>
      <c r="D999" s="157">
        <v>74155</v>
      </c>
      <c r="E999" s="157">
        <v>75023.8</v>
      </c>
      <c r="F999" s="157">
        <v>75241</v>
      </c>
    </row>
    <row r="1000" spans="1:6" ht="75" outlineLevel="3" x14ac:dyDescent="0.2">
      <c r="A1000" s="155" t="s">
        <v>1197</v>
      </c>
      <c r="B1000" s="155"/>
      <c r="C1000" s="156" t="s">
        <v>1198</v>
      </c>
      <c r="D1000" s="157">
        <v>731611.7</v>
      </c>
      <c r="E1000" s="157">
        <v>784638.9</v>
      </c>
      <c r="F1000" s="157">
        <v>794843.5</v>
      </c>
    </row>
    <row r="1001" spans="1:6" ht="45" outlineLevel="4" x14ac:dyDescent="0.2">
      <c r="A1001" s="155" t="s">
        <v>1197</v>
      </c>
      <c r="B1001" s="155" t="s">
        <v>293</v>
      </c>
      <c r="C1001" s="156" t="s">
        <v>294</v>
      </c>
      <c r="D1001" s="157">
        <v>960</v>
      </c>
      <c r="E1001" s="157">
        <v>960</v>
      </c>
      <c r="F1001" s="157">
        <v>960</v>
      </c>
    </row>
    <row r="1002" spans="1:6" ht="30" outlineLevel="4" x14ac:dyDescent="0.2">
      <c r="A1002" s="155" t="s">
        <v>1197</v>
      </c>
      <c r="B1002" s="155" t="s">
        <v>301</v>
      </c>
      <c r="C1002" s="156" t="s">
        <v>302</v>
      </c>
      <c r="D1002" s="157">
        <v>650651.69999999995</v>
      </c>
      <c r="E1002" s="157">
        <v>703678.9</v>
      </c>
      <c r="F1002" s="157">
        <v>713883.5</v>
      </c>
    </row>
    <row r="1003" spans="1:6" ht="15" outlineLevel="4" x14ac:dyDescent="0.2">
      <c r="A1003" s="155" t="s">
        <v>1197</v>
      </c>
      <c r="B1003" s="155" t="s">
        <v>343</v>
      </c>
      <c r="C1003" s="156" t="s">
        <v>344</v>
      </c>
      <c r="D1003" s="157">
        <v>80000</v>
      </c>
      <c r="E1003" s="157">
        <v>80000</v>
      </c>
      <c r="F1003" s="157">
        <v>80000</v>
      </c>
    </row>
    <row r="1004" spans="1:6" ht="45" outlineLevel="2" x14ac:dyDescent="0.2">
      <c r="A1004" s="155" t="s">
        <v>1199</v>
      </c>
      <c r="B1004" s="155"/>
      <c r="C1004" s="156" t="s">
        <v>1200</v>
      </c>
      <c r="D1004" s="157">
        <v>3442</v>
      </c>
      <c r="E1004" s="157">
        <v>3442</v>
      </c>
      <c r="F1004" s="157">
        <v>3442</v>
      </c>
    </row>
    <row r="1005" spans="1:6" ht="75" outlineLevel="3" x14ac:dyDescent="0.2">
      <c r="A1005" s="155" t="s">
        <v>1201</v>
      </c>
      <c r="B1005" s="155"/>
      <c r="C1005" s="156" t="s">
        <v>1202</v>
      </c>
      <c r="D1005" s="157">
        <v>3442</v>
      </c>
      <c r="E1005" s="157">
        <v>3442</v>
      </c>
      <c r="F1005" s="157">
        <v>3442</v>
      </c>
    </row>
    <row r="1006" spans="1:6" ht="15" outlineLevel="4" x14ac:dyDescent="0.2">
      <c r="A1006" s="155" t="s">
        <v>1201</v>
      </c>
      <c r="B1006" s="155" t="s">
        <v>327</v>
      </c>
      <c r="C1006" s="156" t="s">
        <v>328</v>
      </c>
      <c r="D1006" s="157">
        <v>3442</v>
      </c>
      <c r="E1006" s="157">
        <v>3442</v>
      </c>
      <c r="F1006" s="157">
        <v>3442</v>
      </c>
    </row>
    <row r="1007" spans="1:6" ht="60" outlineLevel="2" x14ac:dyDescent="0.2">
      <c r="A1007" s="155" t="s">
        <v>1203</v>
      </c>
      <c r="B1007" s="155"/>
      <c r="C1007" s="156" t="s">
        <v>1204</v>
      </c>
      <c r="D1007" s="157">
        <v>1600.2</v>
      </c>
      <c r="E1007" s="157">
        <v>1600.2</v>
      </c>
      <c r="F1007" s="157">
        <v>1600.2</v>
      </c>
    </row>
    <row r="1008" spans="1:6" ht="45" outlineLevel="3" x14ac:dyDescent="0.2">
      <c r="A1008" s="155" t="s">
        <v>1205</v>
      </c>
      <c r="B1008" s="155"/>
      <c r="C1008" s="156" t="s">
        <v>1206</v>
      </c>
      <c r="D1008" s="157">
        <v>1600.2</v>
      </c>
      <c r="E1008" s="157">
        <v>1600.2</v>
      </c>
      <c r="F1008" s="157">
        <v>1600.2</v>
      </c>
    </row>
    <row r="1009" spans="1:6" ht="45" outlineLevel="4" x14ac:dyDescent="0.2">
      <c r="A1009" s="155" t="s">
        <v>1205</v>
      </c>
      <c r="B1009" s="155" t="s">
        <v>293</v>
      </c>
      <c r="C1009" s="156" t="s">
        <v>294</v>
      </c>
      <c r="D1009" s="157">
        <v>1600.2</v>
      </c>
      <c r="E1009" s="157">
        <v>1600.2</v>
      </c>
      <c r="F1009" s="157">
        <v>1600.2</v>
      </c>
    </row>
    <row r="1010" spans="1:6" ht="60" outlineLevel="2" x14ac:dyDescent="0.2">
      <c r="A1010" s="155" t="s">
        <v>1207</v>
      </c>
      <c r="B1010" s="155"/>
      <c r="C1010" s="156" t="s">
        <v>1208</v>
      </c>
      <c r="D1010" s="157">
        <v>443970.8</v>
      </c>
      <c r="E1010" s="157">
        <v>444667.1</v>
      </c>
      <c r="F1010" s="157">
        <v>444667.1</v>
      </c>
    </row>
    <row r="1011" spans="1:6" ht="60" outlineLevel="3" x14ac:dyDescent="0.2">
      <c r="A1011" s="155" t="s">
        <v>1209</v>
      </c>
      <c r="B1011" s="155"/>
      <c r="C1011" s="156" t="s">
        <v>288</v>
      </c>
      <c r="D1011" s="157">
        <v>423970.8</v>
      </c>
      <c r="E1011" s="157">
        <v>439667.1</v>
      </c>
      <c r="F1011" s="157">
        <v>439667.1</v>
      </c>
    </row>
    <row r="1012" spans="1:6" ht="105" outlineLevel="4" x14ac:dyDescent="0.2">
      <c r="A1012" s="155" t="s">
        <v>1209</v>
      </c>
      <c r="B1012" s="155" t="s">
        <v>325</v>
      </c>
      <c r="C1012" s="156" t="s">
        <v>326</v>
      </c>
      <c r="D1012" s="157">
        <v>360958.5</v>
      </c>
      <c r="E1012" s="157">
        <v>376654.8</v>
      </c>
      <c r="F1012" s="157">
        <v>376654.8</v>
      </c>
    </row>
    <row r="1013" spans="1:6" ht="45" outlineLevel="4" x14ac:dyDescent="0.2">
      <c r="A1013" s="155" t="s">
        <v>1209</v>
      </c>
      <c r="B1013" s="155" t="s">
        <v>293</v>
      </c>
      <c r="C1013" s="156" t="s">
        <v>294</v>
      </c>
      <c r="D1013" s="157">
        <v>59332</v>
      </c>
      <c r="E1013" s="157">
        <v>59332</v>
      </c>
      <c r="F1013" s="157">
        <v>59332</v>
      </c>
    </row>
    <row r="1014" spans="1:6" ht="15" outlineLevel="4" x14ac:dyDescent="0.2">
      <c r="A1014" s="155" t="s">
        <v>1209</v>
      </c>
      <c r="B1014" s="155" t="s">
        <v>327</v>
      </c>
      <c r="C1014" s="156" t="s">
        <v>328</v>
      </c>
      <c r="D1014" s="157">
        <v>3680.3</v>
      </c>
      <c r="E1014" s="157">
        <v>3680.3</v>
      </c>
      <c r="F1014" s="157">
        <v>3680.3</v>
      </c>
    </row>
    <row r="1015" spans="1:6" ht="45" outlineLevel="3" x14ac:dyDescent="0.2">
      <c r="A1015" s="155" t="s">
        <v>1210</v>
      </c>
      <c r="B1015" s="155"/>
      <c r="C1015" s="156" t="s">
        <v>1211</v>
      </c>
      <c r="D1015" s="157">
        <v>20000</v>
      </c>
      <c r="E1015" s="157">
        <v>5000</v>
      </c>
      <c r="F1015" s="157">
        <v>5000</v>
      </c>
    </row>
    <row r="1016" spans="1:6" ht="45" outlineLevel="4" x14ac:dyDescent="0.2">
      <c r="A1016" s="155" t="s">
        <v>1210</v>
      </c>
      <c r="B1016" s="155" t="s">
        <v>293</v>
      </c>
      <c r="C1016" s="156" t="s">
        <v>294</v>
      </c>
      <c r="D1016" s="157">
        <v>20000</v>
      </c>
      <c r="E1016" s="157">
        <v>5000</v>
      </c>
      <c r="F1016" s="157">
        <v>5000</v>
      </c>
    </row>
    <row r="1017" spans="1:6" ht="45" outlineLevel="2" x14ac:dyDescent="0.2">
      <c r="A1017" s="155" t="s">
        <v>1212</v>
      </c>
      <c r="B1017" s="155"/>
      <c r="C1017" s="156" t="s">
        <v>1213</v>
      </c>
      <c r="D1017" s="157">
        <v>1610</v>
      </c>
      <c r="E1017" s="157">
        <v>1610</v>
      </c>
      <c r="F1017" s="157">
        <v>1610</v>
      </c>
    </row>
    <row r="1018" spans="1:6" ht="15" outlineLevel="3" x14ac:dyDescent="0.2">
      <c r="A1018" s="155" t="s">
        <v>1214</v>
      </c>
      <c r="B1018" s="155"/>
      <c r="C1018" s="156" t="s">
        <v>1215</v>
      </c>
      <c r="D1018" s="157">
        <v>1610</v>
      </c>
      <c r="E1018" s="157">
        <v>1610</v>
      </c>
      <c r="F1018" s="157">
        <v>1610</v>
      </c>
    </row>
    <row r="1019" spans="1:6" ht="45" outlineLevel="4" x14ac:dyDescent="0.2">
      <c r="A1019" s="155" t="s">
        <v>1214</v>
      </c>
      <c r="B1019" s="155" t="s">
        <v>293</v>
      </c>
      <c r="C1019" s="156" t="s">
        <v>294</v>
      </c>
      <c r="D1019" s="157">
        <v>1610</v>
      </c>
      <c r="E1019" s="157">
        <v>1610</v>
      </c>
      <c r="F1019" s="157">
        <v>1610</v>
      </c>
    </row>
    <row r="1020" spans="1:6" ht="30" outlineLevel="2" x14ac:dyDescent="0.2">
      <c r="A1020" s="155" t="s">
        <v>1216</v>
      </c>
      <c r="B1020" s="155"/>
      <c r="C1020" s="156" t="s">
        <v>1217</v>
      </c>
      <c r="D1020" s="157">
        <v>111345.4</v>
      </c>
      <c r="E1020" s="157">
        <v>8176.9</v>
      </c>
      <c r="F1020" s="157">
        <v>8176.9</v>
      </c>
    </row>
    <row r="1021" spans="1:6" ht="30" outlineLevel="3" x14ac:dyDescent="0.2">
      <c r="A1021" s="155" t="s">
        <v>1218</v>
      </c>
      <c r="B1021" s="155"/>
      <c r="C1021" s="156" t="s">
        <v>1219</v>
      </c>
      <c r="D1021" s="157">
        <v>6495.1</v>
      </c>
      <c r="E1021" s="157">
        <v>8176.9</v>
      </c>
      <c r="F1021" s="157">
        <v>8176.9</v>
      </c>
    </row>
    <row r="1022" spans="1:6" ht="45" outlineLevel="4" x14ac:dyDescent="0.2">
      <c r="A1022" s="155" t="s">
        <v>1218</v>
      </c>
      <c r="B1022" s="155" t="s">
        <v>293</v>
      </c>
      <c r="C1022" s="156" t="s">
        <v>294</v>
      </c>
      <c r="D1022" s="157">
        <v>6495.1</v>
      </c>
      <c r="E1022" s="157">
        <v>8176.9</v>
      </c>
      <c r="F1022" s="157">
        <v>8176.9</v>
      </c>
    </row>
    <row r="1023" spans="1:6" ht="75" outlineLevel="3" x14ac:dyDescent="0.2">
      <c r="A1023" s="155" t="s">
        <v>1220</v>
      </c>
      <c r="B1023" s="155"/>
      <c r="C1023" s="156" t="s">
        <v>1221</v>
      </c>
      <c r="D1023" s="157">
        <v>17754.8</v>
      </c>
      <c r="E1023" s="157">
        <v>0</v>
      </c>
      <c r="F1023" s="157">
        <v>0</v>
      </c>
    </row>
    <row r="1024" spans="1:6" ht="15" outlineLevel="4" x14ac:dyDescent="0.2">
      <c r="A1024" s="155" t="s">
        <v>1220</v>
      </c>
      <c r="B1024" s="155" t="s">
        <v>327</v>
      </c>
      <c r="C1024" s="156" t="s">
        <v>328</v>
      </c>
      <c r="D1024" s="157">
        <v>17754.8</v>
      </c>
      <c r="E1024" s="157">
        <v>0</v>
      </c>
      <c r="F1024" s="157">
        <v>0</v>
      </c>
    </row>
    <row r="1025" spans="1:6" ht="90" outlineLevel="3" x14ac:dyDescent="0.2">
      <c r="A1025" s="155" t="s">
        <v>1222</v>
      </c>
      <c r="B1025" s="155"/>
      <c r="C1025" s="156" t="s">
        <v>1223</v>
      </c>
      <c r="D1025" s="157">
        <v>41454.5</v>
      </c>
      <c r="E1025" s="157">
        <v>0</v>
      </c>
      <c r="F1025" s="157">
        <v>0</v>
      </c>
    </row>
    <row r="1026" spans="1:6" ht="45" outlineLevel="4" x14ac:dyDescent="0.2">
      <c r="A1026" s="155" t="s">
        <v>1222</v>
      </c>
      <c r="B1026" s="155" t="s">
        <v>289</v>
      </c>
      <c r="C1026" s="156" t="s">
        <v>290</v>
      </c>
      <c r="D1026" s="157">
        <v>3730.9</v>
      </c>
      <c r="E1026" s="157">
        <v>0</v>
      </c>
      <c r="F1026" s="157">
        <v>0</v>
      </c>
    </row>
    <row r="1027" spans="1:6" ht="15" outlineLevel="4" x14ac:dyDescent="0.2">
      <c r="A1027" s="155" t="s">
        <v>1222</v>
      </c>
      <c r="B1027" s="155" t="s">
        <v>327</v>
      </c>
      <c r="C1027" s="156" t="s">
        <v>328</v>
      </c>
      <c r="D1027" s="157">
        <v>37723.599999999999</v>
      </c>
      <c r="E1027" s="157">
        <v>0</v>
      </c>
      <c r="F1027" s="157">
        <v>0</v>
      </c>
    </row>
    <row r="1028" spans="1:6" ht="90" outlineLevel="3" x14ac:dyDescent="0.2">
      <c r="A1028" s="155" t="s">
        <v>1224</v>
      </c>
      <c r="B1028" s="155"/>
      <c r="C1028" s="156" t="s">
        <v>1225</v>
      </c>
      <c r="D1028" s="157">
        <v>45641</v>
      </c>
      <c r="E1028" s="157">
        <v>0</v>
      </c>
      <c r="F1028" s="157">
        <v>0</v>
      </c>
    </row>
    <row r="1029" spans="1:6" ht="45" outlineLevel="4" x14ac:dyDescent="0.2">
      <c r="A1029" s="155" t="s">
        <v>1224</v>
      </c>
      <c r="B1029" s="155" t="s">
        <v>289</v>
      </c>
      <c r="C1029" s="156" t="s">
        <v>290</v>
      </c>
      <c r="D1029" s="157">
        <v>4107.7</v>
      </c>
      <c r="E1029" s="157">
        <v>0</v>
      </c>
      <c r="F1029" s="157">
        <v>0</v>
      </c>
    </row>
    <row r="1030" spans="1:6" ht="15" outlineLevel="4" x14ac:dyDescent="0.2">
      <c r="A1030" s="155" t="s">
        <v>1224</v>
      </c>
      <c r="B1030" s="155" t="s">
        <v>327</v>
      </c>
      <c r="C1030" s="156" t="s">
        <v>328</v>
      </c>
      <c r="D1030" s="157">
        <v>41533.300000000003</v>
      </c>
      <c r="E1030" s="157">
        <v>0</v>
      </c>
      <c r="F1030" s="157">
        <v>0</v>
      </c>
    </row>
    <row r="1031" spans="1:6" ht="45" outlineLevel="1" x14ac:dyDescent="0.2">
      <c r="A1031" s="155" t="s">
        <v>1226</v>
      </c>
      <c r="B1031" s="155"/>
      <c r="C1031" s="156" t="s">
        <v>1227</v>
      </c>
      <c r="D1031" s="157">
        <v>541390.19999999995</v>
      </c>
      <c r="E1031" s="157">
        <v>615467.5</v>
      </c>
      <c r="F1031" s="157">
        <v>392215.5</v>
      </c>
    </row>
    <row r="1032" spans="1:6" ht="45" outlineLevel="2" x14ac:dyDescent="0.2">
      <c r="A1032" s="155" t="s">
        <v>1228</v>
      </c>
      <c r="B1032" s="155"/>
      <c r="C1032" s="156" t="s">
        <v>1229</v>
      </c>
      <c r="D1032" s="157">
        <v>227074.1</v>
      </c>
      <c r="E1032" s="157">
        <v>215174.3</v>
      </c>
      <c r="F1032" s="157">
        <v>278478.2</v>
      </c>
    </row>
    <row r="1033" spans="1:6" ht="45" outlineLevel="3" x14ac:dyDescent="0.2">
      <c r="A1033" s="155" t="s">
        <v>1230</v>
      </c>
      <c r="B1033" s="155"/>
      <c r="C1033" s="156" t="s">
        <v>1231</v>
      </c>
      <c r="D1033" s="157">
        <v>208534.9</v>
      </c>
      <c r="E1033" s="157">
        <v>208554.3</v>
      </c>
      <c r="F1033" s="157">
        <v>67147.899999999994</v>
      </c>
    </row>
    <row r="1034" spans="1:6" ht="15" outlineLevel="4" x14ac:dyDescent="0.2">
      <c r="A1034" s="155" t="s">
        <v>1230</v>
      </c>
      <c r="B1034" s="155" t="s">
        <v>343</v>
      </c>
      <c r="C1034" s="156" t="s">
        <v>344</v>
      </c>
      <c r="D1034" s="157">
        <v>208534.9</v>
      </c>
      <c r="E1034" s="157">
        <v>208554.3</v>
      </c>
      <c r="F1034" s="157">
        <v>67147.899999999994</v>
      </c>
    </row>
    <row r="1035" spans="1:6" ht="30" outlineLevel="3" x14ac:dyDescent="0.2">
      <c r="A1035" s="155" t="s">
        <v>1232</v>
      </c>
      <c r="B1035" s="155"/>
      <c r="C1035" s="156" t="s">
        <v>1233</v>
      </c>
      <c r="D1035" s="157">
        <v>18539.2</v>
      </c>
      <c r="E1035" s="157">
        <v>6620</v>
      </c>
      <c r="F1035" s="157">
        <v>211330.3</v>
      </c>
    </row>
    <row r="1036" spans="1:6" ht="15" outlineLevel="4" x14ac:dyDescent="0.2">
      <c r="A1036" s="155" t="s">
        <v>1232</v>
      </c>
      <c r="B1036" s="155" t="s">
        <v>343</v>
      </c>
      <c r="C1036" s="156" t="s">
        <v>344</v>
      </c>
      <c r="D1036" s="157">
        <v>18539.2</v>
      </c>
      <c r="E1036" s="157">
        <v>6620</v>
      </c>
      <c r="F1036" s="157">
        <v>211330.3</v>
      </c>
    </row>
    <row r="1037" spans="1:6" ht="45" outlineLevel="2" x14ac:dyDescent="0.2">
      <c r="A1037" s="155" t="s">
        <v>1234</v>
      </c>
      <c r="B1037" s="155"/>
      <c r="C1037" s="156" t="s">
        <v>1235</v>
      </c>
      <c r="D1037" s="157">
        <v>50670.2</v>
      </c>
      <c r="E1037" s="157">
        <v>53741.4</v>
      </c>
      <c r="F1037" s="157">
        <v>60629.4</v>
      </c>
    </row>
    <row r="1038" spans="1:6" ht="60" outlineLevel="3" x14ac:dyDescent="0.2">
      <c r="A1038" s="155" t="s">
        <v>1236</v>
      </c>
      <c r="B1038" s="155"/>
      <c r="C1038" s="156" t="s">
        <v>288</v>
      </c>
      <c r="D1038" s="157">
        <v>44255.199999999997</v>
      </c>
      <c r="E1038" s="157">
        <v>47872.2</v>
      </c>
      <c r="F1038" s="157">
        <v>54810.2</v>
      </c>
    </row>
    <row r="1039" spans="1:6" ht="105" outlineLevel="4" x14ac:dyDescent="0.2">
      <c r="A1039" s="155" t="s">
        <v>1236</v>
      </c>
      <c r="B1039" s="155" t="s">
        <v>325</v>
      </c>
      <c r="C1039" s="156" t="s">
        <v>326</v>
      </c>
      <c r="D1039" s="157">
        <v>11247.2</v>
      </c>
      <c r="E1039" s="157">
        <v>11737.1</v>
      </c>
      <c r="F1039" s="157">
        <v>11737.1</v>
      </c>
    </row>
    <row r="1040" spans="1:6" ht="45" outlineLevel="4" x14ac:dyDescent="0.2">
      <c r="A1040" s="155" t="s">
        <v>1236</v>
      </c>
      <c r="B1040" s="155" t="s">
        <v>293</v>
      </c>
      <c r="C1040" s="156" t="s">
        <v>294</v>
      </c>
      <c r="D1040" s="157">
        <v>32970.9</v>
      </c>
      <c r="E1040" s="157">
        <v>36098</v>
      </c>
      <c r="F1040" s="157">
        <v>43036</v>
      </c>
    </row>
    <row r="1041" spans="1:6" ht="15" outlineLevel="4" x14ac:dyDescent="0.2">
      <c r="A1041" s="155" t="s">
        <v>1236</v>
      </c>
      <c r="B1041" s="155" t="s">
        <v>327</v>
      </c>
      <c r="C1041" s="156" t="s">
        <v>328</v>
      </c>
      <c r="D1041" s="157">
        <v>37.1</v>
      </c>
      <c r="E1041" s="157">
        <v>37.1</v>
      </c>
      <c r="F1041" s="157">
        <v>37.1</v>
      </c>
    </row>
    <row r="1042" spans="1:6" ht="60" outlineLevel="3" x14ac:dyDescent="0.2">
      <c r="A1042" s="155" t="s">
        <v>1237</v>
      </c>
      <c r="B1042" s="155"/>
      <c r="C1042" s="156" t="s">
        <v>1238</v>
      </c>
      <c r="D1042" s="157">
        <v>1415</v>
      </c>
      <c r="E1042" s="157">
        <v>869.2</v>
      </c>
      <c r="F1042" s="157">
        <v>819.2</v>
      </c>
    </row>
    <row r="1043" spans="1:6" ht="45" outlineLevel="4" x14ac:dyDescent="0.2">
      <c r="A1043" s="155" t="s">
        <v>1237</v>
      </c>
      <c r="B1043" s="155" t="s">
        <v>293</v>
      </c>
      <c r="C1043" s="156" t="s">
        <v>294</v>
      </c>
      <c r="D1043" s="157">
        <v>1415</v>
      </c>
      <c r="E1043" s="157">
        <v>869.2</v>
      </c>
      <c r="F1043" s="157">
        <v>819.2</v>
      </c>
    </row>
    <row r="1044" spans="1:6" ht="45" outlineLevel="3" x14ac:dyDescent="0.2">
      <c r="A1044" s="155" t="s">
        <v>1239</v>
      </c>
      <c r="B1044" s="155"/>
      <c r="C1044" s="156" t="s">
        <v>1240</v>
      </c>
      <c r="D1044" s="157">
        <v>5000</v>
      </c>
      <c r="E1044" s="157">
        <v>5000</v>
      </c>
      <c r="F1044" s="157">
        <v>5000</v>
      </c>
    </row>
    <row r="1045" spans="1:6" ht="45" outlineLevel="4" x14ac:dyDescent="0.2">
      <c r="A1045" s="155" t="s">
        <v>1239</v>
      </c>
      <c r="B1045" s="155" t="s">
        <v>289</v>
      </c>
      <c r="C1045" s="156" t="s">
        <v>290</v>
      </c>
      <c r="D1045" s="157">
        <v>4000</v>
      </c>
      <c r="E1045" s="157">
        <v>4000</v>
      </c>
      <c r="F1045" s="157">
        <v>4000</v>
      </c>
    </row>
    <row r="1046" spans="1:6" ht="15" outlineLevel="4" x14ac:dyDescent="0.2">
      <c r="A1046" s="155" t="s">
        <v>1239</v>
      </c>
      <c r="B1046" s="155" t="s">
        <v>327</v>
      </c>
      <c r="C1046" s="156" t="s">
        <v>328</v>
      </c>
      <c r="D1046" s="157">
        <v>1000</v>
      </c>
      <c r="E1046" s="157">
        <v>1000</v>
      </c>
      <c r="F1046" s="157">
        <v>1000</v>
      </c>
    </row>
    <row r="1047" spans="1:6" ht="45" outlineLevel="2" x14ac:dyDescent="0.2">
      <c r="A1047" s="155" t="s">
        <v>1241</v>
      </c>
      <c r="B1047" s="155"/>
      <c r="C1047" s="156" t="s">
        <v>1242</v>
      </c>
      <c r="D1047" s="157">
        <v>202363.5</v>
      </c>
      <c r="E1047" s="157">
        <v>293443.90000000002</v>
      </c>
      <c r="F1047" s="157">
        <v>0</v>
      </c>
    </row>
    <row r="1048" spans="1:6" ht="45" outlineLevel="3" x14ac:dyDescent="0.2">
      <c r="A1048" s="155" t="s">
        <v>1243</v>
      </c>
      <c r="B1048" s="155"/>
      <c r="C1048" s="156" t="s">
        <v>1244</v>
      </c>
      <c r="D1048" s="157">
        <v>202363.5</v>
      </c>
      <c r="E1048" s="157">
        <v>293443.90000000002</v>
      </c>
      <c r="F1048" s="157">
        <v>0</v>
      </c>
    </row>
    <row r="1049" spans="1:6" ht="45" outlineLevel="4" x14ac:dyDescent="0.2">
      <c r="A1049" s="155" t="s">
        <v>1243</v>
      </c>
      <c r="B1049" s="155" t="s">
        <v>293</v>
      </c>
      <c r="C1049" s="156" t="s">
        <v>294</v>
      </c>
      <c r="D1049" s="157">
        <v>202363.5</v>
      </c>
      <c r="E1049" s="157">
        <v>293443.90000000002</v>
      </c>
      <c r="F1049" s="157">
        <v>0</v>
      </c>
    </row>
    <row r="1050" spans="1:6" ht="45" outlineLevel="2" x14ac:dyDescent="0.2">
      <c r="A1050" s="155" t="s">
        <v>1245</v>
      </c>
      <c r="B1050" s="155"/>
      <c r="C1050" s="156" t="s">
        <v>1246</v>
      </c>
      <c r="D1050" s="157">
        <v>45014</v>
      </c>
      <c r="E1050" s="157">
        <v>46844</v>
      </c>
      <c r="F1050" s="157">
        <v>46844</v>
      </c>
    </row>
    <row r="1051" spans="1:6" ht="60" outlineLevel="3" x14ac:dyDescent="0.2">
      <c r="A1051" s="155" t="s">
        <v>1247</v>
      </c>
      <c r="B1051" s="155"/>
      <c r="C1051" s="156" t="s">
        <v>288</v>
      </c>
      <c r="D1051" s="157">
        <v>45014</v>
      </c>
      <c r="E1051" s="157">
        <v>46844</v>
      </c>
      <c r="F1051" s="157">
        <v>46844</v>
      </c>
    </row>
    <row r="1052" spans="1:6" ht="45" outlineLevel="4" x14ac:dyDescent="0.2">
      <c r="A1052" s="155" t="s">
        <v>1247</v>
      </c>
      <c r="B1052" s="155" t="s">
        <v>289</v>
      </c>
      <c r="C1052" s="156" t="s">
        <v>290</v>
      </c>
      <c r="D1052" s="157">
        <v>45014</v>
      </c>
      <c r="E1052" s="157">
        <v>46844</v>
      </c>
      <c r="F1052" s="157">
        <v>46844</v>
      </c>
    </row>
    <row r="1053" spans="1:6" ht="105" outlineLevel="2" x14ac:dyDescent="0.2">
      <c r="A1053" s="155" t="s">
        <v>1248</v>
      </c>
      <c r="B1053" s="155"/>
      <c r="C1053" s="156" t="s">
        <v>1249</v>
      </c>
      <c r="D1053" s="157">
        <v>16268.4</v>
      </c>
      <c r="E1053" s="157">
        <v>6263.9</v>
      </c>
      <c r="F1053" s="157">
        <v>6263.9</v>
      </c>
    </row>
    <row r="1054" spans="1:6" ht="60" outlineLevel="3" x14ac:dyDescent="0.2">
      <c r="A1054" s="155" t="s">
        <v>1250</v>
      </c>
      <c r="B1054" s="155"/>
      <c r="C1054" s="156" t="s">
        <v>288</v>
      </c>
      <c r="D1054" s="157">
        <v>6069.3</v>
      </c>
      <c r="E1054" s="157">
        <v>6263.9</v>
      </c>
      <c r="F1054" s="157">
        <v>6263.9</v>
      </c>
    </row>
    <row r="1055" spans="1:6" ht="45" outlineLevel="4" x14ac:dyDescent="0.2">
      <c r="A1055" s="155" t="s">
        <v>1250</v>
      </c>
      <c r="B1055" s="155" t="s">
        <v>289</v>
      </c>
      <c r="C1055" s="156" t="s">
        <v>290</v>
      </c>
      <c r="D1055" s="157">
        <v>6069.3</v>
      </c>
      <c r="E1055" s="157">
        <v>6263.9</v>
      </c>
      <c r="F1055" s="157">
        <v>6263.9</v>
      </c>
    </row>
    <row r="1056" spans="1:6" ht="90" outlineLevel="3" x14ac:dyDescent="0.2">
      <c r="A1056" s="155" t="s">
        <v>1251</v>
      </c>
      <c r="B1056" s="155"/>
      <c r="C1056" s="156" t="s">
        <v>1252</v>
      </c>
      <c r="D1056" s="157">
        <v>10199.1</v>
      </c>
      <c r="E1056" s="157">
        <v>0</v>
      </c>
      <c r="F1056" s="157">
        <v>0</v>
      </c>
    </row>
    <row r="1057" spans="1:6" ht="45" outlineLevel="4" x14ac:dyDescent="0.2">
      <c r="A1057" s="155" t="s">
        <v>1251</v>
      </c>
      <c r="B1057" s="155" t="s">
        <v>289</v>
      </c>
      <c r="C1057" s="156" t="s">
        <v>290</v>
      </c>
      <c r="D1057" s="157">
        <v>10199.1</v>
      </c>
      <c r="E1057" s="157">
        <v>0</v>
      </c>
      <c r="F1057" s="157">
        <v>0</v>
      </c>
    </row>
    <row r="1058" spans="1:6" ht="15" outlineLevel="1" x14ac:dyDescent="0.2">
      <c r="A1058" s="155" t="s">
        <v>1253</v>
      </c>
      <c r="B1058" s="155"/>
      <c r="C1058" s="156" t="s">
        <v>1254</v>
      </c>
      <c r="D1058" s="157">
        <v>564435.9</v>
      </c>
      <c r="E1058" s="157">
        <v>231742</v>
      </c>
      <c r="F1058" s="157">
        <v>149530.6</v>
      </c>
    </row>
    <row r="1059" spans="1:6" ht="30" outlineLevel="2" x14ac:dyDescent="0.2">
      <c r="A1059" s="155" t="s">
        <v>1255</v>
      </c>
      <c r="B1059" s="155"/>
      <c r="C1059" s="156" t="s">
        <v>1256</v>
      </c>
      <c r="D1059" s="157">
        <v>2128</v>
      </c>
      <c r="E1059" s="157">
        <v>1628</v>
      </c>
      <c r="F1059" s="157">
        <v>1628</v>
      </c>
    </row>
    <row r="1060" spans="1:6" ht="30" outlineLevel="3" x14ac:dyDescent="0.2">
      <c r="A1060" s="155" t="s">
        <v>1257</v>
      </c>
      <c r="B1060" s="155"/>
      <c r="C1060" s="156" t="s">
        <v>1258</v>
      </c>
      <c r="D1060" s="157">
        <v>2128</v>
      </c>
      <c r="E1060" s="157">
        <v>1628</v>
      </c>
      <c r="F1060" s="157">
        <v>1628</v>
      </c>
    </row>
    <row r="1061" spans="1:6" ht="45" outlineLevel="4" x14ac:dyDescent="0.2">
      <c r="A1061" s="155" t="s">
        <v>1257</v>
      </c>
      <c r="B1061" s="155" t="s">
        <v>293</v>
      </c>
      <c r="C1061" s="156" t="s">
        <v>294</v>
      </c>
      <c r="D1061" s="157">
        <v>1000</v>
      </c>
      <c r="E1061" s="157">
        <v>0</v>
      </c>
      <c r="F1061" s="157">
        <v>0</v>
      </c>
    </row>
    <row r="1062" spans="1:6" ht="45" outlineLevel="4" x14ac:dyDescent="0.2">
      <c r="A1062" s="155" t="s">
        <v>1257</v>
      </c>
      <c r="B1062" s="155" t="s">
        <v>289</v>
      </c>
      <c r="C1062" s="156" t="s">
        <v>290</v>
      </c>
      <c r="D1062" s="157">
        <v>1128</v>
      </c>
      <c r="E1062" s="157">
        <v>1628</v>
      </c>
      <c r="F1062" s="157">
        <v>1628</v>
      </c>
    </row>
    <row r="1063" spans="1:6" ht="60" outlineLevel="2" x14ac:dyDescent="0.2">
      <c r="A1063" s="155" t="s">
        <v>1259</v>
      </c>
      <c r="B1063" s="155"/>
      <c r="C1063" s="156" t="s">
        <v>1260</v>
      </c>
      <c r="D1063" s="157">
        <v>133452</v>
      </c>
      <c r="E1063" s="157">
        <v>70600.2</v>
      </c>
      <c r="F1063" s="157">
        <v>70600.2</v>
      </c>
    </row>
    <row r="1064" spans="1:6" ht="60" outlineLevel="3" x14ac:dyDescent="0.2">
      <c r="A1064" s="155" t="s">
        <v>1261</v>
      </c>
      <c r="B1064" s="155"/>
      <c r="C1064" s="156" t="s">
        <v>288</v>
      </c>
      <c r="D1064" s="157">
        <v>13072.1</v>
      </c>
      <c r="E1064" s="157">
        <v>13409.8</v>
      </c>
      <c r="F1064" s="157">
        <v>13409.8</v>
      </c>
    </row>
    <row r="1065" spans="1:6" ht="45" outlineLevel="4" x14ac:dyDescent="0.2">
      <c r="A1065" s="155" t="s">
        <v>1261</v>
      </c>
      <c r="B1065" s="155" t="s">
        <v>289</v>
      </c>
      <c r="C1065" s="156" t="s">
        <v>290</v>
      </c>
      <c r="D1065" s="157">
        <v>13072.1</v>
      </c>
      <c r="E1065" s="157">
        <v>13409.8</v>
      </c>
      <c r="F1065" s="157">
        <v>13409.8</v>
      </c>
    </row>
    <row r="1066" spans="1:6" ht="60" outlineLevel="3" x14ac:dyDescent="0.2">
      <c r="A1066" s="155" t="s">
        <v>1262</v>
      </c>
      <c r="B1066" s="155"/>
      <c r="C1066" s="156" t="s">
        <v>1263</v>
      </c>
      <c r="D1066" s="157">
        <v>120379.9</v>
      </c>
      <c r="E1066" s="157">
        <v>57190.400000000001</v>
      </c>
      <c r="F1066" s="157">
        <v>57190.400000000001</v>
      </c>
    </row>
    <row r="1067" spans="1:6" ht="45" outlineLevel="4" x14ac:dyDescent="0.2">
      <c r="A1067" s="155" t="s">
        <v>1262</v>
      </c>
      <c r="B1067" s="155" t="s">
        <v>289</v>
      </c>
      <c r="C1067" s="156" t="s">
        <v>290</v>
      </c>
      <c r="D1067" s="157">
        <v>100379.9</v>
      </c>
      <c r="E1067" s="157">
        <v>35690.400000000001</v>
      </c>
      <c r="F1067" s="157">
        <v>35690.400000000001</v>
      </c>
    </row>
    <row r="1068" spans="1:6" ht="15" outlineLevel="4" x14ac:dyDescent="0.2">
      <c r="A1068" s="155" t="s">
        <v>1262</v>
      </c>
      <c r="B1068" s="155" t="s">
        <v>327</v>
      </c>
      <c r="C1068" s="156" t="s">
        <v>328</v>
      </c>
      <c r="D1068" s="157">
        <v>20000</v>
      </c>
      <c r="E1068" s="157">
        <v>21500</v>
      </c>
      <c r="F1068" s="157">
        <v>21500</v>
      </c>
    </row>
    <row r="1069" spans="1:6" ht="45" outlineLevel="2" x14ac:dyDescent="0.2">
      <c r="A1069" s="155" t="s">
        <v>1264</v>
      </c>
      <c r="B1069" s="155"/>
      <c r="C1069" s="156" t="s">
        <v>1265</v>
      </c>
      <c r="D1069" s="157">
        <v>86986.7</v>
      </c>
      <c r="E1069" s="157">
        <v>159513.79999999999</v>
      </c>
      <c r="F1069" s="157">
        <v>77302.399999999994</v>
      </c>
    </row>
    <row r="1070" spans="1:6" ht="75" outlineLevel="3" x14ac:dyDescent="0.2">
      <c r="A1070" s="155" t="s">
        <v>1266</v>
      </c>
      <c r="B1070" s="155"/>
      <c r="C1070" s="156" t="s">
        <v>1267</v>
      </c>
      <c r="D1070" s="157">
        <v>0</v>
      </c>
      <c r="E1070" s="157">
        <v>10000</v>
      </c>
      <c r="F1070" s="157">
        <v>0</v>
      </c>
    </row>
    <row r="1071" spans="1:6" ht="45" outlineLevel="4" x14ac:dyDescent="0.2">
      <c r="A1071" s="155" t="s">
        <v>1266</v>
      </c>
      <c r="B1071" s="155" t="s">
        <v>289</v>
      </c>
      <c r="C1071" s="156" t="s">
        <v>290</v>
      </c>
      <c r="D1071" s="157">
        <v>0</v>
      </c>
      <c r="E1071" s="157">
        <v>10000</v>
      </c>
      <c r="F1071" s="157">
        <v>0</v>
      </c>
    </row>
    <row r="1072" spans="1:6" ht="45" outlineLevel="3" x14ac:dyDescent="0.2">
      <c r="A1072" s="155" t="s">
        <v>1268</v>
      </c>
      <c r="B1072" s="155"/>
      <c r="C1072" s="156" t="s">
        <v>1269</v>
      </c>
      <c r="D1072" s="157">
        <v>86986.7</v>
      </c>
      <c r="E1072" s="157">
        <v>149513.79999999999</v>
      </c>
      <c r="F1072" s="157">
        <v>77302.399999999994</v>
      </c>
    </row>
    <row r="1073" spans="1:6" ht="15" outlineLevel="4" x14ac:dyDescent="0.2">
      <c r="A1073" s="155" t="s">
        <v>1268</v>
      </c>
      <c r="B1073" s="155" t="s">
        <v>343</v>
      </c>
      <c r="C1073" s="156" t="s">
        <v>344</v>
      </c>
      <c r="D1073" s="157">
        <v>52071.1</v>
      </c>
      <c r="E1073" s="157">
        <v>40977.5</v>
      </c>
      <c r="F1073" s="157">
        <v>40977.5</v>
      </c>
    </row>
    <row r="1074" spans="1:6" ht="45" outlineLevel="4" x14ac:dyDescent="0.2">
      <c r="A1074" s="155" t="s">
        <v>1268</v>
      </c>
      <c r="B1074" s="155" t="s">
        <v>289</v>
      </c>
      <c r="C1074" s="156" t="s">
        <v>290</v>
      </c>
      <c r="D1074" s="157">
        <v>29014.400000000001</v>
      </c>
      <c r="E1074" s="157">
        <v>96225.8</v>
      </c>
      <c r="F1074" s="157">
        <v>24014.400000000001</v>
      </c>
    </row>
    <row r="1075" spans="1:6" ht="15" outlineLevel="4" x14ac:dyDescent="0.2">
      <c r="A1075" s="155" t="s">
        <v>1268</v>
      </c>
      <c r="B1075" s="155" t="s">
        <v>327</v>
      </c>
      <c r="C1075" s="156" t="s">
        <v>328</v>
      </c>
      <c r="D1075" s="157">
        <v>5901.2</v>
      </c>
      <c r="E1075" s="157">
        <v>12310.5</v>
      </c>
      <c r="F1075" s="157">
        <v>12310.5</v>
      </c>
    </row>
    <row r="1076" spans="1:6" ht="45" outlineLevel="2" x14ac:dyDescent="0.2">
      <c r="A1076" s="155" t="s">
        <v>1270</v>
      </c>
      <c r="B1076" s="155"/>
      <c r="C1076" s="156" t="s">
        <v>1271</v>
      </c>
      <c r="D1076" s="157">
        <v>341869.2</v>
      </c>
      <c r="E1076" s="157">
        <v>0</v>
      </c>
      <c r="F1076" s="157">
        <v>0</v>
      </c>
    </row>
    <row r="1077" spans="1:6" ht="60" outlineLevel="3" x14ac:dyDescent="0.2">
      <c r="A1077" s="155" t="s">
        <v>1272</v>
      </c>
      <c r="B1077" s="155"/>
      <c r="C1077" s="156" t="s">
        <v>1273</v>
      </c>
      <c r="D1077" s="157">
        <v>86390.9</v>
      </c>
      <c r="E1077" s="157">
        <v>0</v>
      </c>
      <c r="F1077" s="157">
        <v>0</v>
      </c>
    </row>
    <row r="1078" spans="1:6" ht="15" outlineLevel="4" x14ac:dyDescent="0.2">
      <c r="A1078" s="155" t="s">
        <v>1272</v>
      </c>
      <c r="B1078" s="155" t="s">
        <v>327</v>
      </c>
      <c r="C1078" s="156" t="s">
        <v>328</v>
      </c>
      <c r="D1078" s="157">
        <v>86390.9</v>
      </c>
      <c r="E1078" s="157">
        <v>0</v>
      </c>
      <c r="F1078" s="157">
        <v>0</v>
      </c>
    </row>
    <row r="1079" spans="1:6" ht="60" outlineLevel="3" x14ac:dyDescent="0.2">
      <c r="A1079" s="155" t="s">
        <v>1274</v>
      </c>
      <c r="B1079" s="155"/>
      <c r="C1079" s="156" t="s">
        <v>1275</v>
      </c>
      <c r="D1079" s="157">
        <v>41794.1</v>
      </c>
      <c r="E1079" s="157">
        <v>0</v>
      </c>
      <c r="F1079" s="157">
        <v>0</v>
      </c>
    </row>
    <row r="1080" spans="1:6" ht="15" outlineLevel="4" x14ac:dyDescent="0.2">
      <c r="A1080" s="155" t="s">
        <v>1274</v>
      </c>
      <c r="B1080" s="155" t="s">
        <v>327</v>
      </c>
      <c r="C1080" s="156" t="s">
        <v>328</v>
      </c>
      <c r="D1080" s="157">
        <v>41794.1</v>
      </c>
      <c r="E1080" s="157">
        <v>0</v>
      </c>
      <c r="F1080" s="157">
        <v>0</v>
      </c>
    </row>
    <row r="1081" spans="1:6" ht="60" outlineLevel="3" x14ac:dyDescent="0.2">
      <c r="A1081" s="155" t="s">
        <v>1276</v>
      </c>
      <c r="B1081" s="155"/>
      <c r="C1081" s="156" t="s">
        <v>1277</v>
      </c>
      <c r="D1081" s="157">
        <v>213684.2</v>
      </c>
      <c r="E1081" s="157">
        <v>0</v>
      </c>
      <c r="F1081" s="157">
        <v>0</v>
      </c>
    </row>
    <row r="1082" spans="1:6" ht="15" outlineLevel="4" x14ac:dyDescent="0.2">
      <c r="A1082" s="155" t="s">
        <v>1276</v>
      </c>
      <c r="B1082" s="155" t="s">
        <v>343</v>
      </c>
      <c r="C1082" s="156" t="s">
        <v>344</v>
      </c>
      <c r="D1082" s="157">
        <v>213684.2</v>
      </c>
      <c r="E1082" s="157">
        <v>0</v>
      </c>
      <c r="F1082" s="157">
        <v>0</v>
      </c>
    </row>
    <row r="1083" spans="1:6" ht="60" outlineLevel="1" x14ac:dyDescent="0.2">
      <c r="A1083" s="155" t="s">
        <v>1278</v>
      </c>
      <c r="B1083" s="155"/>
      <c r="C1083" s="156" t="s">
        <v>1279</v>
      </c>
      <c r="D1083" s="157">
        <v>1267856</v>
      </c>
      <c r="E1083" s="157">
        <v>1274458.3</v>
      </c>
      <c r="F1083" s="157">
        <v>1273423.3999999999</v>
      </c>
    </row>
    <row r="1084" spans="1:6" ht="45" outlineLevel="2" x14ac:dyDescent="0.2">
      <c r="A1084" s="155" t="s">
        <v>1280</v>
      </c>
      <c r="B1084" s="155"/>
      <c r="C1084" s="156" t="s">
        <v>369</v>
      </c>
      <c r="D1084" s="157">
        <v>999914.4</v>
      </c>
      <c r="E1084" s="157">
        <v>1005137.8</v>
      </c>
      <c r="F1084" s="157">
        <v>1004102.9</v>
      </c>
    </row>
    <row r="1085" spans="1:6" ht="60" outlineLevel="3" x14ac:dyDescent="0.2">
      <c r="A1085" s="155" t="s">
        <v>1281</v>
      </c>
      <c r="B1085" s="155"/>
      <c r="C1085" s="156" t="s">
        <v>371</v>
      </c>
      <c r="D1085" s="157">
        <v>515213.1</v>
      </c>
      <c r="E1085" s="157">
        <v>534807.69999999995</v>
      </c>
      <c r="F1085" s="157">
        <v>533772.80000000005</v>
      </c>
    </row>
    <row r="1086" spans="1:6" ht="105" outlineLevel="4" x14ac:dyDescent="0.2">
      <c r="A1086" s="155" t="s">
        <v>1281</v>
      </c>
      <c r="B1086" s="155" t="s">
        <v>325</v>
      </c>
      <c r="C1086" s="156" t="s">
        <v>326</v>
      </c>
      <c r="D1086" s="157">
        <v>459222.2</v>
      </c>
      <c r="E1086" s="157">
        <v>474034.4</v>
      </c>
      <c r="F1086" s="157">
        <v>473104</v>
      </c>
    </row>
    <row r="1087" spans="1:6" ht="45" outlineLevel="4" x14ac:dyDescent="0.2">
      <c r="A1087" s="155" t="s">
        <v>1281</v>
      </c>
      <c r="B1087" s="155" t="s">
        <v>293</v>
      </c>
      <c r="C1087" s="156" t="s">
        <v>294</v>
      </c>
      <c r="D1087" s="157">
        <v>55870.7</v>
      </c>
      <c r="E1087" s="157">
        <v>60686.1</v>
      </c>
      <c r="F1087" s="157">
        <v>60581.599999999999</v>
      </c>
    </row>
    <row r="1088" spans="1:6" ht="30" outlineLevel="4" x14ac:dyDescent="0.2">
      <c r="A1088" s="155" t="s">
        <v>1281</v>
      </c>
      <c r="B1088" s="155" t="s">
        <v>301</v>
      </c>
      <c r="C1088" s="156" t="s">
        <v>302</v>
      </c>
      <c r="D1088" s="157">
        <v>63</v>
      </c>
      <c r="E1088" s="157">
        <v>30</v>
      </c>
      <c r="F1088" s="157">
        <v>30</v>
      </c>
    </row>
    <row r="1089" spans="1:6" ht="15" outlineLevel="4" x14ac:dyDescent="0.2">
      <c r="A1089" s="155" t="s">
        <v>1281</v>
      </c>
      <c r="B1089" s="155" t="s">
        <v>327</v>
      </c>
      <c r="C1089" s="156" t="s">
        <v>328</v>
      </c>
      <c r="D1089" s="157">
        <v>57.2</v>
      </c>
      <c r="E1089" s="157">
        <v>57.2</v>
      </c>
      <c r="F1089" s="157">
        <v>57.2</v>
      </c>
    </row>
    <row r="1090" spans="1:6" ht="60" outlineLevel="3" x14ac:dyDescent="0.2">
      <c r="A1090" s="155" t="s">
        <v>1282</v>
      </c>
      <c r="B1090" s="155"/>
      <c r="C1090" s="156" t="s">
        <v>288</v>
      </c>
      <c r="D1090" s="157">
        <v>325618.3</v>
      </c>
      <c r="E1090" s="157">
        <v>337643.9</v>
      </c>
      <c r="F1090" s="157">
        <v>337643.9</v>
      </c>
    </row>
    <row r="1091" spans="1:6" ht="105" outlineLevel="4" x14ac:dyDescent="0.2">
      <c r="A1091" s="155" t="s">
        <v>1282</v>
      </c>
      <c r="B1091" s="155" t="s">
        <v>325</v>
      </c>
      <c r="C1091" s="156" t="s">
        <v>326</v>
      </c>
      <c r="D1091" s="157">
        <v>268320</v>
      </c>
      <c r="E1091" s="157">
        <v>280309.90000000002</v>
      </c>
      <c r="F1091" s="157">
        <v>280309.90000000002</v>
      </c>
    </row>
    <row r="1092" spans="1:6" ht="45" outlineLevel="4" x14ac:dyDescent="0.2">
      <c r="A1092" s="155" t="s">
        <v>1282</v>
      </c>
      <c r="B1092" s="155" t="s">
        <v>293</v>
      </c>
      <c r="C1092" s="156" t="s">
        <v>294</v>
      </c>
      <c r="D1092" s="157">
        <v>57288.3</v>
      </c>
      <c r="E1092" s="157">
        <v>57324</v>
      </c>
      <c r="F1092" s="157">
        <v>57324</v>
      </c>
    </row>
    <row r="1093" spans="1:6" ht="30" outlineLevel="4" x14ac:dyDescent="0.2">
      <c r="A1093" s="155" t="s">
        <v>1282</v>
      </c>
      <c r="B1093" s="155" t="s">
        <v>301</v>
      </c>
      <c r="C1093" s="156" t="s">
        <v>302</v>
      </c>
      <c r="D1093" s="157">
        <v>10</v>
      </c>
      <c r="E1093" s="157">
        <v>10</v>
      </c>
      <c r="F1093" s="157">
        <v>10</v>
      </c>
    </row>
    <row r="1094" spans="1:6" ht="90" outlineLevel="3" x14ac:dyDescent="0.2">
      <c r="A1094" s="155" t="s">
        <v>1283</v>
      </c>
      <c r="B1094" s="155"/>
      <c r="C1094" s="156" t="s">
        <v>2294</v>
      </c>
      <c r="D1094" s="157">
        <v>141947.5</v>
      </c>
      <c r="E1094" s="157">
        <v>114994.9</v>
      </c>
      <c r="F1094" s="157">
        <v>114994.9</v>
      </c>
    </row>
    <row r="1095" spans="1:6" ht="45" outlineLevel="4" x14ac:dyDescent="0.2">
      <c r="A1095" s="155" t="s">
        <v>1283</v>
      </c>
      <c r="B1095" s="155" t="s">
        <v>293</v>
      </c>
      <c r="C1095" s="156" t="s">
        <v>294</v>
      </c>
      <c r="D1095" s="157">
        <v>141947.5</v>
      </c>
      <c r="E1095" s="157">
        <v>114994.9</v>
      </c>
      <c r="F1095" s="157">
        <v>114994.9</v>
      </c>
    </row>
    <row r="1096" spans="1:6" ht="30" outlineLevel="3" x14ac:dyDescent="0.2">
      <c r="A1096" s="155" t="s">
        <v>1284</v>
      </c>
      <c r="B1096" s="155"/>
      <c r="C1096" s="156" t="s">
        <v>1285</v>
      </c>
      <c r="D1096" s="157">
        <v>3331.3</v>
      </c>
      <c r="E1096" s="157">
        <v>3331.3</v>
      </c>
      <c r="F1096" s="157">
        <v>3331.3</v>
      </c>
    </row>
    <row r="1097" spans="1:6" ht="45" outlineLevel="4" x14ac:dyDescent="0.2">
      <c r="A1097" s="155" t="s">
        <v>1284</v>
      </c>
      <c r="B1097" s="155" t="s">
        <v>293</v>
      </c>
      <c r="C1097" s="156" t="s">
        <v>294</v>
      </c>
      <c r="D1097" s="157">
        <v>3331.3</v>
      </c>
      <c r="E1097" s="157">
        <v>3331.3</v>
      </c>
      <c r="F1097" s="157">
        <v>3331.3</v>
      </c>
    </row>
    <row r="1098" spans="1:6" ht="75" outlineLevel="3" x14ac:dyDescent="0.2">
      <c r="A1098" s="155" t="s">
        <v>1286</v>
      </c>
      <c r="B1098" s="155"/>
      <c r="C1098" s="156" t="s">
        <v>1287</v>
      </c>
      <c r="D1098" s="157">
        <v>1440.5</v>
      </c>
      <c r="E1098" s="157">
        <v>1501.2</v>
      </c>
      <c r="F1098" s="157">
        <v>1501.2</v>
      </c>
    </row>
    <row r="1099" spans="1:6" ht="15" outlineLevel="4" x14ac:dyDescent="0.2">
      <c r="A1099" s="155" t="s">
        <v>1286</v>
      </c>
      <c r="B1099" s="155" t="s">
        <v>343</v>
      </c>
      <c r="C1099" s="156" t="s">
        <v>344</v>
      </c>
      <c r="D1099" s="157">
        <v>1440.5</v>
      </c>
      <c r="E1099" s="157">
        <v>1501.2</v>
      </c>
      <c r="F1099" s="157">
        <v>1501.2</v>
      </c>
    </row>
    <row r="1100" spans="1:6" ht="90" outlineLevel="3" x14ac:dyDescent="0.2">
      <c r="A1100" s="155" t="s">
        <v>1288</v>
      </c>
      <c r="B1100" s="155"/>
      <c r="C1100" s="156" t="s">
        <v>1289</v>
      </c>
      <c r="D1100" s="157">
        <v>10988.8</v>
      </c>
      <c r="E1100" s="157">
        <v>11483.9</v>
      </c>
      <c r="F1100" s="157">
        <v>11483.9</v>
      </c>
    </row>
    <row r="1101" spans="1:6" ht="105" outlineLevel="4" x14ac:dyDescent="0.2">
      <c r="A1101" s="155" t="s">
        <v>1288</v>
      </c>
      <c r="B1101" s="155" t="s">
        <v>325</v>
      </c>
      <c r="C1101" s="156" t="s">
        <v>326</v>
      </c>
      <c r="D1101" s="157">
        <v>10988.8</v>
      </c>
      <c r="E1101" s="157">
        <v>11483.9</v>
      </c>
      <c r="F1101" s="157">
        <v>11483.9</v>
      </c>
    </row>
    <row r="1102" spans="1:6" ht="45" outlineLevel="3" x14ac:dyDescent="0.2">
      <c r="A1102" s="155" t="s">
        <v>1290</v>
      </c>
      <c r="B1102" s="155"/>
      <c r="C1102" s="156" t="s">
        <v>1291</v>
      </c>
      <c r="D1102" s="157">
        <v>1374.9</v>
      </c>
      <c r="E1102" s="157">
        <v>1374.9</v>
      </c>
      <c r="F1102" s="157">
        <v>1374.9</v>
      </c>
    </row>
    <row r="1103" spans="1:6" ht="45" outlineLevel="4" x14ac:dyDescent="0.2">
      <c r="A1103" s="155" t="s">
        <v>1290</v>
      </c>
      <c r="B1103" s="155" t="s">
        <v>293</v>
      </c>
      <c r="C1103" s="156" t="s">
        <v>294</v>
      </c>
      <c r="D1103" s="157">
        <v>1374.9</v>
      </c>
      <c r="E1103" s="157">
        <v>1374.9</v>
      </c>
      <c r="F1103" s="157">
        <v>1374.9</v>
      </c>
    </row>
    <row r="1104" spans="1:6" ht="45" outlineLevel="2" x14ac:dyDescent="0.2">
      <c r="A1104" s="155" t="s">
        <v>1292</v>
      </c>
      <c r="B1104" s="155"/>
      <c r="C1104" s="156" t="s">
        <v>1293</v>
      </c>
      <c r="D1104" s="157">
        <v>254356.6</v>
      </c>
      <c r="E1104" s="157">
        <v>265735.5</v>
      </c>
      <c r="F1104" s="157">
        <v>265735.5</v>
      </c>
    </row>
    <row r="1105" spans="1:6" ht="60" outlineLevel="3" x14ac:dyDescent="0.2">
      <c r="A1105" s="155" t="s">
        <v>1294</v>
      </c>
      <c r="B1105" s="155"/>
      <c r="C1105" s="156" t="s">
        <v>288</v>
      </c>
      <c r="D1105" s="157">
        <v>245275.8</v>
      </c>
      <c r="E1105" s="157">
        <v>256654.7</v>
      </c>
      <c r="F1105" s="157">
        <v>256654.7</v>
      </c>
    </row>
    <row r="1106" spans="1:6" ht="105" outlineLevel="4" x14ac:dyDescent="0.2">
      <c r="A1106" s="155" t="s">
        <v>1294</v>
      </c>
      <c r="B1106" s="155" t="s">
        <v>325</v>
      </c>
      <c r="C1106" s="156" t="s">
        <v>326</v>
      </c>
      <c r="D1106" s="157">
        <v>192583.1</v>
      </c>
      <c r="E1106" s="157">
        <v>200969.9</v>
      </c>
      <c r="F1106" s="157">
        <v>200969.9</v>
      </c>
    </row>
    <row r="1107" spans="1:6" ht="45" outlineLevel="4" x14ac:dyDescent="0.2">
      <c r="A1107" s="155" t="s">
        <v>1294</v>
      </c>
      <c r="B1107" s="155" t="s">
        <v>293</v>
      </c>
      <c r="C1107" s="156" t="s">
        <v>294</v>
      </c>
      <c r="D1107" s="157">
        <v>31259.1</v>
      </c>
      <c r="E1107" s="157">
        <v>33465.5</v>
      </c>
      <c r="F1107" s="157">
        <v>33465.5</v>
      </c>
    </row>
    <row r="1108" spans="1:6" ht="45" outlineLevel="4" x14ac:dyDescent="0.2">
      <c r="A1108" s="155" t="s">
        <v>1294</v>
      </c>
      <c r="B1108" s="155" t="s">
        <v>289</v>
      </c>
      <c r="C1108" s="156" t="s">
        <v>290</v>
      </c>
      <c r="D1108" s="157">
        <v>21423.599999999999</v>
      </c>
      <c r="E1108" s="157">
        <v>22209.3</v>
      </c>
      <c r="F1108" s="157">
        <v>22209.3</v>
      </c>
    </row>
    <row r="1109" spans="1:6" ht="15" outlineLevel="4" x14ac:dyDescent="0.2">
      <c r="A1109" s="155" t="s">
        <v>1294</v>
      </c>
      <c r="B1109" s="155" t="s">
        <v>327</v>
      </c>
      <c r="C1109" s="156" t="s">
        <v>328</v>
      </c>
      <c r="D1109" s="157">
        <v>10</v>
      </c>
      <c r="E1109" s="157">
        <v>10</v>
      </c>
      <c r="F1109" s="157">
        <v>10</v>
      </c>
    </row>
    <row r="1110" spans="1:6" ht="30" outlineLevel="3" x14ac:dyDescent="0.2">
      <c r="A1110" s="155" t="s">
        <v>1295</v>
      </c>
      <c r="B1110" s="155"/>
      <c r="C1110" s="156" t="s">
        <v>1296</v>
      </c>
      <c r="D1110" s="157">
        <v>9080.7999999999993</v>
      </c>
      <c r="E1110" s="157">
        <v>9080.7999999999993</v>
      </c>
      <c r="F1110" s="157">
        <v>9080.7999999999993</v>
      </c>
    </row>
    <row r="1111" spans="1:6" ht="45" outlineLevel="4" x14ac:dyDescent="0.2">
      <c r="A1111" s="155" t="s">
        <v>1295</v>
      </c>
      <c r="B1111" s="155" t="s">
        <v>293</v>
      </c>
      <c r="C1111" s="156" t="s">
        <v>294</v>
      </c>
      <c r="D1111" s="157">
        <v>9080.7999999999993</v>
      </c>
      <c r="E1111" s="157">
        <v>9080.7999999999993</v>
      </c>
      <c r="F1111" s="157">
        <v>9080.7999999999993</v>
      </c>
    </row>
    <row r="1112" spans="1:6" ht="90" outlineLevel="2" x14ac:dyDescent="0.2">
      <c r="A1112" s="155" t="s">
        <v>1297</v>
      </c>
      <c r="B1112" s="155"/>
      <c r="C1112" s="156" t="s">
        <v>1298</v>
      </c>
      <c r="D1112" s="157">
        <v>3585</v>
      </c>
      <c r="E1112" s="157">
        <v>3585</v>
      </c>
      <c r="F1112" s="157">
        <v>3585</v>
      </c>
    </row>
    <row r="1113" spans="1:6" ht="75" outlineLevel="3" x14ac:dyDescent="0.2">
      <c r="A1113" s="155" t="s">
        <v>1299</v>
      </c>
      <c r="B1113" s="155"/>
      <c r="C1113" s="156" t="s">
        <v>1300</v>
      </c>
      <c r="D1113" s="157">
        <v>3585</v>
      </c>
      <c r="E1113" s="157">
        <v>3585</v>
      </c>
      <c r="F1113" s="157">
        <v>3585</v>
      </c>
    </row>
    <row r="1114" spans="1:6" ht="45" outlineLevel="4" x14ac:dyDescent="0.2">
      <c r="A1114" s="155" t="s">
        <v>1299</v>
      </c>
      <c r="B1114" s="155" t="s">
        <v>293</v>
      </c>
      <c r="C1114" s="156" t="s">
        <v>294</v>
      </c>
      <c r="D1114" s="157">
        <v>3585</v>
      </c>
      <c r="E1114" s="157">
        <v>3585</v>
      </c>
      <c r="F1114" s="157">
        <v>3585</v>
      </c>
    </row>
    <row r="1115" spans="1:6" ht="45" outlineLevel="2" x14ac:dyDescent="0.2">
      <c r="A1115" s="155" t="s">
        <v>1301</v>
      </c>
      <c r="B1115" s="155"/>
      <c r="C1115" s="156" t="s">
        <v>1302</v>
      </c>
      <c r="D1115" s="157">
        <v>10000</v>
      </c>
      <c r="E1115" s="157">
        <v>0</v>
      </c>
      <c r="F1115" s="157">
        <v>0</v>
      </c>
    </row>
    <row r="1116" spans="1:6" ht="135" outlineLevel="3" x14ac:dyDescent="0.2">
      <c r="A1116" s="155" t="s">
        <v>1303</v>
      </c>
      <c r="B1116" s="155"/>
      <c r="C1116" s="156" t="s">
        <v>1304</v>
      </c>
      <c r="D1116" s="157">
        <v>10000</v>
      </c>
      <c r="E1116" s="157">
        <v>0</v>
      </c>
      <c r="F1116" s="157">
        <v>0</v>
      </c>
    </row>
    <row r="1117" spans="1:6" ht="45" outlineLevel="4" x14ac:dyDescent="0.2">
      <c r="A1117" s="155" t="s">
        <v>1303</v>
      </c>
      <c r="B1117" s="155" t="s">
        <v>289</v>
      </c>
      <c r="C1117" s="156" t="s">
        <v>290</v>
      </c>
      <c r="D1117" s="157">
        <v>10000</v>
      </c>
      <c r="E1117" s="157">
        <v>0</v>
      </c>
      <c r="F1117" s="157">
        <v>0</v>
      </c>
    </row>
    <row r="1118" spans="1:6" ht="60" outlineLevel="1" x14ac:dyDescent="0.2">
      <c r="A1118" s="155" t="s">
        <v>1305</v>
      </c>
      <c r="B1118" s="155"/>
      <c r="C1118" s="156" t="s">
        <v>1306</v>
      </c>
      <c r="D1118" s="157">
        <v>1200</v>
      </c>
      <c r="E1118" s="157">
        <v>1200</v>
      </c>
      <c r="F1118" s="157">
        <v>0</v>
      </c>
    </row>
    <row r="1119" spans="1:6" ht="120" outlineLevel="2" x14ac:dyDescent="0.2">
      <c r="A1119" s="155" t="s">
        <v>1307</v>
      </c>
      <c r="B1119" s="155"/>
      <c r="C1119" s="156" t="s">
        <v>1308</v>
      </c>
      <c r="D1119" s="157">
        <v>1200</v>
      </c>
      <c r="E1119" s="157">
        <v>1200</v>
      </c>
      <c r="F1119" s="157">
        <v>0</v>
      </c>
    </row>
    <row r="1120" spans="1:6" ht="75" outlineLevel="3" x14ac:dyDescent="0.2">
      <c r="A1120" s="155" t="s">
        <v>1309</v>
      </c>
      <c r="B1120" s="155"/>
      <c r="C1120" s="156" t="s">
        <v>1310</v>
      </c>
      <c r="D1120" s="157">
        <v>1200</v>
      </c>
      <c r="E1120" s="157">
        <v>1200</v>
      </c>
      <c r="F1120" s="157">
        <v>0</v>
      </c>
    </row>
    <row r="1121" spans="1:6" ht="45" outlineLevel="4" x14ac:dyDescent="0.2">
      <c r="A1121" s="155" t="s">
        <v>1309</v>
      </c>
      <c r="B1121" s="155" t="s">
        <v>293</v>
      </c>
      <c r="C1121" s="156" t="s">
        <v>294</v>
      </c>
      <c r="D1121" s="157">
        <v>324</v>
      </c>
      <c r="E1121" s="157">
        <v>324</v>
      </c>
      <c r="F1121" s="157">
        <v>0</v>
      </c>
    </row>
    <row r="1122" spans="1:6" ht="30" outlineLevel="4" x14ac:dyDescent="0.2">
      <c r="A1122" s="155" t="s">
        <v>1309</v>
      </c>
      <c r="B1122" s="155" t="s">
        <v>301</v>
      </c>
      <c r="C1122" s="156" t="s">
        <v>302</v>
      </c>
      <c r="D1122" s="157">
        <v>876</v>
      </c>
      <c r="E1122" s="157">
        <v>876</v>
      </c>
      <c r="F1122" s="157">
        <v>0</v>
      </c>
    </row>
    <row r="1123" spans="1:6" ht="60" x14ac:dyDescent="0.2">
      <c r="A1123" s="155" t="s">
        <v>1311</v>
      </c>
      <c r="B1123" s="155"/>
      <c r="C1123" s="156" t="s">
        <v>1312</v>
      </c>
      <c r="D1123" s="157">
        <v>3988413.4</v>
      </c>
      <c r="E1123" s="157">
        <v>4054035.8</v>
      </c>
      <c r="F1123" s="157">
        <v>4013147.7</v>
      </c>
    </row>
    <row r="1124" spans="1:6" ht="60" outlineLevel="1" x14ac:dyDescent="0.2">
      <c r="A1124" s="155" t="s">
        <v>1313</v>
      </c>
      <c r="B1124" s="155"/>
      <c r="C1124" s="156" t="s">
        <v>1314</v>
      </c>
      <c r="D1124" s="157">
        <v>3016233.7</v>
      </c>
      <c r="E1124" s="157">
        <v>3094556.6</v>
      </c>
      <c r="F1124" s="157">
        <v>3077353.3</v>
      </c>
    </row>
    <row r="1125" spans="1:6" ht="75" outlineLevel="2" x14ac:dyDescent="0.2">
      <c r="A1125" s="155" t="s">
        <v>1315</v>
      </c>
      <c r="B1125" s="155"/>
      <c r="C1125" s="156" t="s">
        <v>1316</v>
      </c>
      <c r="D1125" s="157">
        <v>920734.9</v>
      </c>
      <c r="E1125" s="157">
        <v>817095.7</v>
      </c>
      <c r="F1125" s="157">
        <v>817754.8</v>
      </c>
    </row>
    <row r="1126" spans="1:6" ht="135" outlineLevel="3" x14ac:dyDescent="0.2">
      <c r="A1126" s="155" t="s">
        <v>1317</v>
      </c>
      <c r="B1126" s="155"/>
      <c r="C1126" s="156" t="s">
        <v>1318</v>
      </c>
      <c r="D1126" s="157">
        <v>496650.5</v>
      </c>
      <c r="E1126" s="157">
        <v>393011.3</v>
      </c>
      <c r="F1126" s="157">
        <v>404685.5</v>
      </c>
    </row>
    <row r="1127" spans="1:6" ht="15" outlineLevel="4" x14ac:dyDescent="0.2">
      <c r="A1127" s="155" t="s">
        <v>1317</v>
      </c>
      <c r="B1127" s="155" t="s">
        <v>327</v>
      </c>
      <c r="C1127" s="156" t="s">
        <v>328</v>
      </c>
      <c r="D1127" s="157">
        <v>496650.5</v>
      </c>
      <c r="E1127" s="157">
        <v>393011.3</v>
      </c>
      <c r="F1127" s="157">
        <v>404685.5</v>
      </c>
    </row>
    <row r="1128" spans="1:6" ht="105" outlineLevel="3" x14ac:dyDescent="0.2">
      <c r="A1128" s="155" t="s">
        <v>1319</v>
      </c>
      <c r="B1128" s="155"/>
      <c r="C1128" s="156" t="s">
        <v>1320</v>
      </c>
      <c r="D1128" s="157">
        <v>424084.4</v>
      </c>
      <c r="E1128" s="157">
        <v>424084.4</v>
      </c>
      <c r="F1128" s="157">
        <v>413069.3</v>
      </c>
    </row>
    <row r="1129" spans="1:6" ht="15" outlineLevel="4" x14ac:dyDescent="0.2">
      <c r="A1129" s="155" t="s">
        <v>1319</v>
      </c>
      <c r="B1129" s="155" t="s">
        <v>327</v>
      </c>
      <c r="C1129" s="156" t="s">
        <v>328</v>
      </c>
      <c r="D1129" s="157">
        <v>424084.4</v>
      </c>
      <c r="E1129" s="157">
        <v>424084.4</v>
      </c>
      <c r="F1129" s="157">
        <v>413069.3</v>
      </c>
    </row>
    <row r="1130" spans="1:6" ht="75" outlineLevel="2" x14ac:dyDescent="0.2">
      <c r="A1130" s="155" t="s">
        <v>1321</v>
      </c>
      <c r="B1130" s="155"/>
      <c r="C1130" s="156" t="s">
        <v>1322</v>
      </c>
      <c r="D1130" s="157">
        <v>925431.5</v>
      </c>
      <c r="E1130" s="157">
        <v>946072.3</v>
      </c>
      <c r="F1130" s="157">
        <v>959107.9</v>
      </c>
    </row>
    <row r="1131" spans="1:6" ht="150" outlineLevel="3" x14ac:dyDescent="0.2">
      <c r="A1131" s="155" t="s">
        <v>1323</v>
      </c>
      <c r="B1131" s="155"/>
      <c r="C1131" s="156" t="s">
        <v>1324</v>
      </c>
      <c r="D1131" s="157">
        <v>407540.2</v>
      </c>
      <c r="E1131" s="157">
        <v>428181</v>
      </c>
      <c r="F1131" s="157">
        <v>454668.2</v>
      </c>
    </row>
    <row r="1132" spans="1:6" ht="15" outlineLevel="4" x14ac:dyDescent="0.2">
      <c r="A1132" s="155" t="s">
        <v>1323</v>
      </c>
      <c r="B1132" s="155" t="s">
        <v>327</v>
      </c>
      <c r="C1132" s="156" t="s">
        <v>328</v>
      </c>
      <c r="D1132" s="157">
        <v>407540.2</v>
      </c>
      <c r="E1132" s="157">
        <v>428181</v>
      </c>
      <c r="F1132" s="157">
        <v>454668.2</v>
      </c>
    </row>
    <row r="1133" spans="1:6" ht="120" outlineLevel="3" x14ac:dyDescent="0.2">
      <c r="A1133" s="155" t="s">
        <v>1325</v>
      </c>
      <c r="B1133" s="155"/>
      <c r="C1133" s="156" t="s">
        <v>1326</v>
      </c>
      <c r="D1133" s="157">
        <v>438129.9</v>
      </c>
      <c r="E1133" s="157">
        <v>438129.9</v>
      </c>
      <c r="F1133" s="157">
        <v>426749.9</v>
      </c>
    </row>
    <row r="1134" spans="1:6" ht="15" outlineLevel="4" x14ac:dyDescent="0.2">
      <c r="A1134" s="155" t="s">
        <v>1325</v>
      </c>
      <c r="B1134" s="155" t="s">
        <v>327</v>
      </c>
      <c r="C1134" s="156" t="s">
        <v>328</v>
      </c>
      <c r="D1134" s="157">
        <v>438129.9</v>
      </c>
      <c r="E1134" s="157">
        <v>438129.9</v>
      </c>
      <c r="F1134" s="157">
        <v>426749.9</v>
      </c>
    </row>
    <row r="1135" spans="1:6" ht="15" outlineLevel="3" x14ac:dyDescent="0.2">
      <c r="A1135" s="155" t="s">
        <v>1327</v>
      </c>
      <c r="B1135" s="155"/>
      <c r="C1135" s="156" t="s">
        <v>1328</v>
      </c>
      <c r="D1135" s="157">
        <v>79761.399999999994</v>
      </c>
      <c r="E1135" s="157">
        <v>79761.399999999994</v>
      </c>
      <c r="F1135" s="157">
        <v>77689.8</v>
      </c>
    </row>
    <row r="1136" spans="1:6" ht="45" outlineLevel="4" x14ac:dyDescent="0.2">
      <c r="A1136" s="155" t="s">
        <v>1327</v>
      </c>
      <c r="B1136" s="155" t="s">
        <v>289</v>
      </c>
      <c r="C1136" s="156" t="s">
        <v>290</v>
      </c>
      <c r="D1136" s="157">
        <v>9903.2999999999993</v>
      </c>
      <c r="E1136" s="157">
        <v>9903.2999999999993</v>
      </c>
      <c r="F1136" s="157">
        <v>9646.1</v>
      </c>
    </row>
    <row r="1137" spans="1:6" ht="15" outlineLevel="4" x14ac:dyDescent="0.2">
      <c r="A1137" s="155" t="s">
        <v>1327</v>
      </c>
      <c r="B1137" s="155" t="s">
        <v>327</v>
      </c>
      <c r="C1137" s="156" t="s">
        <v>328</v>
      </c>
      <c r="D1137" s="157">
        <v>69858.100000000006</v>
      </c>
      <c r="E1137" s="157">
        <v>69858.100000000006</v>
      </c>
      <c r="F1137" s="157">
        <v>68043.7</v>
      </c>
    </row>
    <row r="1138" spans="1:6" ht="45" outlineLevel="2" x14ac:dyDescent="0.2">
      <c r="A1138" s="155" t="s">
        <v>1329</v>
      </c>
      <c r="B1138" s="155"/>
      <c r="C1138" s="156" t="s">
        <v>1330</v>
      </c>
      <c r="D1138" s="157">
        <v>1107.2</v>
      </c>
      <c r="E1138" s="157">
        <v>0</v>
      </c>
      <c r="F1138" s="157">
        <v>0</v>
      </c>
    </row>
    <row r="1139" spans="1:6" ht="75" outlineLevel="3" x14ac:dyDescent="0.2">
      <c r="A1139" s="155" t="s">
        <v>1331</v>
      </c>
      <c r="B1139" s="155"/>
      <c r="C1139" s="156" t="s">
        <v>1332</v>
      </c>
      <c r="D1139" s="157">
        <v>118.6</v>
      </c>
      <c r="E1139" s="157">
        <v>0</v>
      </c>
      <c r="F1139" s="157">
        <v>0</v>
      </c>
    </row>
    <row r="1140" spans="1:6" ht="15" outlineLevel="4" x14ac:dyDescent="0.2">
      <c r="A1140" s="155" t="s">
        <v>1331</v>
      </c>
      <c r="B1140" s="155" t="s">
        <v>327</v>
      </c>
      <c r="C1140" s="156" t="s">
        <v>328</v>
      </c>
      <c r="D1140" s="157">
        <v>118.6</v>
      </c>
      <c r="E1140" s="157">
        <v>0</v>
      </c>
      <c r="F1140" s="157">
        <v>0</v>
      </c>
    </row>
    <row r="1141" spans="1:6" ht="45" outlineLevel="3" x14ac:dyDescent="0.2">
      <c r="A1141" s="155" t="s">
        <v>1333</v>
      </c>
      <c r="B1141" s="155"/>
      <c r="C1141" s="156" t="s">
        <v>1334</v>
      </c>
      <c r="D1141" s="157">
        <v>988.6</v>
      </c>
      <c r="E1141" s="157">
        <v>0</v>
      </c>
      <c r="F1141" s="157">
        <v>0</v>
      </c>
    </row>
    <row r="1142" spans="1:6" ht="15" outlineLevel="4" x14ac:dyDescent="0.2">
      <c r="A1142" s="155" t="s">
        <v>1333</v>
      </c>
      <c r="B1142" s="155" t="s">
        <v>327</v>
      </c>
      <c r="C1142" s="156" t="s">
        <v>328</v>
      </c>
      <c r="D1142" s="157">
        <v>988.6</v>
      </c>
      <c r="E1142" s="157">
        <v>0</v>
      </c>
      <c r="F1142" s="157">
        <v>0</v>
      </c>
    </row>
    <row r="1143" spans="1:6" ht="60" outlineLevel="2" x14ac:dyDescent="0.2">
      <c r="A1143" s="155" t="s">
        <v>1335</v>
      </c>
      <c r="B1143" s="155"/>
      <c r="C1143" s="156" t="s">
        <v>1336</v>
      </c>
      <c r="D1143" s="157">
        <v>547906.19999999995</v>
      </c>
      <c r="E1143" s="157">
        <v>663052.6</v>
      </c>
      <c r="F1143" s="157">
        <v>654248</v>
      </c>
    </row>
    <row r="1144" spans="1:6" ht="90" outlineLevel="3" x14ac:dyDescent="0.2">
      <c r="A1144" s="155" t="s">
        <v>1337</v>
      </c>
      <c r="B1144" s="155"/>
      <c r="C1144" s="156" t="s">
        <v>1338</v>
      </c>
      <c r="D1144" s="157">
        <v>409883</v>
      </c>
      <c r="E1144" s="157">
        <v>525029.4</v>
      </c>
      <c r="F1144" s="157">
        <v>516224.8</v>
      </c>
    </row>
    <row r="1145" spans="1:6" ht="15" outlineLevel="4" x14ac:dyDescent="0.2">
      <c r="A1145" s="155" t="s">
        <v>1337</v>
      </c>
      <c r="B1145" s="155" t="s">
        <v>327</v>
      </c>
      <c r="C1145" s="156" t="s">
        <v>328</v>
      </c>
      <c r="D1145" s="157">
        <v>409883</v>
      </c>
      <c r="E1145" s="157">
        <v>525029.4</v>
      </c>
      <c r="F1145" s="157">
        <v>516224.8</v>
      </c>
    </row>
    <row r="1146" spans="1:6" ht="60" outlineLevel="3" x14ac:dyDescent="0.2">
      <c r="A1146" s="155" t="s">
        <v>1339</v>
      </c>
      <c r="B1146" s="155"/>
      <c r="C1146" s="156" t="s">
        <v>1340</v>
      </c>
      <c r="D1146" s="157">
        <v>138023.20000000001</v>
      </c>
      <c r="E1146" s="157">
        <v>138023.20000000001</v>
      </c>
      <c r="F1146" s="157">
        <v>138023.20000000001</v>
      </c>
    </row>
    <row r="1147" spans="1:6" ht="15" outlineLevel="4" x14ac:dyDescent="0.2">
      <c r="A1147" s="155" t="s">
        <v>1339</v>
      </c>
      <c r="B1147" s="155" t="s">
        <v>327</v>
      </c>
      <c r="C1147" s="156" t="s">
        <v>328</v>
      </c>
      <c r="D1147" s="157">
        <v>138023.20000000001</v>
      </c>
      <c r="E1147" s="157">
        <v>138023.20000000001</v>
      </c>
      <c r="F1147" s="157">
        <v>138023.20000000001</v>
      </c>
    </row>
    <row r="1148" spans="1:6" ht="75" outlineLevel="2" x14ac:dyDescent="0.2">
      <c r="A1148" s="155" t="s">
        <v>1341</v>
      </c>
      <c r="B1148" s="155"/>
      <c r="C1148" s="156" t="s">
        <v>1342</v>
      </c>
      <c r="D1148" s="157">
        <v>142730.4</v>
      </c>
      <c r="E1148" s="157">
        <v>156771.79999999999</v>
      </c>
      <c r="F1148" s="157">
        <v>162393.5</v>
      </c>
    </row>
    <row r="1149" spans="1:6" ht="90" outlineLevel="3" x14ac:dyDescent="0.2">
      <c r="A1149" s="155" t="s">
        <v>1343</v>
      </c>
      <c r="B1149" s="155"/>
      <c r="C1149" s="156" t="s">
        <v>1344</v>
      </c>
      <c r="D1149" s="157">
        <v>21744.7</v>
      </c>
      <c r="E1149" s="157">
        <v>17760</v>
      </c>
      <c r="F1149" s="157">
        <v>17760</v>
      </c>
    </row>
    <row r="1150" spans="1:6" ht="15" outlineLevel="4" x14ac:dyDescent="0.2">
      <c r="A1150" s="155" t="s">
        <v>1343</v>
      </c>
      <c r="B1150" s="155" t="s">
        <v>327</v>
      </c>
      <c r="C1150" s="156" t="s">
        <v>328</v>
      </c>
      <c r="D1150" s="157">
        <v>21744.7</v>
      </c>
      <c r="E1150" s="157">
        <v>17760</v>
      </c>
      <c r="F1150" s="157">
        <v>17760</v>
      </c>
    </row>
    <row r="1151" spans="1:6" ht="60" outlineLevel="3" x14ac:dyDescent="0.2">
      <c r="A1151" s="155" t="s">
        <v>1345</v>
      </c>
      <c r="B1151" s="155"/>
      <c r="C1151" s="156" t="s">
        <v>1346</v>
      </c>
      <c r="D1151" s="157">
        <v>2891.7</v>
      </c>
      <c r="E1151" s="157">
        <v>3138.9</v>
      </c>
      <c r="F1151" s="157">
        <v>3138.9</v>
      </c>
    </row>
    <row r="1152" spans="1:6" ht="15" outlineLevel="4" x14ac:dyDescent="0.2">
      <c r="A1152" s="155" t="s">
        <v>1345</v>
      </c>
      <c r="B1152" s="155" t="s">
        <v>327</v>
      </c>
      <c r="C1152" s="156" t="s">
        <v>328</v>
      </c>
      <c r="D1152" s="157">
        <v>2891.7</v>
      </c>
      <c r="E1152" s="157">
        <v>3138.9</v>
      </c>
      <c r="F1152" s="157">
        <v>3138.9</v>
      </c>
    </row>
    <row r="1153" spans="1:6" ht="30" outlineLevel="3" x14ac:dyDescent="0.2">
      <c r="A1153" s="155" t="s">
        <v>1347</v>
      </c>
      <c r="B1153" s="155"/>
      <c r="C1153" s="156" t="s">
        <v>1348</v>
      </c>
      <c r="D1153" s="157">
        <v>109110</v>
      </c>
      <c r="E1153" s="157">
        <v>113690</v>
      </c>
      <c r="F1153" s="157">
        <v>113690</v>
      </c>
    </row>
    <row r="1154" spans="1:6" ht="15" outlineLevel="4" x14ac:dyDescent="0.2">
      <c r="A1154" s="155" t="s">
        <v>1347</v>
      </c>
      <c r="B1154" s="155" t="s">
        <v>327</v>
      </c>
      <c r="C1154" s="156" t="s">
        <v>328</v>
      </c>
      <c r="D1154" s="157">
        <v>109110</v>
      </c>
      <c r="E1154" s="157">
        <v>113690</v>
      </c>
      <c r="F1154" s="157">
        <v>113690</v>
      </c>
    </row>
    <row r="1155" spans="1:6" ht="75" outlineLevel="3" x14ac:dyDescent="0.2">
      <c r="A1155" s="155" t="s">
        <v>1349</v>
      </c>
      <c r="B1155" s="155"/>
      <c r="C1155" s="156" t="s">
        <v>1350</v>
      </c>
      <c r="D1155" s="157">
        <v>1160.5999999999999</v>
      </c>
      <c r="E1155" s="157">
        <v>4200.3</v>
      </c>
      <c r="F1155" s="157">
        <v>4091.2</v>
      </c>
    </row>
    <row r="1156" spans="1:6" ht="15" outlineLevel="4" x14ac:dyDescent="0.2">
      <c r="A1156" s="155" t="s">
        <v>1349</v>
      </c>
      <c r="B1156" s="155" t="s">
        <v>343</v>
      </c>
      <c r="C1156" s="156" t="s">
        <v>344</v>
      </c>
      <c r="D1156" s="157">
        <v>1160.5999999999999</v>
      </c>
      <c r="E1156" s="157">
        <v>4200.3</v>
      </c>
      <c r="F1156" s="157">
        <v>4091.2</v>
      </c>
    </row>
    <row r="1157" spans="1:6" ht="150" outlineLevel="3" x14ac:dyDescent="0.2">
      <c r="A1157" s="155" t="s">
        <v>1351</v>
      </c>
      <c r="B1157" s="155"/>
      <c r="C1157" s="156" t="s">
        <v>1352</v>
      </c>
      <c r="D1157" s="157">
        <v>7823.4</v>
      </c>
      <c r="E1157" s="157">
        <v>17982.599999999999</v>
      </c>
      <c r="F1157" s="157">
        <v>23713.4</v>
      </c>
    </row>
    <row r="1158" spans="1:6" ht="15" outlineLevel="4" x14ac:dyDescent="0.2">
      <c r="A1158" s="155" t="s">
        <v>1351</v>
      </c>
      <c r="B1158" s="155" t="s">
        <v>343</v>
      </c>
      <c r="C1158" s="156" t="s">
        <v>344</v>
      </c>
      <c r="D1158" s="157">
        <v>7823.4</v>
      </c>
      <c r="E1158" s="157">
        <v>17982.599999999999</v>
      </c>
      <c r="F1158" s="157">
        <v>23713.4</v>
      </c>
    </row>
    <row r="1159" spans="1:6" ht="75" outlineLevel="2" x14ac:dyDescent="0.2">
      <c r="A1159" s="155" t="s">
        <v>1353</v>
      </c>
      <c r="B1159" s="155"/>
      <c r="C1159" s="156" t="s">
        <v>1354</v>
      </c>
      <c r="D1159" s="157">
        <v>4800</v>
      </c>
      <c r="E1159" s="157">
        <v>4800</v>
      </c>
      <c r="F1159" s="157">
        <v>4800</v>
      </c>
    </row>
    <row r="1160" spans="1:6" ht="60" outlineLevel="3" x14ac:dyDescent="0.2">
      <c r="A1160" s="155" t="s">
        <v>1355</v>
      </c>
      <c r="B1160" s="155"/>
      <c r="C1160" s="156" t="s">
        <v>1356</v>
      </c>
      <c r="D1160" s="157">
        <v>4800</v>
      </c>
      <c r="E1160" s="157">
        <v>4800</v>
      </c>
      <c r="F1160" s="157">
        <v>4800</v>
      </c>
    </row>
    <row r="1161" spans="1:6" ht="45" outlineLevel="4" x14ac:dyDescent="0.2">
      <c r="A1161" s="155" t="s">
        <v>1355</v>
      </c>
      <c r="B1161" s="155" t="s">
        <v>293</v>
      </c>
      <c r="C1161" s="156" t="s">
        <v>294</v>
      </c>
      <c r="D1161" s="157">
        <v>4800</v>
      </c>
      <c r="E1161" s="157">
        <v>4800</v>
      </c>
      <c r="F1161" s="157">
        <v>4800</v>
      </c>
    </row>
    <row r="1162" spans="1:6" ht="60" outlineLevel="2" x14ac:dyDescent="0.2">
      <c r="A1162" s="155" t="s">
        <v>1357</v>
      </c>
      <c r="B1162" s="155"/>
      <c r="C1162" s="156" t="s">
        <v>1358</v>
      </c>
      <c r="D1162" s="157">
        <v>12800</v>
      </c>
      <c r="E1162" s="157">
        <v>12800</v>
      </c>
      <c r="F1162" s="157">
        <v>12800</v>
      </c>
    </row>
    <row r="1163" spans="1:6" ht="75" outlineLevel="3" x14ac:dyDescent="0.2">
      <c r="A1163" s="155" t="s">
        <v>1359</v>
      </c>
      <c r="B1163" s="155"/>
      <c r="C1163" s="156" t="s">
        <v>1360</v>
      </c>
      <c r="D1163" s="157">
        <v>12800</v>
      </c>
      <c r="E1163" s="157">
        <v>12800</v>
      </c>
      <c r="F1163" s="157">
        <v>12800</v>
      </c>
    </row>
    <row r="1164" spans="1:6" ht="30" outlineLevel="4" x14ac:dyDescent="0.2">
      <c r="A1164" s="155" t="s">
        <v>1359</v>
      </c>
      <c r="B1164" s="155" t="s">
        <v>301</v>
      </c>
      <c r="C1164" s="156" t="s">
        <v>302</v>
      </c>
      <c r="D1164" s="157">
        <v>12800</v>
      </c>
      <c r="E1164" s="157">
        <v>12800</v>
      </c>
      <c r="F1164" s="157">
        <v>12800</v>
      </c>
    </row>
    <row r="1165" spans="1:6" ht="60" outlineLevel="2" x14ac:dyDescent="0.2">
      <c r="A1165" s="155" t="s">
        <v>1361</v>
      </c>
      <c r="B1165" s="155"/>
      <c r="C1165" s="156" t="s">
        <v>1362</v>
      </c>
      <c r="D1165" s="157">
        <v>127144.3</v>
      </c>
      <c r="E1165" s="157">
        <v>127144.3</v>
      </c>
      <c r="F1165" s="157">
        <v>127144.3</v>
      </c>
    </row>
    <row r="1166" spans="1:6" ht="75" outlineLevel="3" x14ac:dyDescent="0.2">
      <c r="A1166" s="155" t="s">
        <v>1363</v>
      </c>
      <c r="B1166" s="155"/>
      <c r="C1166" s="156" t="s">
        <v>1364</v>
      </c>
      <c r="D1166" s="157">
        <v>127144.3</v>
      </c>
      <c r="E1166" s="157">
        <v>127144.3</v>
      </c>
      <c r="F1166" s="157">
        <v>127144.3</v>
      </c>
    </row>
    <row r="1167" spans="1:6" ht="45" outlineLevel="4" x14ac:dyDescent="0.2">
      <c r="A1167" s="155" t="s">
        <v>1363</v>
      </c>
      <c r="B1167" s="155" t="s">
        <v>293</v>
      </c>
      <c r="C1167" s="156" t="s">
        <v>294</v>
      </c>
      <c r="D1167" s="157">
        <v>127144.3</v>
      </c>
      <c r="E1167" s="157">
        <v>127144.3</v>
      </c>
      <c r="F1167" s="157">
        <v>127144.3</v>
      </c>
    </row>
    <row r="1168" spans="1:6" ht="105" outlineLevel="2" x14ac:dyDescent="0.2">
      <c r="A1168" s="155" t="s">
        <v>1365</v>
      </c>
      <c r="B1168" s="155"/>
      <c r="C1168" s="156" t="s">
        <v>1366</v>
      </c>
      <c r="D1168" s="157">
        <v>40836</v>
      </c>
      <c r="E1168" s="157">
        <v>42275.9</v>
      </c>
      <c r="F1168" s="157">
        <v>42275.9</v>
      </c>
    </row>
    <row r="1169" spans="1:6" ht="60" outlineLevel="3" x14ac:dyDescent="0.2">
      <c r="A1169" s="155" t="s">
        <v>1367</v>
      </c>
      <c r="B1169" s="155"/>
      <c r="C1169" s="156" t="s">
        <v>288</v>
      </c>
      <c r="D1169" s="157">
        <v>40836</v>
      </c>
      <c r="E1169" s="157">
        <v>42275.9</v>
      </c>
      <c r="F1169" s="157">
        <v>42275.9</v>
      </c>
    </row>
    <row r="1170" spans="1:6" ht="105" outlineLevel="4" x14ac:dyDescent="0.2">
      <c r="A1170" s="155" t="s">
        <v>1367</v>
      </c>
      <c r="B1170" s="155" t="s">
        <v>325</v>
      </c>
      <c r="C1170" s="156" t="s">
        <v>326</v>
      </c>
      <c r="D1170" s="157">
        <v>22853.200000000001</v>
      </c>
      <c r="E1170" s="157">
        <v>24078.1</v>
      </c>
      <c r="F1170" s="157">
        <v>24078.1</v>
      </c>
    </row>
    <row r="1171" spans="1:6" ht="45" outlineLevel="4" x14ac:dyDescent="0.2">
      <c r="A1171" s="155" t="s">
        <v>1367</v>
      </c>
      <c r="B1171" s="155" t="s">
        <v>293</v>
      </c>
      <c r="C1171" s="156" t="s">
        <v>294</v>
      </c>
      <c r="D1171" s="157">
        <v>17982.8</v>
      </c>
      <c r="E1171" s="157">
        <v>18197.8</v>
      </c>
      <c r="F1171" s="157">
        <v>18197.8</v>
      </c>
    </row>
    <row r="1172" spans="1:6" ht="60" outlineLevel="2" x14ac:dyDescent="0.2">
      <c r="A1172" s="155" t="s">
        <v>1368</v>
      </c>
      <c r="B1172" s="155"/>
      <c r="C1172" s="156" t="s">
        <v>1369</v>
      </c>
      <c r="D1172" s="157">
        <v>28000</v>
      </c>
      <c r="E1172" s="157">
        <v>0</v>
      </c>
      <c r="F1172" s="157">
        <v>0</v>
      </c>
    </row>
    <row r="1173" spans="1:6" ht="195" outlineLevel="3" x14ac:dyDescent="0.2">
      <c r="A1173" s="155" t="s">
        <v>1370</v>
      </c>
      <c r="B1173" s="155"/>
      <c r="C1173" s="156" t="s">
        <v>1371</v>
      </c>
      <c r="D1173" s="157">
        <v>28000</v>
      </c>
      <c r="E1173" s="157">
        <v>0</v>
      </c>
      <c r="F1173" s="157">
        <v>0</v>
      </c>
    </row>
    <row r="1174" spans="1:6" ht="45" outlineLevel="4" x14ac:dyDescent="0.2">
      <c r="A1174" s="155" t="s">
        <v>1370</v>
      </c>
      <c r="B1174" s="155" t="s">
        <v>289</v>
      </c>
      <c r="C1174" s="156" t="s">
        <v>290</v>
      </c>
      <c r="D1174" s="157">
        <v>28000</v>
      </c>
      <c r="E1174" s="157">
        <v>0</v>
      </c>
      <c r="F1174" s="157">
        <v>0</v>
      </c>
    </row>
    <row r="1175" spans="1:6" ht="30" outlineLevel="2" x14ac:dyDescent="0.2">
      <c r="A1175" s="155" t="s">
        <v>1372</v>
      </c>
      <c r="B1175" s="155"/>
      <c r="C1175" s="156" t="s">
        <v>1373</v>
      </c>
      <c r="D1175" s="157">
        <v>31787.1</v>
      </c>
      <c r="E1175" s="157">
        <v>36788</v>
      </c>
      <c r="F1175" s="157">
        <v>36788</v>
      </c>
    </row>
    <row r="1176" spans="1:6" ht="45" outlineLevel="3" x14ac:dyDescent="0.2">
      <c r="A1176" s="155" t="s">
        <v>1374</v>
      </c>
      <c r="B1176" s="155"/>
      <c r="C1176" s="156" t="s">
        <v>1375</v>
      </c>
      <c r="D1176" s="157">
        <v>31787.1</v>
      </c>
      <c r="E1176" s="157">
        <v>36788</v>
      </c>
      <c r="F1176" s="157">
        <v>36788</v>
      </c>
    </row>
    <row r="1177" spans="1:6" ht="15" outlineLevel="4" x14ac:dyDescent="0.2">
      <c r="A1177" s="155" t="s">
        <v>1374</v>
      </c>
      <c r="B1177" s="155" t="s">
        <v>327</v>
      </c>
      <c r="C1177" s="156" t="s">
        <v>328</v>
      </c>
      <c r="D1177" s="157">
        <v>31787.1</v>
      </c>
      <c r="E1177" s="157">
        <v>36788</v>
      </c>
      <c r="F1177" s="157">
        <v>36788</v>
      </c>
    </row>
    <row r="1178" spans="1:6" ht="30" outlineLevel="2" x14ac:dyDescent="0.2">
      <c r="A1178" s="155" t="s">
        <v>1376</v>
      </c>
      <c r="B1178" s="155"/>
      <c r="C1178" s="156" t="s">
        <v>1377</v>
      </c>
      <c r="D1178" s="157">
        <v>7466.7</v>
      </c>
      <c r="E1178" s="157">
        <v>24600</v>
      </c>
      <c r="F1178" s="157">
        <v>0</v>
      </c>
    </row>
    <row r="1179" spans="1:6" ht="30" outlineLevel="3" x14ac:dyDescent="0.2">
      <c r="A1179" s="155" t="s">
        <v>1378</v>
      </c>
      <c r="B1179" s="155"/>
      <c r="C1179" s="156" t="s">
        <v>1379</v>
      </c>
      <c r="D1179" s="157">
        <v>7466.7</v>
      </c>
      <c r="E1179" s="157">
        <v>24600</v>
      </c>
      <c r="F1179" s="157">
        <v>0</v>
      </c>
    </row>
    <row r="1180" spans="1:6" ht="15" outlineLevel="4" x14ac:dyDescent="0.2">
      <c r="A1180" s="155" t="s">
        <v>1378</v>
      </c>
      <c r="B1180" s="155" t="s">
        <v>327</v>
      </c>
      <c r="C1180" s="156" t="s">
        <v>328</v>
      </c>
      <c r="D1180" s="157">
        <v>7466.7</v>
      </c>
      <c r="E1180" s="157">
        <v>24600</v>
      </c>
      <c r="F1180" s="157">
        <v>0</v>
      </c>
    </row>
    <row r="1181" spans="1:6" ht="45" outlineLevel="2" x14ac:dyDescent="0.2">
      <c r="A1181" s="155" t="s">
        <v>1380</v>
      </c>
      <c r="B1181" s="155"/>
      <c r="C1181" s="156" t="s">
        <v>1381</v>
      </c>
      <c r="D1181" s="157">
        <v>114194.7</v>
      </c>
      <c r="E1181" s="157">
        <v>114531.8</v>
      </c>
      <c r="F1181" s="157">
        <v>111416.7</v>
      </c>
    </row>
    <row r="1182" spans="1:6" ht="60" outlineLevel="3" x14ac:dyDescent="0.2">
      <c r="A1182" s="155" t="s">
        <v>1382</v>
      </c>
      <c r="B1182" s="155"/>
      <c r="C1182" s="156" t="s">
        <v>1383</v>
      </c>
      <c r="D1182" s="157">
        <v>86477.6</v>
      </c>
      <c r="E1182" s="157">
        <v>86814.7</v>
      </c>
      <c r="F1182" s="157">
        <v>84419.5</v>
      </c>
    </row>
    <row r="1183" spans="1:6" ht="15" outlineLevel="4" x14ac:dyDescent="0.2">
      <c r="A1183" s="155" t="s">
        <v>1382</v>
      </c>
      <c r="B1183" s="155" t="s">
        <v>327</v>
      </c>
      <c r="C1183" s="156" t="s">
        <v>328</v>
      </c>
      <c r="D1183" s="157">
        <v>86477.6</v>
      </c>
      <c r="E1183" s="157">
        <v>86814.7</v>
      </c>
      <c r="F1183" s="157">
        <v>84419.5</v>
      </c>
    </row>
    <row r="1184" spans="1:6" ht="30" outlineLevel="3" x14ac:dyDescent="0.2">
      <c r="A1184" s="155" t="s">
        <v>1384</v>
      </c>
      <c r="B1184" s="155"/>
      <c r="C1184" s="156" t="s">
        <v>1385</v>
      </c>
      <c r="D1184" s="157">
        <v>27717.1</v>
      </c>
      <c r="E1184" s="157">
        <v>27717.1</v>
      </c>
      <c r="F1184" s="157">
        <v>26997.200000000001</v>
      </c>
    </row>
    <row r="1185" spans="1:6" ht="15" outlineLevel="4" x14ac:dyDescent="0.2">
      <c r="A1185" s="155" t="s">
        <v>1384</v>
      </c>
      <c r="B1185" s="155" t="s">
        <v>327</v>
      </c>
      <c r="C1185" s="156" t="s">
        <v>328</v>
      </c>
      <c r="D1185" s="157">
        <v>27717.1</v>
      </c>
      <c r="E1185" s="157">
        <v>27717.1</v>
      </c>
      <c r="F1185" s="157">
        <v>26997.200000000001</v>
      </c>
    </row>
    <row r="1186" spans="1:6" ht="45" outlineLevel="2" x14ac:dyDescent="0.2">
      <c r="A1186" s="155" t="s">
        <v>1386</v>
      </c>
      <c r="B1186" s="155"/>
      <c r="C1186" s="156" t="s">
        <v>1184</v>
      </c>
      <c r="D1186" s="157">
        <v>111294.7</v>
      </c>
      <c r="E1186" s="157">
        <v>148624.20000000001</v>
      </c>
      <c r="F1186" s="157">
        <v>148624.20000000001</v>
      </c>
    </row>
    <row r="1187" spans="1:6" ht="45" outlineLevel="3" x14ac:dyDescent="0.2">
      <c r="A1187" s="155" t="s">
        <v>1387</v>
      </c>
      <c r="B1187" s="155"/>
      <c r="C1187" s="156" t="s">
        <v>1388</v>
      </c>
      <c r="D1187" s="157">
        <v>111294.7</v>
      </c>
      <c r="E1187" s="157">
        <v>148624.20000000001</v>
      </c>
      <c r="F1187" s="157">
        <v>148624.20000000001</v>
      </c>
    </row>
    <row r="1188" spans="1:6" ht="105" outlineLevel="4" x14ac:dyDescent="0.2">
      <c r="A1188" s="155" t="s">
        <v>1387</v>
      </c>
      <c r="B1188" s="155" t="s">
        <v>325</v>
      </c>
      <c r="C1188" s="156" t="s">
        <v>326</v>
      </c>
      <c r="D1188" s="157">
        <v>5263.2</v>
      </c>
      <c r="E1188" s="157">
        <v>5263.2</v>
      </c>
      <c r="F1188" s="157">
        <v>5263.2</v>
      </c>
    </row>
    <row r="1189" spans="1:6" ht="45" outlineLevel="4" x14ac:dyDescent="0.2">
      <c r="A1189" s="155" t="s">
        <v>1387</v>
      </c>
      <c r="B1189" s="155" t="s">
        <v>289</v>
      </c>
      <c r="C1189" s="156" t="s">
        <v>290</v>
      </c>
      <c r="D1189" s="157">
        <v>50382.7</v>
      </c>
      <c r="E1189" s="157">
        <v>63508</v>
      </c>
      <c r="F1189" s="157">
        <v>63508</v>
      </c>
    </row>
    <row r="1190" spans="1:6" ht="15" outlineLevel="4" x14ac:dyDescent="0.2">
      <c r="A1190" s="155" t="s">
        <v>1387</v>
      </c>
      <c r="B1190" s="155" t="s">
        <v>327</v>
      </c>
      <c r="C1190" s="156" t="s">
        <v>328</v>
      </c>
      <c r="D1190" s="157">
        <v>55648.800000000003</v>
      </c>
      <c r="E1190" s="157">
        <v>79853</v>
      </c>
      <c r="F1190" s="157">
        <v>79853</v>
      </c>
    </row>
    <row r="1191" spans="1:6" ht="45" outlineLevel="1" x14ac:dyDescent="0.2">
      <c r="A1191" s="155" t="s">
        <v>1389</v>
      </c>
      <c r="B1191" s="155"/>
      <c r="C1191" s="156" t="s">
        <v>1390</v>
      </c>
      <c r="D1191" s="157">
        <v>503870.3</v>
      </c>
      <c r="E1191" s="157">
        <v>459958.5</v>
      </c>
      <c r="F1191" s="157">
        <v>413591.1</v>
      </c>
    </row>
    <row r="1192" spans="1:6" ht="30" outlineLevel="2" x14ac:dyDescent="0.2">
      <c r="A1192" s="155" t="s">
        <v>1391</v>
      </c>
      <c r="B1192" s="155"/>
      <c r="C1192" s="156" t="s">
        <v>1392</v>
      </c>
      <c r="D1192" s="157">
        <v>500105.7</v>
      </c>
      <c r="E1192" s="157">
        <v>453580.5</v>
      </c>
      <c r="F1192" s="157">
        <v>413591.1</v>
      </c>
    </row>
    <row r="1193" spans="1:6" ht="60" outlineLevel="3" x14ac:dyDescent="0.2">
      <c r="A1193" s="155" t="s">
        <v>1393</v>
      </c>
      <c r="B1193" s="155"/>
      <c r="C1193" s="156" t="s">
        <v>288</v>
      </c>
      <c r="D1193" s="157">
        <v>229149.7</v>
      </c>
      <c r="E1193" s="157">
        <v>237291.6</v>
      </c>
      <c r="F1193" s="157">
        <v>237291.6</v>
      </c>
    </row>
    <row r="1194" spans="1:6" ht="45" outlineLevel="4" x14ac:dyDescent="0.2">
      <c r="A1194" s="155" t="s">
        <v>1393</v>
      </c>
      <c r="B1194" s="155" t="s">
        <v>289</v>
      </c>
      <c r="C1194" s="156" t="s">
        <v>290</v>
      </c>
      <c r="D1194" s="157">
        <v>229149.7</v>
      </c>
      <c r="E1194" s="157">
        <v>237291.6</v>
      </c>
      <c r="F1194" s="157">
        <v>237291.6</v>
      </c>
    </row>
    <row r="1195" spans="1:6" ht="150" outlineLevel="3" x14ac:dyDescent="0.2">
      <c r="A1195" s="155" t="s">
        <v>1394</v>
      </c>
      <c r="B1195" s="155"/>
      <c r="C1195" s="156" t="s">
        <v>1395</v>
      </c>
      <c r="D1195" s="157">
        <v>33845.199999999997</v>
      </c>
      <c r="E1195" s="157">
        <v>60103.3</v>
      </c>
      <c r="F1195" s="157">
        <v>53840.800000000003</v>
      </c>
    </row>
    <row r="1196" spans="1:6" ht="45" outlineLevel="4" x14ac:dyDescent="0.2">
      <c r="A1196" s="155" t="s">
        <v>1394</v>
      </c>
      <c r="B1196" s="155" t="s">
        <v>293</v>
      </c>
      <c r="C1196" s="156" t="s">
        <v>294</v>
      </c>
      <c r="D1196" s="157">
        <v>33845.199999999997</v>
      </c>
      <c r="E1196" s="157">
        <v>60103.3</v>
      </c>
      <c r="F1196" s="157">
        <v>53840.800000000003</v>
      </c>
    </row>
    <row r="1197" spans="1:6" ht="60" outlineLevel="3" x14ac:dyDescent="0.2">
      <c r="A1197" s="155" t="s">
        <v>1396</v>
      </c>
      <c r="B1197" s="155"/>
      <c r="C1197" s="156" t="s">
        <v>1397</v>
      </c>
      <c r="D1197" s="157">
        <v>69409.8</v>
      </c>
      <c r="E1197" s="157">
        <v>69409.8</v>
      </c>
      <c r="F1197" s="157">
        <v>69409.8</v>
      </c>
    </row>
    <row r="1198" spans="1:6" ht="15" outlineLevel="4" x14ac:dyDescent="0.2">
      <c r="A1198" s="155" t="s">
        <v>1396</v>
      </c>
      <c r="B1198" s="155" t="s">
        <v>343</v>
      </c>
      <c r="C1198" s="156" t="s">
        <v>344</v>
      </c>
      <c r="D1198" s="157">
        <v>69409.8</v>
      </c>
      <c r="E1198" s="157">
        <v>69409.8</v>
      </c>
      <c r="F1198" s="157">
        <v>69409.8</v>
      </c>
    </row>
    <row r="1199" spans="1:6" ht="75" outlineLevel="3" x14ac:dyDescent="0.2">
      <c r="A1199" s="155" t="s">
        <v>1398</v>
      </c>
      <c r="B1199" s="155"/>
      <c r="C1199" s="156" t="s">
        <v>1399</v>
      </c>
      <c r="D1199" s="157">
        <v>2424.9</v>
      </c>
      <c r="E1199" s="157">
        <v>2528</v>
      </c>
      <c r="F1199" s="157">
        <v>2528</v>
      </c>
    </row>
    <row r="1200" spans="1:6" ht="15" outlineLevel="4" x14ac:dyDescent="0.2">
      <c r="A1200" s="155" t="s">
        <v>1398</v>
      </c>
      <c r="B1200" s="155" t="s">
        <v>343</v>
      </c>
      <c r="C1200" s="156" t="s">
        <v>344</v>
      </c>
      <c r="D1200" s="157">
        <v>2424.9</v>
      </c>
      <c r="E1200" s="157">
        <v>2528</v>
      </c>
      <c r="F1200" s="157">
        <v>2528</v>
      </c>
    </row>
    <row r="1201" spans="1:6" ht="60" outlineLevel="3" x14ac:dyDescent="0.2">
      <c r="A1201" s="155" t="s">
        <v>1400</v>
      </c>
      <c r="B1201" s="155"/>
      <c r="C1201" s="156" t="s">
        <v>1401</v>
      </c>
      <c r="D1201" s="157">
        <v>78427.100000000006</v>
      </c>
      <c r="E1201" s="157">
        <v>84247.8</v>
      </c>
      <c r="F1201" s="157">
        <v>50520.9</v>
      </c>
    </row>
    <row r="1202" spans="1:6" ht="45" outlineLevel="4" x14ac:dyDescent="0.2">
      <c r="A1202" s="155" t="s">
        <v>1400</v>
      </c>
      <c r="B1202" s="155" t="s">
        <v>293</v>
      </c>
      <c r="C1202" s="156" t="s">
        <v>294</v>
      </c>
      <c r="D1202" s="157">
        <v>28966.3</v>
      </c>
      <c r="E1202" s="157">
        <v>49728</v>
      </c>
      <c r="F1202" s="157">
        <v>15676.1</v>
      </c>
    </row>
    <row r="1203" spans="1:6" ht="45" outlineLevel="4" x14ac:dyDescent="0.2">
      <c r="A1203" s="155" t="s">
        <v>1400</v>
      </c>
      <c r="B1203" s="155" t="s">
        <v>289</v>
      </c>
      <c r="C1203" s="156" t="s">
        <v>290</v>
      </c>
      <c r="D1203" s="157">
        <v>49460.800000000003</v>
      </c>
      <c r="E1203" s="157">
        <v>34519.800000000003</v>
      </c>
      <c r="F1203" s="157">
        <v>34844.800000000003</v>
      </c>
    </row>
    <row r="1204" spans="1:6" ht="60" outlineLevel="3" x14ac:dyDescent="0.2">
      <c r="A1204" s="155" t="s">
        <v>1402</v>
      </c>
      <c r="B1204" s="155"/>
      <c r="C1204" s="156" t="s">
        <v>1403</v>
      </c>
      <c r="D1204" s="157">
        <v>86849</v>
      </c>
      <c r="E1204" s="157">
        <v>0</v>
      </c>
      <c r="F1204" s="157">
        <v>0</v>
      </c>
    </row>
    <row r="1205" spans="1:6" ht="15" outlineLevel="4" x14ac:dyDescent="0.2">
      <c r="A1205" s="155" t="s">
        <v>1402</v>
      </c>
      <c r="B1205" s="155" t="s">
        <v>343</v>
      </c>
      <c r="C1205" s="156" t="s">
        <v>344</v>
      </c>
      <c r="D1205" s="157">
        <v>86849</v>
      </c>
      <c r="E1205" s="157">
        <v>0</v>
      </c>
      <c r="F1205" s="157">
        <v>0</v>
      </c>
    </row>
    <row r="1206" spans="1:6" ht="45" outlineLevel="2" x14ac:dyDescent="0.2">
      <c r="A1206" s="155" t="s">
        <v>1404</v>
      </c>
      <c r="B1206" s="155"/>
      <c r="C1206" s="156" t="s">
        <v>1405</v>
      </c>
      <c r="D1206" s="157">
        <v>3764.6</v>
      </c>
      <c r="E1206" s="157">
        <v>6378</v>
      </c>
      <c r="F1206" s="157">
        <v>0</v>
      </c>
    </row>
    <row r="1207" spans="1:6" ht="60" outlineLevel="3" x14ac:dyDescent="0.2">
      <c r="A1207" s="155" t="s">
        <v>1406</v>
      </c>
      <c r="B1207" s="155"/>
      <c r="C1207" s="156" t="s">
        <v>1407</v>
      </c>
      <c r="D1207" s="157">
        <v>3764.6</v>
      </c>
      <c r="E1207" s="157">
        <v>6378</v>
      </c>
      <c r="F1207" s="157">
        <v>0</v>
      </c>
    </row>
    <row r="1208" spans="1:6" ht="45" outlineLevel="4" x14ac:dyDescent="0.2">
      <c r="A1208" s="155" t="s">
        <v>1406</v>
      </c>
      <c r="B1208" s="155" t="s">
        <v>289</v>
      </c>
      <c r="C1208" s="156" t="s">
        <v>290</v>
      </c>
      <c r="D1208" s="157">
        <v>3764.6</v>
      </c>
      <c r="E1208" s="157">
        <v>6378</v>
      </c>
      <c r="F1208" s="157">
        <v>0</v>
      </c>
    </row>
    <row r="1209" spans="1:6" ht="30" outlineLevel="1" x14ac:dyDescent="0.2">
      <c r="A1209" s="155" t="s">
        <v>1408</v>
      </c>
      <c r="B1209" s="155"/>
      <c r="C1209" s="156" t="s">
        <v>1409</v>
      </c>
      <c r="D1209" s="157">
        <v>384318.5</v>
      </c>
      <c r="E1209" s="157">
        <v>412265.2</v>
      </c>
      <c r="F1209" s="157">
        <v>434947.8</v>
      </c>
    </row>
    <row r="1210" spans="1:6" ht="90" outlineLevel="2" x14ac:dyDescent="0.2">
      <c r="A1210" s="155" t="s">
        <v>1410</v>
      </c>
      <c r="B1210" s="155"/>
      <c r="C1210" s="156" t="s">
        <v>1411</v>
      </c>
      <c r="D1210" s="157">
        <v>384318.5</v>
      </c>
      <c r="E1210" s="157">
        <v>412265.2</v>
      </c>
      <c r="F1210" s="157">
        <v>434947.8</v>
      </c>
    </row>
    <row r="1211" spans="1:6" ht="120" outlineLevel="3" x14ac:dyDescent="0.2">
      <c r="A1211" s="155" t="s">
        <v>1412</v>
      </c>
      <c r="B1211" s="155"/>
      <c r="C1211" s="156" t="s">
        <v>1413</v>
      </c>
      <c r="D1211" s="157">
        <v>6000</v>
      </c>
      <c r="E1211" s="157">
        <v>6000</v>
      </c>
      <c r="F1211" s="157">
        <v>6000</v>
      </c>
    </row>
    <row r="1212" spans="1:6" ht="15" outlineLevel="4" x14ac:dyDescent="0.2">
      <c r="A1212" s="155" t="s">
        <v>1412</v>
      </c>
      <c r="B1212" s="155" t="s">
        <v>327</v>
      </c>
      <c r="C1212" s="156" t="s">
        <v>328</v>
      </c>
      <c r="D1212" s="157">
        <v>6000</v>
      </c>
      <c r="E1212" s="157">
        <v>6000</v>
      </c>
      <c r="F1212" s="157">
        <v>6000</v>
      </c>
    </row>
    <row r="1213" spans="1:6" ht="75" outlineLevel="3" x14ac:dyDescent="0.2">
      <c r="A1213" s="155" t="s">
        <v>1414</v>
      </c>
      <c r="B1213" s="155"/>
      <c r="C1213" s="156" t="s">
        <v>1415</v>
      </c>
      <c r="D1213" s="157">
        <v>7206.8</v>
      </c>
      <c r="E1213" s="157">
        <v>29044</v>
      </c>
      <c r="F1213" s="157">
        <v>16448.3</v>
      </c>
    </row>
    <row r="1214" spans="1:6" ht="15" outlineLevel="4" x14ac:dyDescent="0.2">
      <c r="A1214" s="155" t="s">
        <v>1414</v>
      </c>
      <c r="B1214" s="155" t="s">
        <v>343</v>
      </c>
      <c r="C1214" s="156" t="s">
        <v>344</v>
      </c>
      <c r="D1214" s="157">
        <v>7206.8</v>
      </c>
      <c r="E1214" s="157">
        <v>29044</v>
      </c>
      <c r="F1214" s="157">
        <v>16448.3</v>
      </c>
    </row>
    <row r="1215" spans="1:6" ht="150" outlineLevel="3" x14ac:dyDescent="0.2">
      <c r="A1215" s="155" t="s">
        <v>1416</v>
      </c>
      <c r="B1215" s="155"/>
      <c r="C1215" s="156" t="s">
        <v>1417</v>
      </c>
      <c r="D1215" s="157">
        <v>4172.3</v>
      </c>
      <c r="E1215" s="157">
        <v>0</v>
      </c>
      <c r="F1215" s="157">
        <v>0</v>
      </c>
    </row>
    <row r="1216" spans="1:6" ht="15" outlineLevel="4" x14ac:dyDescent="0.2">
      <c r="A1216" s="155" t="s">
        <v>1416</v>
      </c>
      <c r="B1216" s="155" t="s">
        <v>343</v>
      </c>
      <c r="C1216" s="156" t="s">
        <v>344</v>
      </c>
      <c r="D1216" s="157">
        <v>4172.3</v>
      </c>
      <c r="E1216" s="157">
        <v>0</v>
      </c>
      <c r="F1216" s="157">
        <v>0</v>
      </c>
    </row>
    <row r="1217" spans="1:6" ht="120" outlineLevel="3" x14ac:dyDescent="0.2">
      <c r="A1217" s="155" t="s">
        <v>1418</v>
      </c>
      <c r="B1217" s="155"/>
      <c r="C1217" s="156" t="s">
        <v>1419</v>
      </c>
      <c r="D1217" s="157">
        <v>0</v>
      </c>
      <c r="E1217" s="157">
        <v>13745.8</v>
      </c>
      <c r="F1217" s="157">
        <v>0</v>
      </c>
    </row>
    <row r="1218" spans="1:6" ht="15" outlineLevel="4" x14ac:dyDescent="0.2">
      <c r="A1218" s="155" t="s">
        <v>1418</v>
      </c>
      <c r="B1218" s="155" t="s">
        <v>343</v>
      </c>
      <c r="C1218" s="156" t="s">
        <v>344</v>
      </c>
      <c r="D1218" s="157">
        <v>0</v>
      </c>
      <c r="E1218" s="157">
        <v>13745.8</v>
      </c>
      <c r="F1218" s="157">
        <v>0</v>
      </c>
    </row>
    <row r="1219" spans="1:6" ht="60" outlineLevel="3" x14ac:dyDescent="0.2">
      <c r="A1219" s="155" t="s">
        <v>1420</v>
      </c>
      <c r="B1219" s="155"/>
      <c r="C1219" s="156" t="s">
        <v>1421</v>
      </c>
      <c r="D1219" s="157">
        <v>81252.399999999994</v>
      </c>
      <c r="E1219" s="157">
        <v>291148.79999999999</v>
      </c>
      <c r="F1219" s="157">
        <v>411376.1</v>
      </c>
    </row>
    <row r="1220" spans="1:6" ht="15" outlineLevel="4" x14ac:dyDescent="0.2">
      <c r="A1220" s="155" t="s">
        <v>1420</v>
      </c>
      <c r="B1220" s="155" t="s">
        <v>343</v>
      </c>
      <c r="C1220" s="156" t="s">
        <v>344</v>
      </c>
      <c r="D1220" s="157">
        <v>81252.399999999994</v>
      </c>
      <c r="E1220" s="157">
        <v>291148.79999999999</v>
      </c>
      <c r="F1220" s="157">
        <v>411376.1</v>
      </c>
    </row>
    <row r="1221" spans="1:6" ht="90" outlineLevel="3" x14ac:dyDescent="0.2">
      <c r="A1221" s="155" t="s">
        <v>1422</v>
      </c>
      <c r="B1221" s="155"/>
      <c r="C1221" s="156" t="s">
        <v>1423</v>
      </c>
      <c r="D1221" s="157">
        <v>2982</v>
      </c>
      <c r="E1221" s="157">
        <v>1143.3</v>
      </c>
      <c r="F1221" s="157">
        <v>1123.4000000000001</v>
      </c>
    </row>
    <row r="1222" spans="1:6" ht="15" outlineLevel="4" x14ac:dyDescent="0.2">
      <c r="A1222" s="155" t="s">
        <v>1422</v>
      </c>
      <c r="B1222" s="155" t="s">
        <v>327</v>
      </c>
      <c r="C1222" s="156" t="s">
        <v>328</v>
      </c>
      <c r="D1222" s="157">
        <v>2982</v>
      </c>
      <c r="E1222" s="157">
        <v>1143.3</v>
      </c>
      <c r="F1222" s="157">
        <v>1123.4000000000001</v>
      </c>
    </row>
    <row r="1223" spans="1:6" ht="60" outlineLevel="3" x14ac:dyDescent="0.2">
      <c r="A1223" s="155" t="s">
        <v>1424</v>
      </c>
      <c r="B1223" s="155"/>
      <c r="C1223" s="156" t="s">
        <v>1425</v>
      </c>
      <c r="D1223" s="157">
        <v>282705</v>
      </c>
      <c r="E1223" s="157">
        <v>71183.3</v>
      </c>
      <c r="F1223" s="157">
        <v>0</v>
      </c>
    </row>
    <row r="1224" spans="1:6" ht="15" outlineLevel="4" x14ac:dyDescent="0.2">
      <c r="A1224" s="155" t="s">
        <v>1424</v>
      </c>
      <c r="B1224" s="155" t="s">
        <v>343</v>
      </c>
      <c r="C1224" s="156" t="s">
        <v>344</v>
      </c>
      <c r="D1224" s="157">
        <v>282705</v>
      </c>
      <c r="E1224" s="157">
        <v>71183.3</v>
      </c>
      <c r="F1224" s="157">
        <v>0</v>
      </c>
    </row>
    <row r="1225" spans="1:6" ht="45" outlineLevel="1" x14ac:dyDescent="0.2">
      <c r="A1225" s="155" t="s">
        <v>1426</v>
      </c>
      <c r="B1225" s="155"/>
      <c r="C1225" s="156" t="s">
        <v>951</v>
      </c>
      <c r="D1225" s="157">
        <v>83990.9</v>
      </c>
      <c r="E1225" s="157">
        <v>87255.5</v>
      </c>
      <c r="F1225" s="157">
        <v>87255.5</v>
      </c>
    </row>
    <row r="1226" spans="1:6" ht="45" outlineLevel="2" x14ac:dyDescent="0.2">
      <c r="A1226" s="155" t="s">
        <v>1427</v>
      </c>
      <c r="B1226" s="155"/>
      <c r="C1226" s="156" t="s">
        <v>369</v>
      </c>
      <c r="D1226" s="157">
        <v>83990.9</v>
      </c>
      <c r="E1226" s="157">
        <v>87255.5</v>
      </c>
      <c r="F1226" s="157">
        <v>87255.5</v>
      </c>
    </row>
    <row r="1227" spans="1:6" ht="60" outlineLevel="3" x14ac:dyDescent="0.2">
      <c r="A1227" s="155" t="s">
        <v>1428</v>
      </c>
      <c r="B1227" s="155"/>
      <c r="C1227" s="156" t="s">
        <v>371</v>
      </c>
      <c r="D1227" s="157">
        <v>63595.7</v>
      </c>
      <c r="E1227" s="157">
        <v>66001.3</v>
      </c>
      <c r="F1227" s="157">
        <v>66001.3</v>
      </c>
    </row>
    <row r="1228" spans="1:6" ht="105" outlineLevel="4" x14ac:dyDescent="0.2">
      <c r="A1228" s="155" t="s">
        <v>1428</v>
      </c>
      <c r="B1228" s="155" t="s">
        <v>325</v>
      </c>
      <c r="C1228" s="156" t="s">
        <v>326</v>
      </c>
      <c r="D1228" s="157">
        <v>56161.8</v>
      </c>
      <c r="E1228" s="157">
        <v>57631.4</v>
      </c>
      <c r="F1228" s="157">
        <v>57631.4</v>
      </c>
    </row>
    <row r="1229" spans="1:6" ht="45" outlineLevel="4" x14ac:dyDescent="0.2">
      <c r="A1229" s="155" t="s">
        <v>1428</v>
      </c>
      <c r="B1229" s="155" t="s">
        <v>293</v>
      </c>
      <c r="C1229" s="156" t="s">
        <v>294</v>
      </c>
      <c r="D1229" s="157">
        <v>7311.5</v>
      </c>
      <c r="E1229" s="157">
        <v>8267.5</v>
      </c>
      <c r="F1229" s="157">
        <v>8267.5</v>
      </c>
    </row>
    <row r="1230" spans="1:6" ht="30" outlineLevel="4" x14ac:dyDescent="0.2">
      <c r="A1230" s="155" t="s">
        <v>1428</v>
      </c>
      <c r="B1230" s="155" t="s">
        <v>301</v>
      </c>
      <c r="C1230" s="156" t="s">
        <v>302</v>
      </c>
      <c r="D1230" s="157">
        <v>20</v>
      </c>
      <c r="E1230" s="157">
        <v>0</v>
      </c>
      <c r="F1230" s="157">
        <v>0</v>
      </c>
    </row>
    <row r="1231" spans="1:6" ht="15" outlineLevel="4" x14ac:dyDescent="0.2">
      <c r="A1231" s="155" t="s">
        <v>1428</v>
      </c>
      <c r="B1231" s="155" t="s">
        <v>327</v>
      </c>
      <c r="C1231" s="156" t="s">
        <v>328</v>
      </c>
      <c r="D1231" s="157">
        <v>102.4</v>
      </c>
      <c r="E1231" s="157">
        <v>102.4</v>
      </c>
      <c r="F1231" s="157">
        <v>102.4</v>
      </c>
    </row>
    <row r="1232" spans="1:6" ht="60" outlineLevel="3" x14ac:dyDescent="0.2">
      <c r="A1232" s="155" t="s">
        <v>1429</v>
      </c>
      <c r="B1232" s="155"/>
      <c r="C1232" s="156" t="s">
        <v>1430</v>
      </c>
      <c r="D1232" s="157">
        <v>20395.2</v>
      </c>
      <c r="E1232" s="157">
        <v>21254.2</v>
      </c>
      <c r="F1232" s="157">
        <v>21254.2</v>
      </c>
    </row>
    <row r="1233" spans="1:6" ht="15" outlineLevel="4" x14ac:dyDescent="0.2">
      <c r="A1233" s="155" t="s">
        <v>1429</v>
      </c>
      <c r="B1233" s="155" t="s">
        <v>343</v>
      </c>
      <c r="C1233" s="156" t="s">
        <v>344</v>
      </c>
      <c r="D1233" s="157">
        <v>20395.2</v>
      </c>
      <c r="E1233" s="157">
        <v>21254.2</v>
      </c>
      <c r="F1233" s="157">
        <v>21254.2</v>
      </c>
    </row>
    <row r="1234" spans="1:6" ht="60" x14ac:dyDescent="0.2">
      <c r="A1234" s="155" t="s">
        <v>1431</v>
      </c>
      <c r="B1234" s="155"/>
      <c r="C1234" s="156" t="s">
        <v>1432</v>
      </c>
      <c r="D1234" s="157">
        <v>13658814.199999999</v>
      </c>
      <c r="E1234" s="157">
        <v>7902006.9000000004</v>
      </c>
      <c r="F1234" s="157">
        <v>5703882.0999999996</v>
      </c>
    </row>
    <row r="1235" spans="1:6" ht="60" outlineLevel="1" x14ac:dyDescent="0.2">
      <c r="A1235" s="155" t="s">
        <v>1433</v>
      </c>
      <c r="B1235" s="155"/>
      <c r="C1235" s="156" t="s">
        <v>1434</v>
      </c>
      <c r="D1235" s="157">
        <v>7928790.7999999998</v>
      </c>
      <c r="E1235" s="157">
        <v>3662986.2</v>
      </c>
      <c r="F1235" s="157">
        <v>2762686.8</v>
      </c>
    </row>
    <row r="1236" spans="1:6" ht="45" outlineLevel="2" x14ac:dyDescent="0.2">
      <c r="A1236" s="155" t="s">
        <v>1435</v>
      </c>
      <c r="B1236" s="155"/>
      <c r="C1236" s="156" t="s">
        <v>1436</v>
      </c>
      <c r="D1236" s="157">
        <v>284256.7</v>
      </c>
      <c r="E1236" s="157">
        <v>277838.7</v>
      </c>
      <c r="F1236" s="157">
        <v>255657.9</v>
      </c>
    </row>
    <row r="1237" spans="1:6" ht="75" outlineLevel="3" x14ac:dyDescent="0.2">
      <c r="A1237" s="155" t="s">
        <v>1437</v>
      </c>
      <c r="B1237" s="155"/>
      <c r="C1237" s="156" t="s">
        <v>1438</v>
      </c>
      <c r="D1237" s="157">
        <v>200522.1</v>
      </c>
      <c r="E1237" s="157">
        <v>205657.9</v>
      </c>
      <c r="F1237" s="157">
        <v>205657.9</v>
      </c>
    </row>
    <row r="1238" spans="1:6" ht="45" outlineLevel="4" x14ac:dyDescent="0.2">
      <c r="A1238" s="155" t="s">
        <v>1437</v>
      </c>
      <c r="B1238" s="155" t="s">
        <v>289</v>
      </c>
      <c r="C1238" s="156" t="s">
        <v>290</v>
      </c>
      <c r="D1238" s="157">
        <v>200522.1</v>
      </c>
      <c r="E1238" s="157">
        <v>205657.9</v>
      </c>
      <c r="F1238" s="157">
        <v>205657.9</v>
      </c>
    </row>
    <row r="1239" spans="1:6" ht="45" outlineLevel="3" x14ac:dyDescent="0.2">
      <c r="A1239" s="155" t="s">
        <v>1439</v>
      </c>
      <c r="B1239" s="155"/>
      <c r="C1239" s="156" t="s">
        <v>1440</v>
      </c>
      <c r="D1239" s="157">
        <v>74020</v>
      </c>
      <c r="E1239" s="157">
        <v>55000</v>
      </c>
      <c r="F1239" s="157">
        <v>50000</v>
      </c>
    </row>
    <row r="1240" spans="1:6" ht="15" outlineLevel="4" x14ac:dyDescent="0.2">
      <c r="A1240" s="155" t="s">
        <v>1439</v>
      </c>
      <c r="B1240" s="155" t="s">
        <v>343</v>
      </c>
      <c r="C1240" s="156" t="s">
        <v>344</v>
      </c>
      <c r="D1240" s="157">
        <v>74020</v>
      </c>
      <c r="E1240" s="157">
        <v>55000</v>
      </c>
      <c r="F1240" s="157">
        <v>50000</v>
      </c>
    </row>
    <row r="1241" spans="1:6" ht="30" outlineLevel="3" x14ac:dyDescent="0.2">
      <c r="A1241" s="155" t="s">
        <v>1441</v>
      </c>
      <c r="B1241" s="155"/>
      <c r="C1241" s="156" t="s">
        <v>1442</v>
      </c>
      <c r="D1241" s="157">
        <v>9714.6</v>
      </c>
      <c r="E1241" s="157">
        <v>17180.8</v>
      </c>
      <c r="F1241" s="157">
        <v>0</v>
      </c>
    </row>
    <row r="1242" spans="1:6" ht="15" outlineLevel="4" x14ac:dyDescent="0.2">
      <c r="A1242" s="155" t="s">
        <v>1441</v>
      </c>
      <c r="B1242" s="155" t="s">
        <v>343</v>
      </c>
      <c r="C1242" s="156" t="s">
        <v>344</v>
      </c>
      <c r="D1242" s="157">
        <v>9714.6</v>
      </c>
      <c r="E1242" s="157">
        <v>17180.8</v>
      </c>
      <c r="F1242" s="157">
        <v>0</v>
      </c>
    </row>
    <row r="1243" spans="1:6" ht="75" outlineLevel="2" x14ac:dyDescent="0.2">
      <c r="A1243" s="155" t="s">
        <v>1443</v>
      </c>
      <c r="B1243" s="155"/>
      <c r="C1243" s="156" t="s">
        <v>2310</v>
      </c>
      <c r="D1243" s="157">
        <v>126365.5</v>
      </c>
      <c r="E1243" s="157">
        <v>0</v>
      </c>
      <c r="F1243" s="157">
        <v>0</v>
      </c>
    </row>
    <row r="1244" spans="1:6" ht="90" outlineLevel="3" x14ac:dyDescent="0.2">
      <c r="A1244" s="155" t="s">
        <v>2286</v>
      </c>
      <c r="B1244" s="155"/>
      <c r="C1244" s="156" t="s">
        <v>2311</v>
      </c>
      <c r="D1244" s="157">
        <v>833.5</v>
      </c>
      <c r="E1244" s="157">
        <v>0</v>
      </c>
      <c r="F1244" s="157">
        <v>0</v>
      </c>
    </row>
    <row r="1245" spans="1:6" ht="15" outlineLevel="4" x14ac:dyDescent="0.2">
      <c r="A1245" s="155" t="s">
        <v>2286</v>
      </c>
      <c r="B1245" s="155" t="s">
        <v>343</v>
      </c>
      <c r="C1245" s="156" t="s">
        <v>344</v>
      </c>
      <c r="D1245" s="157">
        <v>833.5</v>
      </c>
      <c r="E1245" s="157">
        <v>0</v>
      </c>
      <c r="F1245" s="157">
        <v>0</v>
      </c>
    </row>
    <row r="1246" spans="1:6" ht="135" outlineLevel="3" x14ac:dyDescent="0.2">
      <c r="A1246" s="155" t="s">
        <v>1444</v>
      </c>
      <c r="B1246" s="155"/>
      <c r="C1246" s="156" t="s">
        <v>2319</v>
      </c>
      <c r="D1246" s="157">
        <v>62766</v>
      </c>
      <c r="E1246" s="157">
        <v>0</v>
      </c>
      <c r="F1246" s="157">
        <v>0</v>
      </c>
    </row>
    <row r="1247" spans="1:6" ht="15" outlineLevel="4" x14ac:dyDescent="0.2">
      <c r="A1247" s="155" t="s">
        <v>1444</v>
      </c>
      <c r="B1247" s="155" t="s">
        <v>343</v>
      </c>
      <c r="C1247" s="156" t="s">
        <v>344</v>
      </c>
      <c r="D1247" s="157">
        <v>62766</v>
      </c>
      <c r="E1247" s="157">
        <v>0</v>
      </c>
      <c r="F1247" s="157">
        <v>0</v>
      </c>
    </row>
    <row r="1248" spans="1:6" ht="135" outlineLevel="3" x14ac:dyDescent="0.2">
      <c r="A1248" s="155" t="s">
        <v>1445</v>
      </c>
      <c r="B1248" s="155"/>
      <c r="C1248" s="156" t="s">
        <v>2320</v>
      </c>
      <c r="D1248" s="157">
        <v>62766</v>
      </c>
      <c r="E1248" s="157">
        <v>0</v>
      </c>
      <c r="F1248" s="157">
        <v>0</v>
      </c>
    </row>
    <row r="1249" spans="1:6" ht="15" outlineLevel="4" x14ac:dyDescent="0.2">
      <c r="A1249" s="155" t="s">
        <v>1445</v>
      </c>
      <c r="B1249" s="155" t="s">
        <v>343</v>
      </c>
      <c r="C1249" s="156" t="s">
        <v>344</v>
      </c>
      <c r="D1249" s="157">
        <v>62766</v>
      </c>
      <c r="E1249" s="157">
        <v>0</v>
      </c>
      <c r="F1249" s="157">
        <v>0</v>
      </c>
    </row>
    <row r="1250" spans="1:6" ht="45" outlineLevel="2" x14ac:dyDescent="0.2">
      <c r="A1250" s="155" t="s">
        <v>1446</v>
      </c>
      <c r="B1250" s="155"/>
      <c r="C1250" s="156" t="s">
        <v>1447</v>
      </c>
      <c r="D1250" s="157">
        <v>581685.30000000005</v>
      </c>
      <c r="E1250" s="157">
        <v>0</v>
      </c>
      <c r="F1250" s="157">
        <v>2000000</v>
      </c>
    </row>
    <row r="1251" spans="1:6" ht="60" outlineLevel="3" x14ac:dyDescent="0.2">
      <c r="A1251" s="155" t="s">
        <v>1448</v>
      </c>
      <c r="B1251" s="155"/>
      <c r="C1251" s="156" t="s">
        <v>1449</v>
      </c>
      <c r="D1251" s="157">
        <v>556660.30000000005</v>
      </c>
      <c r="E1251" s="157">
        <v>0</v>
      </c>
      <c r="F1251" s="157">
        <v>2000000</v>
      </c>
    </row>
    <row r="1252" spans="1:6" ht="15" outlineLevel="4" x14ac:dyDescent="0.2">
      <c r="A1252" s="155" t="s">
        <v>1448</v>
      </c>
      <c r="B1252" s="155" t="s">
        <v>343</v>
      </c>
      <c r="C1252" s="156" t="s">
        <v>344</v>
      </c>
      <c r="D1252" s="157">
        <v>556660.30000000005</v>
      </c>
      <c r="E1252" s="157">
        <v>0</v>
      </c>
      <c r="F1252" s="157">
        <v>2000000</v>
      </c>
    </row>
    <row r="1253" spans="1:6" ht="105" outlineLevel="3" x14ac:dyDescent="0.2">
      <c r="A1253" s="155" t="s">
        <v>1450</v>
      </c>
      <c r="B1253" s="155"/>
      <c r="C1253" s="156" t="s">
        <v>2317</v>
      </c>
      <c r="D1253" s="157">
        <v>25025</v>
      </c>
      <c r="E1253" s="157">
        <v>0</v>
      </c>
      <c r="F1253" s="157">
        <v>0</v>
      </c>
    </row>
    <row r="1254" spans="1:6" ht="15" outlineLevel="4" x14ac:dyDescent="0.2">
      <c r="A1254" s="155" t="s">
        <v>1450</v>
      </c>
      <c r="B1254" s="155" t="s">
        <v>343</v>
      </c>
      <c r="C1254" s="156" t="s">
        <v>344</v>
      </c>
      <c r="D1254" s="157">
        <v>25025</v>
      </c>
      <c r="E1254" s="157">
        <v>0</v>
      </c>
      <c r="F1254" s="157">
        <v>0</v>
      </c>
    </row>
    <row r="1255" spans="1:6" ht="60" outlineLevel="2" x14ac:dyDescent="0.2">
      <c r="A1255" s="155" t="s">
        <v>1451</v>
      </c>
      <c r="B1255" s="155"/>
      <c r="C1255" s="156" t="s">
        <v>1452</v>
      </c>
      <c r="D1255" s="157">
        <v>769597.5</v>
      </c>
      <c r="E1255" s="157">
        <v>675437.5</v>
      </c>
      <c r="F1255" s="157">
        <v>39009.699999999997</v>
      </c>
    </row>
    <row r="1256" spans="1:6" ht="45" outlineLevel="3" x14ac:dyDescent="0.2">
      <c r="A1256" s="155" t="s">
        <v>1453</v>
      </c>
      <c r="B1256" s="155"/>
      <c r="C1256" s="156" t="s">
        <v>1454</v>
      </c>
      <c r="D1256" s="157">
        <v>722589.5</v>
      </c>
      <c r="E1256" s="157">
        <v>633735.69999999995</v>
      </c>
      <c r="F1256" s="157">
        <v>0</v>
      </c>
    </row>
    <row r="1257" spans="1:6" ht="15" outlineLevel="4" x14ac:dyDescent="0.2">
      <c r="A1257" s="155" t="s">
        <v>1453</v>
      </c>
      <c r="B1257" s="155" t="s">
        <v>327</v>
      </c>
      <c r="C1257" s="156" t="s">
        <v>328</v>
      </c>
      <c r="D1257" s="157">
        <v>722589.5</v>
      </c>
      <c r="E1257" s="157">
        <v>633735.69999999995</v>
      </c>
      <c r="F1257" s="157">
        <v>0</v>
      </c>
    </row>
    <row r="1258" spans="1:6" ht="75" outlineLevel="3" x14ac:dyDescent="0.2">
      <c r="A1258" s="155" t="s">
        <v>1455</v>
      </c>
      <c r="B1258" s="155"/>
      <c r="C1258" s="156" t="s">
        <v>1456</v>
      </c>
      <c r="D1258" s="157">
        <v>38360.1</v>
      </c>
      <c r="E1258" s="157">
        <v>39009.699999999997</v>
      </c>
      <c r="F1258" s="157">
        <v>39009.699999999997</v>
      </c>
    </row>
    <row r="1259" spans="1:6" ht="45" outlineLevel="4" x14ac:dyDescent="0.2">
      <c r="A1259" s="155" t="s">
        <v>1455</v>
      </c>
      <c r="B1259" s="155" t="s">
        <v>289</v>
      </c>
      <c r="C1259" s="156" t="s">
        <v>290</v>
      </c>
      <c r="D1259" s="157">
        <v>38360.1</v>
      </c>
      <c r="E1259" s="157">
        <v>39009.699999999997</v>
      </c>
      <c r="F1259" s="157">
        <v>39009.699999999997</v>
      </c>
    </row>
    <row r="1260" spans="1:6" ht="150" outlineLevel="3" x14ac:dyDescent="0.2">
      <c r="A1260" s="155" t="s">
        <v>1457</v>
      </c>
      <c r="B1260" s="155"/>
      <c r="C1260" s="156" t="s">
        <v>1458</v>
      </c>
      <c r="D1260" s="157">
        <v>8647.9</v>
      </c>
      <c r="E1260" s="157">
        <v>2692.1</v>
      </c>
      <c r="F1260" s="157">
        <v>0</v>
      </c>
    </row>
    <row r="1261" spans="1:6" ht="45" outlineLevel="4" x14ac:dyDescent="0.2">
      <c r="A1261" s="155" t="s">
        <v>1457</v>
      </c>
      <c r="B1261" s="155" t="s">
        <v>289</v>
      </c>
      <c r="C1261" s="156" t="s">
        <v>290</v>
      </c>
      <c r="D1261" s="157">
        <v>8647.9</v>
      </c>
      <c r="E1261" s="157">
        <v>2692.1</v>
      </c>
      <c r="F1261" s="157">
        <v>0</v>
      </c>
    </row>
    <row r="1262" spans="1:6" ht="45" outlineLevel="2" x14ac:dyDescent="0.2">
      <c r="A1262" s="155" t="s">
        <v>1459</v>
      </c>
      <c r="B1262" s="155"/>
      <c r="C1262" s="156" t="s">
        <v>1460</v>
      </c>
      <c r="D1262" s="157">
        <v>71243</v>
      </c>
      <c r="E1262" s="157">
        <v>73901.100000000006</v>
      </c>
      <c r="F1262" s="157">
        <v>73902.100000000006</v>
      </c>
    </row>
    <row r="1263" spans="1:6" ht="60" outlineLevel="3" x14ac:dyDescent="0.2">
      <c r="A1263" s="155" t="s">
        <v>1461</v>
      </c>
      <c r="B1263" s="155"/>
      <c r="C1263" s="156" t="s">
        <v>288</v>
      </c>
      <c r="D1263" s="157">
        <v>71243</v>
      </c>
      <c r="E1263" s="157">
        <v>73901.100000000006</v>
      </c>
      <c r="F1263" s="157">
        <v>73902.100000000006</v>
      </c>
    </row>
    <row r="1264" spans="1:6" ht="105" outlineLevel="4" x14ac:dyDescent="0.2">
      <c r="A1264" s="155" t="s">
        <v>1461</v>
      </c>
      <c r="B1264" s="155" t="s">
        <v>325</v>
      </c>
      <c r="C1264" s="156" t="s">
        <v>326</v>
      </c>
      <c r="D1264" s="157">
        <v>61314.6</v>
      </c>
      <c r="E1264" s="157">
        <v>63852.1</v>
      </c>
      <c r="F1264" s="157">
        <v>63973.7</v>
      </c>
    </row>
    <row r="1265" spans="1:6" ht="45" outlineLevel="4" x14ac:dyDescent="0.2">
      <c r="A1265" s="155" t="s">
        <v>1461</v>
      </c>
      <c r="B1265" s="155" t="s">
        <v>293</v>
      </c>
      <c r="C1265" s="156" t="s">
        <v>294</v>
      </c>
      <c r="D1265" s="157">
        <v>9928.4</v>
      </c>
      <c r="E1265" s="157">
        <v>10049</v>
      </c>
      <c r="F1265" s="157">
        <v>9928.4</v>
      </c>
    </row>
    <row r="1266" spans="1:6" ht="60" outlineLevel="2" x14ac:dyDescent="0.2">
      <c r="A1266" s="155" t="s">
        <v>1462</v>
      </c>
      <c r="B1266" s="155"/>
      <c r="C1266" s="156" t="s">
        <v>1463</v>
      </c>
      <c r="D1266" s="157">
        <v>5019455.7</v>
      </c>
      <c r="E1266" s="157">
        <v>2231595</v>
      </c>
      <c r="F1266" s="157">
        <v>0</v>
      </c>
    </row>
    <row r="1267" spans="1:6" ht="45" outlineLevel="3" x14ac:dyDescent="0.2">
      <c r="A1267" s="155" t="s">
        <v>1464</v>
      </c>
      <c r="B1267" s="155"/>
      <c r="C1267" s="156" t="s">
        <v>1465</v>
      </c>
      <c r="D1267" s="157">
        <v>4701141</v>
      </c>
      <c r="E1267" s="157">
        <v>1331595</v>
      </c>
      <c r="F1267" s="157">
        <v>0</v>
      </c>
    </row>
    <row r="1268" spans="1:6" ht="15" outlineLevel="4" x14ac:dyDescent="0.2">
      <c r="A1268" s="155" t="s">
        <v>1464</v>
      </c>
      <c r="B1268" s="155" t="s">
        <v>343</v>
      </c>
      <c r="C1268" s="156" t="s">
        <v>344</v>
      </c>
      <c r="D1268" s="157">
        <v>4701141</v>
      </c>
      <c r="E1268" s="157">
        <v>1331595</v>
      </c>
      <c r="F1268" s="157">
        <v>0</v>
      </c>
    </row>
    <row r="1269" spans="1:6" ht="60" outlineLevel="3" x14ac:dyDescent="0.2">
      <c r="A1269" s="155" t="s">
        <v>1466</v>
      </c>
      <c r="B1269" s="155"/>
      <c r="C1269" s="156" t="s">
        <v>1467</v>
      </c>
      <c r="D1269" s="157">
        <v>318314.7</v>
      </c>
      <c r="E1269" s="157">
        <v>900000</v>
      </c>
      <c r="F1269" s="157">
        <v>0</v>
      </c>
    </row>
    <row r="1270" spans="1:6" ht="15" outlineLevel="4" x14ac:dyDescent="0.2">
      <c r="A1270" s="155" t="s">
        <v>1466</v>
      </c>
      <c r="B1270" s="155" t="s">
        <v>343</v>
      </c>
      <c r="C1270" s="156" t="s">
        <v>344</v>
      </c>
      <c r="D1270" s="157">
        <v>318314.7</v>
      </c>
      <c r="E1270" s="157">
        <v>900000</v>
      </c>
      <c r="F1270" s="157">
        <v>0</v>
      </c>
    </row>
    <row r="1271" spans="1:6" ht="30" outlineLevel="2" x14ac:dyDescent="0.2">
      <c r="A1271" s="155" t="s">
        <v>1468</v>
      </c>
      <c r="B1271" s="155"/>
      <c r="C1271" s="156" t="s">
        <v>1469</v>
      </c>
      <c r="D1271" s="157">
        <v>1076187.1000000001</v>
      </c>
      <c r="E1271" s="157">
        <v>404213.9</v>
      </c>
      <c r="F1271" s="157">
        <v>394117.1</v>
      </c>
    </row>
    <row r="1272" spans="1:6" ht="45" outlineLevel="3" x14ac:dyDescent="0.2">
      <c r="A1272" s="155" t="s">
        <v>1470</v>
      </c>
      <c r="B1272" s="155"/>
      <c r="C1272" s="156" t="s">
        <v>1471</v>
      </c>
      <c r="D1272" s="157">
        <v>1076187.1000000001</v>
      </c>
      <c r="E1272" s="157">
        <v>404213.9</v>
      </c>
      <c r="F1272" s="157">
        <v>394117.1</v>
      </c>
    </row>
    <row r="1273" spans="1:6" ht="15" outlineLevel="4" x14ac:dyDescent="0.2">
      <c r="A1273" s="155" t="s">
        <v>1470</v>
      </c>
      <c r="B1273" s="155" t="s">
        <v>343</v>
      </c>
      <c r="C1273" s="156" t="s">
        <v>344</v>
      </c>
      <c r="D1273" s="157">
        <v>1076187.1000000001</v>
      </c>
      <c r="E1273" s="157">
        <v>404213.9</v>
      </c>
      <c r="F1273" s="157">
        <v>394117.1</v>
      </c>
    </row>
    <row r="1274" spans="1:6" ht="45" outlineLevel="1" x14ac:dyDescent="0.2">
      <c r="A1274" s="155" t="s">
        <v>1472</v>
      </c>
      <c r="B1274" s="155"/>
      <c r="C1274" s="156" t="s">
        <v>1473</v>
      </c>
      <c r="D1274" s="157">
        <v>1678252.7</v>
      </c>
      <c r="E1274" s="157">
        <v>1904849.1</v>
      </c>
      <c r="F1274" s="157">
        <v>1056907</v>
      </c>
    </row>
    <row r="1275" spans="1:6" ht="30" outlineLevel="2" x14ac:dyDescent="0.2">
      <c r="A1275" s="155" t="s">
        <v>1474</v>
      </c>
      <c r="B1275" s="155"/>
      <c r="C1275" s="156" t="s">
        <v>1475</v>
      </c>
      <c r="D1275" s="157">
        <v>62743.199999999997</v>
      </c>
      <c r="E1275" s="157">
        <v>78202.3</v>
      </c>
      <c r="F1275" s="157">
        <v>56402.2</v>
      </c>
    </row>
    <row r="1276" spans="1:6" ht="60" outlineLevel="3" x14ac:dyDescent="0.2">
      <c r="A1276" s="155" t="s">
        <v>1476</v>
      </c>
      <c r="B1276" s="155"/>
      <c r="C1276" s="156" t="s">
        <v>288</v>
      </c>
      <c r="D1276" s="157">
        <v>58143.3</v>
      </c>
      <c r="E1276" s="157">
        <v>56402.2</v>
      </c>
      <c r="F1276" s="157">
        <v>56402.2</v>
      </c>
    </row>
    <row r="1277" spans="1:6" ht="105" outlineLevel="4" x14ac:dyDescent="0.2">
      <c r="A1277" s="155" t="s">
        <v>1476</v>
      </c>
      <c r="B1277" s="155" t="s">
        <v>325</v>
      </c>
      <c r="C1277" s="156" t="s">
        <v>326</v>
      </c>
      <c r="D1277" s="157">
        <v>38911.199999999997</v>
      </c>
      <c r="E1277" s="157">
        <v>40597.4</v>
      </c>
      <c r="F1277" s="157">
        <v>40597.4</v>
      </c>
    </row>
    <row r="1278" spans="1:6" ht="45" outlineLevel="4" x14ac:dyDescent="0.2">
      <c r="A1278" s="155" t="s">
        <v>1476</v>
      </c>
      <c r="B1278" s="155" t="s">
        <v>293</v>
      </c>
      <c r="C1278" s="156" t="s">
        <v>294</v>
      </c>
      <c r="D1278" s="157">
        <v>19232.099999999999</v>
      </c>
      <c r="E1278" s="157">
        <v>15804.8</v>
      </c>
      <c r="F1278" s="157">
        <v>15804.8</v>
      </c>
    </row>
    <row r="1279" spans="1:6" ht="60" outlineLevel="3" x14ac:dyDescent="0.2">
      <c r="A1279" s="155" t="s">
        <v>1477</v>
      </c>
      <c r="B1279" s="155"/>
      <c r="C1279" s="156" t="s">
        <v>1478</v>
      </c>
      <c r="D1279" s="157">
        <v>2670.7</v>
      </c>
      <c r="E1279" s="157">
        <v>6083</v>
      </c>
      <c r="F1279" s="157">
        <v>0</v>
      </c>
    </row>
    <row r="1280" spans="1:6" ht="15" outlineLevel="4" x14ac:dyDescent="0.2">
      <c r="A1280" s="155" t="s">
        <v>1477</v>
      </c>
      <c r="B1280" s="155" t="s">
        <v>343</v>
      </c>
      <c r="C1280" s="156" t="s">
        <v>344</v>
      </c>
      <c r="D1280" s="157">
        <v>2670.7</v>
      </c>
      <c r="E1280" s="157">
        <v>6083</v>
      </c>
      <c r="F1280" s="157">
        <v>0</v>
      </c>
    </row>
    <row r="1281" spans="1:6" ht="60" outlineLevel="3" x14ac:dyDescent="0.2">
      <c r="A1281" s="155" t="s">
        <v>1479</v>
      </c>
      <c r="B1281" s="155"/>
      <c r="C1281" s="156" t="s">
        <v>1480</v>
      </c>
      <c r="D1281" s="157">
        <v>1929.2</v>
      </c>
      <c r="E1281" s="157">
        <v>15717.1</v>
      </c>
      <c r="F1281" s="157">
        <v>0</v>
      </c>
    </row>
    <row r="1282" spans="1:6" ht="15" outlineLevel="4" x14ac:dyDescent="0.2">
      <c r="A1282" s="155" t="s">
        <v>1479</v>
      </c>
      <c r="B1282" s="155" t="s">
        <v>343</v>
      </c>
      <c r="C1282" s="156" t="s">
        <v>344</v>
      </c>
      <c r="D1282" s="157">
        <v>1929.2</v>
      </c>
      <c r="E1282" s="157">
        <v>15717.1</v>
      </c>
      <c r="F1282" s="157">
        <v>0</v>
      </c>
    </row>
    <row r="1283" spans="1:6" ht="45" outlineLevel="2" x14ac:dyDescent="0.2">
      <c r="A1283" s="155" t="s">
        <v>1481</v>
      </c>
      <c r="B1283" s="155"/>
      <c r="C1283" s="156" t="s">
        <v>1482</v>
      </c>
      <c r="D1283" s="157">
        <v>1615509.5</v>
      </c>
      <c r="E1283" s="157">
        <v>1826646.8</v>
      </c>
      <c r="F1283" s="157">
        <v>1000504.8</v>
      </c>
    </row>
    <row r="1284" spans="1:6" ht="45" outlineLevel="3" x14ac:dyDescent="0.2">
      <c r="A1284" s="155" t="s">
        <v>1483</v>
      </c>
      <c r="B1284" s="155"/>
      <c r="C1284" s="156" t="s">
        <v>1484</v>
      </c>
      <c r="D1284" s="157">
        <v>186459.5</v>
      </c>
      <c r="E1284" s="157">
        <v>610894.5</v>
      </c>
      <c r="F1284" s="157">
        <v>0</v>
      </c>
    </row>
    <row r="1285" spans="1:6" ht="15" outlineLevel="4" x14ac:dyDescent="0.2">
      <c r="A1285" s="155" t="s">
        <v>1483</v>
      </c>
      <c r="B1285" s="155" t="s">
        <v>343</v>
      </c>
      <c r="C1285" s="156" t="s">
        <v>344</v>
      </c>
      <c r="D1285" s="157">
        <v>186459.5</v>
      </c>
      <c r="E1285" s="157">
        <v>610894.5</v>
      </c>
      <c r="F1285" s="157">
        <v>0</v>
      </c>
    </row>
    <row r="1286" spans="1:6" ht="75" outlineLevel="3" x14ac:dyDescent="0.2">
      <c r="A1286" s="155" t="s">
        <v>1485</v>
      </c>
      <c r="B1286" s="155"/>
      <c r="C1286" s="156" t="s">
        <v>1486</v>
      </c>
      <c r="D1286" s="157">
        <v>223033.60000000001</v>
      </c>
      <c r="E1286" s="157">
        <v>0</v>
      </c>
      <c r="F1286" s="157">
        <v>0</v>
      </c>
    </row>
    <row r="1287" spans="1:6" ht="15" outlineLevel="4" x14ac:dyDescent="0.2">
      <c r="A1287" s="155" t="s">
        <v>1485</v>
      </c>
      <c r="B1287" s="155" t="s">
        <v>343</v>
      </c>
      <c r="C1287" s="156" t="s">
        <v>344</v>
      </c>
      <c r="D1287" s="157">
        <v>223033.60000000001</v>
      </c>
      <c r="E1287" s="157">
        <v>0</v>
      </c>
      <c r="F1287" s="157">
        <v>0</v>
      </c>
    </row>
    <row r="1288" spans="1:6" ht="60" outlineLevel="3" x14ac:dyDescent="0.2">
      <c r="A1288" s="155" t="s">
        <v>1487</v>
      </c>
      <c r="B1288" s="155"/>
      <c r="C1288" s="156" t="s">
        <v>1488</v>
      </c>
      <c r="D1288" s="157">
        <v>726948.5</v>
      </c>
      <c r="E1288" s="157">
        <v>643850.4</v>
      </c>
      <c r="F1288" s="157">
        <v>500504.8</v>
      </c>
    </row>
    <row r="1289" spans="1:6" ht="15" outlineLevel="4" x14ac:dyDescent="0.2">
      <c r="A1289" s="155" t="s">
        <v>1487</v>
      </c>
      <c r="B1289" s="155" t="s">
        <v>343</v>
      </c>
      <c r="C1289" s="156" t="s">
        <v>344</v>
      </c>
      <c r="D1289" s="157">
        <v>726948.5</v>
      </c>
      <c r="E1289" s="157">
        <v>643850.4</v>
      </c>
      <c r="F1289" s="157">
        <v>500504.8</v>
      </c>
    </row>
    <row r="1290" spans="1:6" ht="75" outlineLevel="3" x14ac:dyDescent="0.2">
      <c r="A1290" s="155" t="s">
        <v>1489</v>
      </c>
      <c r="B1290" s="155"/>
      <c r="C1290" s="156" t="s">
        <v>1490</v>
      </c>
      <c r="D1290" s="157">
        <v>119128.5</v>
      </c>
      <c r="E1290" s="157">
        <v>0</v>
      </c>
      <c r="F1290" s="157">
        <v>0</v>
      </c>
    </row>
    <row r="1291" spans="1:6" ht="15" outlineLevel="4" x14ac:dyDescent="0.2">
      <c r="A1291" s="155" t="s">
        <v>1489</v>
      </c>
      <c r="B1291" s="155" t="s">
        <v>343</v>
      </c>
      <c r="C1291" s="156" t="s">
        <v>344</v>
      </c>
      <c r="D1291" s="157">
        <v>119128.5</v>
      </c>
      <c r="E1291" s="157">
        <v>0</v>
      </c>
      <c r="F1291" s="157">
        <v>0</v>
      </c>
    </row>
    <row r="1292" spans="1:6" ht="150" outlineLevel="3" x14ac:dyDescent="0.2">
      <c r="A1292" s="155" t="s">
        <v>1491</v>
      </c>
      <c r="B1292" s="155"/>
      <c r="C1292" s="156" t="s">
        <v>1492</v>
      </c>
      <c r="D1292" s="157">
        <v>185652.2</v>
      </c>
      <c r="E1292" s="157">
        <v>125000</v>
      </c>
      <c r="F1292" s="157">
        <v>0</v>
      </c>
    </row>
    <row r="1293" spans="1:6" ht="15" outlineLevel="4" x14ac:dyDescent="0.2">
      <c r="A1293" s="155" t="s">
        <v>1491</v>
      </c>
      <c r="B1293" s="155" t="s">
        <v>343</v>
      </c>
      <c r="C1293" s="156" t="s">
        <v>344</v>
      </c>
      <c r="D1293" s="157">
        <v>185652.2</v>
      </c>
      <c r="E1293" s="157">
        <v>125000</v>
      </c>
      <c r="F1293" s="157">
        <v>0</v>
      </c>
    </row>
    <row r="1294" spans="1:6" ht="75" outlineLevel="3" x14ac:dyDescent="0.2">
      <c r="A1294" s="155" t="s">
        <v>1493</v>
      </c>
      <c r="B1294" s="155"/>
      <c r="C1294" s="156" t="s">
        <v>1494</v>
      </c>
      <c r="D1294" s="157">
        <v>10000</v>
      </c>
      <c r="E1294" s="157">
        <v>0</v>
      </c>
      <c r="F1294" s="157">
        <v>0</v>
      </c>
    </row>
    <row r="1295" spans="1:6" ht="15" outlineLevel="4" x14ac:dyDescent="0.2">
      <c r="A1295" s="155" t="s">
        <v>1493</v>
      </c>
      <c r="B1295" s="155" t="s">
        <v>327</v>
      </c>
      <c r="C1295" s="156" t="s">
        <v>328</v>
      </c>
      <c r="D1295" s="157">
        <v>10000</v>
      </c>
      <c r="E1295" s="157">
        <v>0</v>
      </c>
      <c r="F1295" s="157">
        <v>0</v>
      </c>
    </row>
    <row r="1296" spans="1:6" ht="105" outlineLevel="3" x14ac:dyDescent="0.2">
      <c r="A1296" s="155" t="s">
        <v>1495</v>
      </c>
      <c r="B1296" s="155"/>
      <c r="C1296" s="156" t="s">
        <v>1496</v>
      </c>
      <c r="D1296" s="157">
        <v>150000</v>
      </c>
      <c r="E1296" s="157">
        <v>446901.9</v>
      </c>
      <c r="F1296" s="157">
        <v>500000</v>
      </c>
    </row>
    <row r="1297" spans="1:6" ht="15" outlineLevel="4" x14ac:dyDescent="0.2">
      <c r="A1297" s="155" t="s">
        <v>1495</v>
      </c>
      <c r="B1297" s="155" t="s">
        <v>327</v>
      </c>
      <c r="C1297" s="156" t="s">
        <v>328</v>
      </c>
      <c r="D1297" s="157">
        <v>150000</v>
      </c>
      <c r="E1297" s="157">
        <v>446901.9</v>
      </c>
      <c r="F1297" s="157">
        <v>500000</v>
      </c>
    </row>
    <row r="1298" spans="1:6" ht="30" outlineLevel="3" x14ac:dyDescent="0.2">
      <c r="A1298" s="155" t="s">
        <v>1497</v>
      </c>
      <c r="B1298" s="155"/>
      <c r="C1298" s="156" t="s">
        <v>1498</v>
      </c>
      <c r="D1298" s="157">
        <v>14287.2</v>
      </c>
      <c r="E1298" s="157">
        <v>0</v>
      </c>
      <c r="F1298" s="157">
        <v>0</v>
      </c>
    </row>
    <row r="1299" spans="1:6" ht="15" outlineLevel="4" x14ac:dyDescent="0.2">
      <c r="A1299" s="155" t="s">
        <v>1497</v>
      </c>
      <c r="B1299" s="155" t="s">
        <v>343</v>
      </c>
      <c r="C1299" s="156" t="s">
        <v>344</v>
      </c>
      <c r="D1299" s="157">
        <v>14287.2</v>
      </c>
      <c r="E1299" s="157">
        <v>0</v>
      </c>
      <c r="F1299" s="157">
        <v>0</v>
      </c>
    </row>
    <row r="1300" spans="1:6" ht="30" outlineLevel="1" x14ac:dyDescent="0.2">
      <c r="A1300" s="155" t="s">
        <v>1499</v>
      </c>
      <c r="B1300" s="155"/>
      <c r="C1300" s="156" t="s">
        <v>1500</v>
      </c>
      <c r="D1300" s="157">
        <v>3245748.3</v>
      </c>
      <c r="E1300" s="157">
        <v>1527148.6</v>
      </c>
      <c r="F1300" s="157">
        <v>1087550</v>
      </c>
    </row>
    <row r="1301" spans="1:6" ht="60" outlineLevel="2" x14ac:dyDescent="0.2">
      <c r="A1301" s="155" t="s">
        <v>1501</v>
      </c>
      <c r="B1301" s="155"/>
      <c r="C1301" s="156" t="s">
        <v>1502</v>
      </c>
      <c r="D1301" s="157">
        <v>293197.5</v>
      </c>
      <c r="E1301" s="157">
        <v>329300.59999999998</v>
      </c>
      <c r="F1301" s="157">
        <v>289415.40000000002</v>
      </c>
    </row>
    <row r="1302" spans="1:6" ht="60" outlineLevel="3" x14ac:dyDescent="0.2">
      <c r="A1302" s="155" t="s">
        <v>1503</v>
      </c>
      <c r="B1302" s="155"/>
      <c r="C1302" s="156" t="s">
        <v>1504</v>
      </c>
      <c r="D1302" s="157">
        <v>253197.5</v>
      </c>
      <c r="E1302" s="157">
        <v>329300.59999999998</v>
      </c>
      <c r="F1302" s="157">
        <v>289415.40000000002</v>
      </c>
    </row>
    <row r="1303" spans="1:6" ht="15" outlineLevel="4" x14ac:dyDescent="0.2">
      <c r="A1303" s="155" t="s">
        <v>1503</v>
      </c>
      <c r="B1303" s="155" t="s">
        <v>343</v>
      </c>
      <c r="C1303" s="156" t="s">
        <v>344</v>
      </c>
      <c r="D1303" s="157">
        <v>253197.5</v>
      </c>
      <c r="E1303" s="157">
        <v>329300.59999999998</v>
      </c>
      <c r="F1303" s="157">
        <v>289415.40000000002</v>
      </c>
    </row>
    <row r="1304" spans="1:6" ht="120" outlineLevel="3" x14ac:dyDescent="0.2">
      <c r="A1304" s="155" t="s">
        <v>1505</v>
      </c>
      <c r="B1304" s="155"/>
      <c r="C1304" s="156" t="s">
        <v>1506</v>
      </c>
      <c r="D1304" s="157">
        <v>40000</v>
      </c>
      <c r="E1304" s="157">
        <v>0</v>
      </c>
      <c r="F1304" s="157">
        <v>0</v>
      </c>
    </row>
    <row r="1305" spans="1:6" ht="15" outlineLevel="4" x14ac:dyDescent="0.2">
      <c r="A1305" s="155" t="s">
        <v>1505</v>
      </c>
      <c r="B1305" s="155" t="s">
        <v>343</v>
      </c>
      <c r="C1305" s="156" t="s">
        <v>344</v>
      </c>
      <c r="D1305" s="157">
        <v>40000</v>
      </c>
      <c r="E1305" s="157">
        <v>0</v>
      </c>
      <c r="F1305" s="157">
        <v>0</v>
      </c>
    </row>
    <row r="1306" spans="1:6" ht="30" outlineLevel="2" x14ac:dyDescent="0.2">
      <c r="A1306" s="155" t="s">
        <v>1507</v>
      </c>
      <c r="B1306" s="155"/>
      <c r="C1306" s="156" t="s">
        <v>1508</v>
      </c>
      <c r="D1306" s="157">
        <v>1870059.2</v>
      </c>
      <c r="E1306" s="157">
        <v>397418.1</v>
      </c>
      <c r="F1306" s="157">
        <v>0</v>
      </c>
    </row>
    <row r="1307" spans="1:6" ht="15" outlineLevel="3" x14ac:dyDescent="0.2">
      <c r="A1307" s="155" t="s">
        <v>1509</v>
      </c>
      <c r="B1307" s="155"/>
      <c r="C1307" s="156" t="s">
        <v>1510</v>
      </c>
      <c r="D1307" s="157">
        <v>1870059.2</v>
      </c>
      <c r="E1307" s="157">
        <v>397418.1</v>
      </c>
      <c r="F1307" s="157">
        <v>0</v>
      </c>
    </row>
    <row r="1308" spans="1:6" ht="15" outlineLevel="4" x14ac:dyDescent="0.2">
      <c r="A1308" s="155" t="s">
        <v>1509</v>
      </c>
      <c r="B1308" s="155" t="s">
        <v>343</v>
      </c>
      <c r="C1308" s="156" t="s">
        <v>344</v>
      </c>
      <c r="D1308" s="157">
        <v>1870059.2</v>
      </c>
      <c r="E1308" s="157">
        <v>397418.1</v>
      </c>
      <c r="F1308" s="157">
        <v>0</v>
      </c>
    </row>
    <row r="1309" spans="1:6" ht="45" outlineLevel="2" x14ac:dyDescent="0.2">
      <c r="A1309" s="155" t="s">
        <v>1511</v>
      </c>
      <c r="B1309" s="155"/>
      <c r="C1309" s="156" t="s">
        <v>1512</v>
      </c>
      <c r="D1309" s="157">
        <v>1082491.6000000001</v>
      </c>
      <c r="E1309" s="157">
        <v>800429.9</v>
      </c>
      <c r="F1309" s="157">
        <v>798134.6</v>
      </c>
    </row>
    <row r="1310" spans="1:6" ht="90" outlineLevel="3" x14ac:dyDescent="0.2">
      <c r="A1310" s="155" t="s">
        <v>1513</v>
      </c>
      <c r="B1310" s="155"/>
      <c r="C1310" s="156" t="s">
        <v>1514</v>
      </c>
      <c r="D1310" s="157">
        <v>360000</v>
      </c>
      <c r="E1310" s="157">
        <v>0</v>
      </c>
      <c r="F1310" s="157">
        <v>0</v>
      </c>
    </row>
    <row r="1311" spans="1:6" ht="15" outlineLevel="4" x14ac:dyDescent="0.2">
      <c r="A1311" s="155" t="s">
        <v>1513</v>
      </c>
      <c r="B1311" s="155" t="s">
        <v>343</v>
      </c>
      <c r="C1311" s="156" t="s">
        <v>344</v>
      </c>
      <c r="D1311" s="157">
        <v>360000</v>
      </c>
      <c r="E1311" s="157">
        <v>0</v>
      </c>
      <c r="F1311" s="157">
        <v>0</v>
      </c>
    </row>
    <row r="1312" spans="1:6" ht="30" outlineLevel="3" x14ac:dyDescent="0.2">
      <c r="A1312" s="155" t="s">
        <v>1515</v>
      </c>
      <c r="B1312" s="155"/>
      <c r="C1312" s="156" t="s">
        <v>1516</v>
      </c>
      <c r="D1312" s="157">
        <v>722491.6</v>
      </c>
      <c r="E1312" s="157">
        <v>800429.9</v>
      </c>
      <c r="F1312" s="157">
        <v>798134.6</v>
      </c>
    </row>
    <row r="1313" spans="1:6" ht="15" outlineLevel="4" x14ac:dyDescent="0.2">
      <c r="A1313" s="155" t="s">
        <v>1515</v>
      </c>
      <c r="B1313" s="155" t="s">
        <v>343</v>
      </c>
      <c r="C1313" s="156" t="s">
        <v>344</v>
      </c>
      <c r="D1313" s="157">
        <v>722491.6</v>
      </c>
      <c r="E1313" s="157">
        <v>800429.9</v>
      </c>
      <c r="F1313" s="157">
        <v>798134.6</v>
      </c>
    </row>
    <row r="1314" spans="1:6" ht="45" outlineLevel="1" x14ac:dyDescent="0.2">
      <c r="A1314" s="155" t="s">
        <v>1517</v>
      </c>
      <c r="B1314" s="155"/>
      <c r="C1314" s="156" t="s">
        <v>1518</v>
      </c>
      <c r="D1314" s="157">
        <v>806022.4</v>
      </c>
      <c r="E1314" s="157">
        <v>807023</v>
      </c>
      <c r="F1314" s="157">
        <v>796738.3</v>
      </c>
    </row>
    <row r="1315" spans="1:6" ht="60" outlineLevel="2" x14ac:dyDescent="0.2">
      <c r="A1315" s="155" t="s">
        <v>1519</v>
      </c>
      <c r="B1315" s="155"/>
      <c r="C1315" s="156" t="s">
        <v>1520</v>
      </c>
      <c r="D1315" s="157">
        <v>788858.9</v>
      </c>
      <c r="E1315" s="157">
        <v>806208</v>
      </c>
      <c r="F1315" s="157">
        <v>795923.3</v>
      </c>
    </row>
    <row r="1316" spans="1:6" ht="60" outlineLevel="3" x14ac:dyDescent="0.2">
      <c r="A1316" s="155" t="s">
        <v>1521</v>
      </c>
      <c r="B1316" s="155"/>
      <c r="C1316" s="156" t="s">
        <v>371</v>
      </c>
      <c r="D1316" s="157">
        <v>465583.7</v>
      </c>
      <c r="E1316" s="157">
        <v>482574.2</v>
      </c>
      <c r="F1316" s="157">
        <v>472289.5</v>
      </c>
    </row>
    <row r="1317" spans="1:6" ht="105" outlineLevel="4" x14ac:dyDescent="0.2">
      <c r="A1317" s="155" t="s">
        <v>1521</v>
      </c>
      <c r="B1317" s="155" t="s">
        <v>325</v>
      </c>
      <c r="C1317" s="156" t="s">
        <v>326</v>
      </c>
      <c r="D1317" s="157">
        <v>415738.4</v>
      </c>
      <c r="E1317" s="157">
        <v>430037.8</v>
      </c>
      <c r="F1317" s="157">
        <v>420066.7</v>
      </c>
    </row>
    <row r="1318" spans="1:6" ht="45" outlineLevel="4" x14ac:dyDescent="0.2">
      <c r="A1318" s="155" t="s">
        <v>1521</v>
      </c>
      <c r="B1318" s="155" t="s">
        <v>293</v>
      </c>
      <c r="C1318" s="156" t="s">
        <v>294</v>
      </c>
      <c r="D1318" s="157">
        <v>49811.3</v>
      </c>
      <c r="E1318" s="157">
        <v>52516.4</v>
      </c>
      <c r="F1318" s="157">
        <v>52202.8</v>
      </c>
    </row>
    <row r="1319" spans="1:6" ht="30" outlineLevel="4" x14ac:dyDescent="0.2">
      <c r="A1319" s="155" t="s">
        <v>1521</v>
      </c>
      <c r="B1319" s="155" t="s">
        <v>301</v>
      </c>
      <c r="C1319" s="156" t="s">
        <v>302</v>
      </c>
      <c r="D1319" s="157">
        <v>34</v>
      </c>
      <c r="E1319" s="157">
        <v>20</v>
      </c>
      <c r="F1319" s="157">
        <v>20</v>
      </c>
    </row>
    <row r="1320" spans="1:6" ht="60" outlineLevel="3" x14ac:dyDescent="0.2">
      <c r="A1320" s="155" t="s">
        <v>1522</v>
      </c>
      <c r="B1320" s="155"/>
      <c r="C1320" s="156" t="s">
        <v>288</v>
      </c>
      <c r="D1320" s="157">
        <v>302275.40000000002</v>
      </c>
      <c r="E1320" s="157">
        <v>303033.8</v>
      </c>
      <c r="F1320" s="157">
        <v>303033.8</v>
      </c>
    </row>
    <row r="1321" spans="1:6" ht="105" outlineLevel="4" x14ac:dyDescent="0.2">
      <c r="A1321" s="155" t="s">
        <v>1522</v>
      </c>
      <c r="B1321" s="155" t="s">
        <v>325</v>
      </c>
      <c r="C1321" s="156" t="s">
        <v>326</v>
      </c>
      <c r="D1321" s="157">
        <v>134772.1</v>
      </c>
      <c r="E1321" s="157">
        <v>140639.29999999999</v>
      </c>
      <c r="F1321" s="157">
        <v>140639.29999999999</v>
      </c>
    </row>
    <row r="1322" spans="1:6" ht="45" outlineLevel="4" x14ac:dyDescent="0.2">
      <c r="A1322" s="155" t="s">
        <v>1522</v>
      </c>
      <c r="B1322" s="155" t="s">
        <v>293</v>
      </c>
      <c r="C1322" s="156" t="s">
        <v>294</v>
      </c>
      <c r="D1322" s="157">
        <v>26970.3</v>
      </c>
      <c r="E1322" s="157">
        <v>27951.3</v>
      </c>
      <c r="F1322" s="157">
        <v>27951.3</v>
      </c>
    </row>
    <row r="1323" spans="1:6" ht="45" outlineLevel="4" x14ac:dyDescent="0.2">
      <c r="A1323" s="155" t="s">
        <v>1522</v>
      </c>
      <c r="B1323" s="155" t="s">
        <v>289</v>
      </c>
      <c r="C1323" s="156" t="s">
        <v>290</v>
      </c>
      <c r="D1323" s="157">
        <v>139620.5</v>
      </c>
      <c r="E1323" s="157">
        <v>133538.4</v>
      </c>
      <c r="F1323" s="157">
        <v>133538.4</v>
      </c>
    </row>
    <row r="1324" spans="1:6" ht="15" outlineLevel="4" x14ac:dyDescent="0.2">
      <c r="A1324" s="155" t="s">
        <v>1522</v>
      </c>
      <c r="B1324" s="155" t="s">
        <v>327</v>
      </c>
      <c r="C1324" s="156" t="s">
        <v>328</v>
      </c>
      <c r="D1324" s="157">
        <v>912.5</v>
      </c>
      <c r="E1324" s="157">
        <v>904.8</v>
      </c>
      <c r="F1324" s="157">
        <v>904.8</v>
      </c>
    </row>
    <row r="1325" spans="1:6" ht="45" outlineLevel="3" x14ac:dyDescent="0.2">
      <c r="A1325" s="155" t="s">
        <v>1523</v>
      </c>
      <c r="B1325" s="155"/>
      <c r="C1325" s="156" t="s">
        <v>1524</v>
      </c>
      <c r="D1325" s="157">
        <v>350</v>
      </c>
      <c r="E1325" s="157">
        <v>350</v>
      </c>
      <c r="F1325" s="157">
        <v>350</v>
      </c>
    </row>
    <row r="1326" spans="1:6" ht="45" outlineLevel="4" x14ac:dyDescent="0.2">
      <c r="A1326" s="155" t="s">
        <v>1523</v>
      </c>
      <c r="B1326" s="155" t="s">
        <v>293</v>
      </c>
      <c r="C1326" s="156" t="s">
        <v>294</v>
      </c>
      <c r="D1326" s="157">
        <v>350</v>
      </c>
      <c r="E1326" s="157">
        <v>350</v>
      </c>
      <c r="F1326" s="157">
        <v>350</v>
      </c>
    </row>
    <row r="1327" spans="1:6" ht="45" outlineLevel="3" x14ac:dyDescent="0.2">
      <c r="A1327" s="155" t="s">
        <v>1525</v>
      </c>
      <c r="B1327" s="155"/>
      <c r="C1327" s="156" t="s">
        <v>1526</v>
      </c>
      <c r="D1327" s="157">
        <v>7170</v>
      </c>
      <c r="E1327" s="157">
        <v>7170</v>
      </c>
      <c r="F1327" s="157">
        <v>7170</v>
      </c>
    </row>
    <row r="1328" spans="1:6" ht="45" outlineLevel="4" x14ac:dyDescent="0.2">
      <c r="A1328" s="155" t="s">
        <v>1525</v>
      </c>
      <c r="B1328" s="155" t="s">
        <v>293</v>
      </c>
      <c r="C1328" s="156" t="s">
        <v>294</v>
      </c>
      <c r="D1328" s="157">
        <v>7170</v>
      </c>
      <c r="E1328" s="157">
        <v>7170</v>
      </c>
      <c r="F1328" s="157">
        <v>7170</v>
      </c>
    </row>
    <row r="1329" spans="1:6" ht="60" outlineLevel="3" x14ac:dyDescent="0.2">
      <c r="A1329" s="155" t="s">
        <v>1527</v>
      </c>
      <c r="B1329" s="155"/>
      <c r="C1329" s="156" t="s">
        <v>1528</v>
      </c>
      <c r="D1329" s="157">
        <v>10000</v>
      </c>
      <c r="E1329" s="157">
        <v>10000</v>
      </c>
      <c r="F1329" s="157">
        <v>10000</v>
      </c>
    </row>
    <row r="1330" spans="1:6" ht="45" outlineLevel="4" x14ac:dyDescent="0.2">
      <c r="A1330" s="155" t="s">
        <v>1527</v>
      </c>
      <c r="B1330" s="155" t="s">
        <v>293</v>
      </c>
      <c r="C1330" s="156" t="s">
        <v>294</v>
      </c>
      <c r="D1330" s="157">
        <v>10000</v>
      </c>
      <c r="E1330" s="157">
        <v>10000</v>
      </c>
      <c r="F1330" s="157">
        <v>10000</v>
      </c>
    </row>
    <row r="1331" spans="1:6" ht="105" outlineLevel="3" x14ac:dyDescent="0.2">
      <c r="A1331" s="155" t="s">
        <v>1529</v>
      </c>
      <c r="B1331" s="155"/>
      <c r="C1331" s="156" t="s">
        <v>1530</v>
      </c>
      <c r="D1331" s="157">
        <v>399.8</v>
      </c>
      <c r="E1331" s="157">
        <v>0</v>
      </c>
      <c r="F1331" s="157">
        <v>0</v>
      </c>
    </row>
    <row r="1332" spans="1:6" ht="45" outlineLevel="4" x14ac:dyDescent="0.2">
      <c r="A1332" s="155" t="s">
        <v>1529</v>
      </c>
      <c r="B1332" s="155" t="s">
        <v>293</v>
      </c>
      <c r="C1332" s="156" t="s">
        <v>294</v>
      </c>
      <c r="D1332" s="157">
        <v>399.8</v>
      </c>
      <c r="E1332" s="157">
        <v>0</v>
      </c>
      <c r="F1332" s="157">
        <v>0</v>
      </c>
    </row>
    <row r="1333" spans="1:6" ht="60" outlineLevel="3" x14ac:dyDescent="0.2">
      <c r="A1333" s="155" t="s">
        <v>1531</v>
      </c>
      <c r="B1333" s="155"/>
      <c r="C1333" s="156" t="s">
        <v>1532</v>
      </c>
      <c r="D1333" s="157">
        <v>3080</v>
      </c>
      <c r="E1333" s="157">
        <v>3080</v>
      </c>
      <c r="F1333" s="157">
        <v>3080</v>
      </c>
    </row>
    <row r="1334" spans="1:6" ht="15" outlineLevel="4" x14ac:dyDescent="0.2">
      <c r="A1334" s="155" t="s">
        <v>1531</v>
      </c>
      <c r="B1334" s="155" t="s">
        <v>327</v>
      </c>
      <c r="C1334" s="156" t="s">
        <v>328</v>
      </c>
      <c r="D1334" s="157">
        <v>3080</v>
      </c>
      <c r="E1334" s="157">
        <v>3080</v>
      </c>
      <c r="F1334" s="157">
        <v>3080</v>
      </c>
    </row>
    <row r="1335" spans="1:6" ht="45" outlineLevel="2" x14ac:dyDescent="0.2">
      <c r="A1335" s="155" t="s">
        <v>1533</v>
      </c>
      <c r="B1335" s="155"/>
      <c r="C1335" s="156" t="s">
        <v>1534</v>
      </c>
      <c r="D1335" s="157">
        <v>753</v>
      </c>
      <c r="E1335" s="157">
        <v>753</v>
      </c>
      <c r="F1335" s="157">
        <v>753</v>
      </c>
    </row>
    <row r="1336" spans="1:6" ht="90" outlineLevel="3" x14ac:dyDescent="0.2">
      <c r="A1336" s="155" t="s">
        <v>1535</v>
      </c>
      <c r="B1336" s="155"/>
      <c r="C1336" s="156" t="s">
        <v>1536</v>
      </c>
      <c r="D1336" s="157">
        <v>303</v>
      </c>
      <c r="E1336" s="157">
        <v>303</v>
      </c>
      <c r="F1336" s="157">
        <v>303</v>
      </c>
    </row>
    <row r="1337" spans="1:6" ht="45" outlineLevel="4" x14ac:dyDescent="0.2">
      <c r="A1337" s="155" t="s">
        <v>1535</v>
      </c>
      <c r="B1337" s="155" t="s">
        <v>293</v>
      </c>
      <c r="C1337" s="156" t="s">
        <v>294</v>
      </c>
      <c r="D1337" s="157">
        <v>303</v>
      </c>
      <c r="E1337" s="157">
        <v>303</v>
      </c>
      <c r="F1337" s="157">
        <v>303</v>
      </c>
    </row>
    <row r="1338" spans="1:6" ht="30" outlineLevel="3" x14ac:dyDescent="0.2">
      <c r="A1338" s="155" t="s">
        <v>1537</v>
      </c>
      <c r="B1338" s="155"/>
      <c r="C1338" s="156" t="s">
        <v>1538</v>
      </c>
      <c r="D1338" s="157">
        <v>450</v>
      </c>
      <c r="E1338" s="157">
        <v>450</v>
      </c>
      <c r="F1338" s="157">
        <v>450</v>
      </c>
    </row>
    <row r="1339" spans="1:6" ht="45" outlineLevel="4" x14ac:dyDescent="0.2">
      <c r="A1339" s="155" t="s">
        <v>1537</v>
      </c>
      <c r="B1339" s="155" t="s">
        <v>293</v>
      </c>
      <c r="C1339" s="156" t="s">
        <v>294</v>
      </c>
      <c r="D1339" s="157">
        <v>450</v>
      </c>
      <c r="E1339" s="157">
        <v>450</v>
      </c>
      <c r="F1339" s="157">
        <v>450</v>
      </c>
    </row>
    <row r="1340" spans="1:6" ht="60" outlineLevel="2" x14ac:dyDescent="0.2">
      <c r="A1340" s="155" t="s">
        <v>1539</v>
      </c>
      <c r="B1340" s="155"/>
      <c r="C1340" s="156" t="s">
        <v>1540</v>
      </c>
      <c r="D1340" s="157">
        <v>62</v>
      </c>
      <c r="E1340" s="157">
        <v>62</v>
      </c>
      <c r="F1340" s="157">
        <v>62</v>
      </c>
    </row>
    <row r="1341" spans="1:6" ht="45" outlineLevel="3" x14ac:dyDescent="0.2">
      <c r="A1341" s="155" t="s">
        <v>1541</v>
      </c>
      <c r="B1341" s="155"/>
      <c r="C1341" s="156" t="s">
        <v>1542</v>
      </c>
      <c r="D1341" s="157">
        <v>62</v>
      </c>
      <c r="E1341" s="157">
        <v>62</v>
      </c>
      <c r="F1341" s="157">
        <v>62</v>
      </c>
    </row>
    <row r="1342" spans="1:6" ht="45" outlineLevel="4" x14ac:dyDescent="0.2">
      <c r="A1342" s="155" t="s">
        <v>1541</v>
      </c>
      <c r="B1342" s="155" t="s">
        <v>293</v>
      </c>
      <c r="C1342" s="156" t="s">
        <v>294</v>
      </c>
      <c r="D1342" s="157">
        <v>62</v>
      </c>
      <c r="E1342" s="157">
        <v>62</v>
      </c>
      <c r="F1342" s="157">
        <v>62</v>
      </c>
    </row>
    <row r="1343" spans="1:6" ht="45" outlineLevel="2" x14ac:dyDescent="0.2">
      <c r="A1343" s="155" t="s">
        <v>1543</v>
      </c>
      <c r="B1343" s="155"/>
      <c r="C1343" s="156" t="s">
        <v>1544</v>
      </c>
      <c r="D1343" s="157">
        <v>16348.5</v>
      </c>
      <c r="E1343" s="157">
        <v>0</v>
      </c>
      <c r="F1343" s="157">
        <v>0</v>
      </c>
    </row>
    <row r="1344" spans="1:6" ht="45" outlineLevel="3" x14ac:dyDescent="0.2">
      <c r="A1344" s="155" t="s">
        <v>1545</v>
      </c>
      <c r="B1344" s="155"/>
      <c r="C1344" s="156" t="s">
        <v>1546</v>
      </c>
      <c r="D1344" s="157">
        <v>16348.5</v>
      </c>
      <c r="E1344" s="157">
        <v>0</v>
      </c>
      <c r="F1344" s="157">
        <v>0</v>
      </c>
    </row>
    <row r="1345" spans="1:6" ht="45" outlineLevel="4" x14ac:dyDescent="0.2">
      <c r="A1345" s="155" t="s">
        <v>1545</v>
      </c>
      <c r="B1345" s="155" t="s">
        <v>293</v>
      </c>
      <c r="C1345" s="156" t="s">
        <v>294</v>
      </c>
      <c r="D1345" s="157">
        <v>16348.5</v>
      </c>
      <c r="E1345" s="157">
        <v>0</v>
      </c>
      <c r="F1345" s="157">
        <v>0</v>
      </c>
    </row>
    <row r="1346" spans="1:6" ht="45" x14ac:dyDescent="0.2">
      <c r="A1346" s="155" t="s">
        <v>1547</v>
      </c>
      <c r="B1346" s="155"/>
      <c r="C1346" s="156" t="s">
        <v>1548</v>
      </c>
      <c r="D1346" s="157">
        <v>37328803.200000003</v>
      </c>
      <c r="E1346" s="157">
        <v>33420478.800000001</v>
      </c>
      <c r="F1346" s="157">
        <v>32417898.600000001</v>
      </c>
    </row>
    <row r="1347" spans="1:6" ht="45" outlineLevel="1" x14ac:dyDescent="0.2">
      <c r="A1347" s="155" t="s">
        <v>1549</v>
      </c>
      <c r="B1347" s="155"/>
      <c r="C1347" s="156" t="s">
        <v>1550</v>
      </c>
      <c r="D1347" s="157">
        <v>30012555.399999999</v>
      </c>
      <c r="E1347" s="157">
        <v>25721128.699999999</v>
      </c>
      <c r="F1347" s="157">
        <v>25033420.300000001</v>
      </c>
    </row>
    <row r="1348" spans="1:6" ht="45" outlineLevel="2" x14ac:dyDescent="0.2">
      <c r="A1348" s="155" t="s">
        <v>1551</v>
      </c>
      <c r="B1348" s="155"/>
      <c r="C1348" s="156" t="s">
        <v>1552</v>
      </c>
      <c r="D1348" s="157">
        <v>6652467.7999999998</v>
      </c>
      <c r="E1348" s="157">
        <v>7208871.7000000002</v>
      </c>
      <c r="F1348" s="157">
        <v>7422553.5999999996</v>
      </c>
    </row>
    <row r="1349" spans="1:6" ht="60" outlineLevel="3" x14ac:dyDescent="0.2">
      <c r="A1349" s="155" t="s">
        <v>1553</v>
      </c>
      <c r="B1349" s="155"/>
      <c r="C1349" s="156" t="s">
        <v>1554</v>
      </c>
      <c r="D1349" s="157">
        <v>5196081.5</v>
      </c>
      <c r="E1349" s="157">
        <v>5734891.4000000004</v>
      </c>
      <c r="F1349" s="157">
        <v>6291582.7000000002</v>
      </c>
    </row>
    <row r="1350" spans="1:6" ht="45" outlineLevel="4" x14ac:dyDescent="0.2">
      <c r="A1350" s="155" t="s">
        <v>1553</v>
      </c>
      <c r="B1350" s="155" t="s">
        <v>289</v>
      </c>
      <c r="C1350" s="156" t="s">
        <v>290</v>
      </c>
      <c r="D1350" s="157">
        <v>5196081.5</v>
      </c>
      <c r="E1350" s="157">
        <v>5734891.4000000004</v>
      </c>
      <c r="F1350" s="157">
        <v>6291582.7000000002</v>
      </c>
    </row>
    <row r="1351" spans="1:6" ht="45" outlineLevel="3" x14ac:dyDescent="0.2">
      <c r="A1351" s="155" t="s">
        <v>1555</v>
      </c>
      <c r="B1351" s="155"/>
      <c r="C1351" s="156" t="s">
        <v>1556</v>
      </c>
      <c r="D1351" s="157">
        <v>1456386.3</v>
      </c>
      <c r="E1351" s="157">
        <v>1473980.3</v>
      </c>
      <c r="F1351" s="157">
        <v>1130970.8999999999</v>
      </c>
    </row>
    <row r="1352" spans="1:6" ht="45" outlineLevel="4" x14ac:dyDescent="0.2">
      <c r="A1352" s="155" t="s">
        <v>1555</v>
      </c>
      <c r="B1352" s="155" t="s">
        <v>289</v>
      </c>
      <c r="C1352" s="156" t="s">
        <v>290</v>
      </c>
      <c r="D1352" s="157">
        <v>1456386.3</v>
      </c>
      <c r="E1352" s="157">
        <v>1473980.3</v>
      </c>
      <c r="F1352" s="157">
        <v>1130970.8999999999</v>
      </c>
    </row>
    <row r="1353" spans="1:6" ht="105" outlineLevel="2" x14ac:dyDescent="0.2">
      <c r="A1353" s="155" t="s">
        <v>1557</v>
      </c>
      <c r="B1353" s="155"/>
      <c r="C1353" s="156" t="s">
        <v>1558</v>
      </c>
      <c r="D1353" s="157">
        <v>13374454.5</v>
      </c>
      <c r="E1353" s="157">
        <v>9853243</v>
      </c>
      <c r="F1353" s="157">
        <v>11367476</v>
      </c>
    </row>
    <row r="1354" spans="1:6" ht="60" outlineLevel="3" x14ac:dyDescent="0.2">
      <c r="A1354" s="155" t="s">
        <v>1559</v>
      </c>
      <c r="B1354" s="155"/>
      <c r="C1354" s="156" t="s">
        <v>288</v>
      </c>
      <c r="D1354" s="157">
        <v>303231.7</v>
      </c>
      <c r="E1354" s="157">
        <v>49519.7</v>
      </c>
      <c r="F1354" s="157">
        <v>51928.5</v>
      </c>
    </row>
    <row r="1355" spans="1:6" ht="45" outlineLevel="4" x14ac:dyDescent="0.2">
      <c r="A1355" s="155" t="s">
        <v>1559</v>
      </c>
      <c r="B1355" s="155" t="s">
        <v>289</v>
      </c>
      <c r="C1355" s="156" t="s">
        <v>290</v>
      </c>
      <c r="D1355" s="157">
        <v>303231.7</v>
      </c>
      <c r="E1355" s="157">
        <v>49519.7</v>
      </c>
      <c r="F1355" s="157">
        <v>51928.5</v>
      </c>
    </row>
    <row r="1356" spans="1:6" ht="45" outlineLevel="3" x14ac:dyDescent="0.2">
      <c r="A1356" s="155" t="s">
        <v>1560</v>
      </c>
      <c r="B1356" s="155"/>
      <c r="C1356" s="156" t="s">
        <v>1561</v>
      </c>
      <c r="D1356" s="157">
        <v>9650578.8000000007</v>
      </c>
      <c r="E1356" s="157">
        <v>6373235.2000000002</v>
      </c>
      <c r="F1356" s="157">
        <v>9218056.5999999996</v>
      </c>
    </row>
    <row r="1357" spans="1:6" ht="45" outlineLevel="4" x14ac:dyDescent="0.2">
      <c r="A1357" s="155" t="s">
        <v>1560</v>
      </c>
      <c r="B1357" s="155" t="s">
        <v>388</v>
      </c>
      <c r="C1357" s="156" t="s">
        <v>389</v>
      </c>
      <c r="D1357" s="157">
        <v>9597313.6999999993</v>
      </c>
      <c r="E1357" s="157">
        <v>6317569.7999999998</v>
      </c>
      <c r="F1357" s="157">
        <v>9162391.1999999993</v>
      </c>
    </row>
    <row r="1358" spans="1:6" ht="45" outlineLevel="4" x14ac:dyDescent="0.2">
      <c r="A1358" s="155" t="s">
        <v>1560</v>
      </c>
      <c r="B1358" s="155" t="s">
        <v>289</v>
      </c>
      <c r="C1358" s="156" t="s">
        <v>290</v>
      </c>
      <c r="D1358" s="157">
        <v>53265.1</v>
      </c>
      <c r="E1358" s="157">
        <v>55665.4</v>
      </c>
      <c r="F1358" s="157">
        <v>55665.4</v>
      </c>
    </row>
    <row r="1359" spans="1:6" ht="105" outlineLevel="3" x14ac:dyDescent="0.2">
      <c r="A1359" s="155" t="s">
        <v>1562</v>
      </c>
      <c r="B1359" s="155"/>
      <c r="C1359" s="156" t="s">
        <v>1563</v>
      </c>
      <c r="D1359" s="157">
        <v>3420644</v>
      </c>
      <c r="E1359" s="157">
        <v>3430488.1</v>
      </c>
      <c r="F1359" s="157">
        <v>2097490.9</v>
      </c>
    </row>
    <row r="1360" spans="1:6" ht="45" outlineLevel="4" x14ac:dyDescent="0.2">
      <c r="A1360" s="155" t="s">
        <v>1562</v>
      </c>
      <c r="B1360" s="155" t="s">
        <v>388</v>
      </c>
      <c r="C1360" s="156" t="s">
        <v>389</v>
      </c>
      <c r="D1360" s="157">
        <v>3420644</v>
      </c>
      <c r="E1360" s="157">
        <v>3430488.1</v>
      </c>
      <c r="F1360" s="157">
        <v>2097490.9</v>
      </c>
    </row>
    <row r="1361" spans="1:6" ht="30" outlineLevel="2" x14ac:dyDescent="0.2">
      <c r="A1361" s="155" t="s">
        <v>1564</v>
      </c>
      <c r="B1361" s="155"/>
      <c r="C1361" s="156" t="s">
        <v>1565</v>
      </c>
      <c r="D1361" s="157">
        <v>214079.5</v>
      </c>
      <c r="E1361" s="157">
        <v>194260.5</v>
      </c>
      <c r="F1361" s="157">
        <v>194260.5</v>
      </c>
    </row>
    <row r="1362" spans="1:6" ht="60" outlineLevel="3" x14ac:dyDescent="0.2">
      <c r="A1362" s="155" t="s">
        <v>1566</v>
      </c>
      <c r="B1362" s="155"/>
      <c r="C1362" s="156" t="s">
        <v>288</v>
      </c>
      <c r="D1362" s="157">
        <v>214079.5</v>
      </c>
      <c r="E1362" s="157">
        <v>194260.5</v>
      </c>
      <c r="F1362" s="157">
        <v>194260.5</v>
      </c>
    </row>
    <row r="1363" spans="1:6" ht="45" outlineLevel="4" x14ac:dyDescent="0.2">
      <c r="A1363" s="155" t="s">
        <v>1566</v>
      </c>
      <c r="B1363" s="155" t="s">
        <v>289</v>
      </c>
      <c r="C1363" s="156" t="s">
        <v>290</v>
      </c>
      <c r="D1363" s="157">
        <v>214079.5</v>
      </c>
      <c r="E1363" s="157">
        <v>194260.5</v>
      </c>
      <c r="F1363" s="157">
        <v>194260.5</v>
      </c>
    </row>
    <row r="1364" spans="1:6" ht="75" outlineLevel="2" x14ac:dyDescent="0.2">
      <c r="A1364" s="155" t="s">
        <v>1567</v>
      </c>
      <c r="B1364" s="155"/>
      <c r="C1364" s="156" t="s">
        <v>1568</v>
      </c>
      <c r="D1364" s="157">
        <v>2950225.7</v>
      </c>
      <c r="E1364" s="157">
        <v>2910476.9</v>
      </c>
      <c r="F1364" s="157">
        <v>3285855.2</v>
      </c>
    </row>
    <row r="1365" spans="1:6" ht="90" outlineLevel="3" x14ac:dyDescent="0.2">
      <c r="A1365" s="155" t="s">
        <v>1569</v>
      </c>
      <c r="B1365" s="155"/>
      <c r="C1365" s="156" t="s">
        <v>1570</v>
      </c>
      <c r="D1365" s="157">
        <v>2950225.7</v>
      </c>
      <c r="E1365" s="157">
        <v>2860476.9</v>
      </c>
      <c r="F1365" s="157">
        <v>3235855.2</v>
      </c>
    </row>
    <row r="1366" spans="1:6" ht="15" outlineLevel="4" x14ac:dyDescent="0.2">
      <c r="A1366" s="155" t="s">
        <v>1569</v>
      </c>
      <c r="B1366" s="155" t="s">
        <v>343</v>
      </c>
      <c r="C1366" s="156" t="s">
        <v>344</v>
      </c>
      <c r="D1366" s="157">
        <v>2950225.7</v>
      </c>
      <c r="E1366" s="157">
        <v>2860476.9</v>
      </c>
      <c r="F1366" s="157">
        <v>3235855.2</v>
      </c>
    </row>
    <row r="1367" spans="1:6" ht="60" outlineLevel="3" x14ac:dyDescent="0.2">
      <c r="A1367" s="155" t="s">
        <v>1571</v>
      </c>
      <c r="B1367" s="155"/>
      <c r="C1367" s="156" t="s">
        <v>1572</v>
      </c>
      <c r="D1367" s="157">
        <v>0</v>
      </c>
      <c r="E1367" s="157">
        <v>50000</v>
      </c>
      <c r="F1367" s="157">
        <v>50000</v>
      </c>
    </row>
    <row r="1368" spans="1:6" ht="15" outlineLevel="4" x14ac:dyDescent="0.2">
      <c r="A1368" s="155" t="s">
        <v>1571</v>
      </c>
      <c r="B1368" s="155" t="s">
        <v>343</v>
      </c>
      <c r="C1368" s="156" t="s">
        <v>344</v>
      </c>
      <c r="D1368" s="157">
        <v>0</v>
      </c>
      <c r="E1368" s="157">
        <v>50000</v>
      </c>
      <c r="F1368" s="157">
        <v>50000</v>
      </c>
    </row>
    <row r="1369" spans="1:6" ht="30" outlineLevel="2" x14ac:dyDescent="0.2">
      <c r="A1369" s="155" t="s">
        <v>1573</v>
      </c>
      <c r="B1369" s="155"/>
      <c r="C1369" s="156" t="s">
        <v>1574</v>
      </c>
      <c r="D1369" s="157">
        <v>61939.7</v>
      </c>
      <c r="E1369" s="157">
        <v>70549.8</v>
      </c>
      <c r="F1369" s="157">
        <v>58616.3</v>
      </c>
    </row>
    <row r="1370" spans="1:6" ht="60" outlineLevel="3" x14ac:dyDescent="0.2">
      <c r="A1370" s="155" t="s">
        <v>1575</v>
      </c>
      <c r="B1370" s="155"/>
      <c r="C1370" s="156" t="s">
        <v>288</v>
      </c>
      <c r="D1370" s="157">
        <v>61939.7</v>
      </c>
      <c r="E1370" s="157">
        <v>70549.8</v>
      </c>
      <c r="F1370" s="157">
        <v>58616.3</v>
      </c>
    </row>
    <row r="1371" spans="1:6" ht="45" outlineLevel="4" x14ac:dyDescent="0.2">
      <c r="A1371" s="155" t="s">
        <v>1575</v>
      </c>
      <c r="B1371" s="155" t="s">
        <v>289</v>
      </c>
      <c r="C1371" s="156" t="s">
        <v>290</v>
      </c>
      <c r="D1371" s="157">
        <v>61939.7</v>
      </c>
      <c r="E1371" s="157">
        <v>70549.8</v>
      </c>
      <c r="F1371" s="157">
        <v>58616.3</v>
      </c>
    </row>
    <row r="1372" spans="1:6" ht="150" outlineLevel="2" x14ac:dyDescent="0.2">
      <c r="A1372" s="155" t="s">
        <v>1576</v>
      </c>
      <c r="B1372" s="155"/>
      <c r="C1372" s="156" t="s">
        <v>1577</v>
      </c>
      <c r="D1372" s="157">
        <v>69277.7</v>
      </c>
      <c r="E1372" s="157">
        <v>73489.399999999994</v>
      </c>
      <c r="F1372" s="157">
        <v>62839.4</v>
      </c>
    </row>
    <row r="1373" spans="1:6" ht="60" outlineLevel="3" x14ac:dyDescent="0.2">
      <c r="A1373" s="155" t="s">
        <v>1578</v>
      </c>
      <c r="B1373" s="155"/>
      <c r="C1373" s="156" t="s">
        <v>288</v>
      </c>
      <c r="D1373" s="157">
        <v>69277.7</v>
      </c>
      <c r="E1373" s="157">
        <v>73489.399999999994</v>
      </c>
      <c r="F1373" s="157">
        <v>62839.4</v>
      </c>
    </row>
    <row r="1374" spans="1:6" ht="105" outlineLevel="4" x14ac:dyDescent="0.2">
      <c r="A1374" s="155" t="s">
        <v>1578</v>
      </c>
      <c r="B1374" s="155" t="s">
        <v>325</v>
      </c>
      <c r="C1374" s="156" t="s">
        <v>326</v>
      </c>
      <c r="D1374" s="157">
        <v>53375.199999999997</v>
      </c>
      <c r="E1374" s="157">
        <v>55697.9</v>
      </c>
      <c r="F1374" s="157">
        <v>55697.9</v>
      </c>
    </row>
    <row r="1375" spans="1:6" ht="45" outlineLevel="4" x14ac:dyDescent="0.2">
      <c r="A1375" s="155" t="s">
        <v>1578</v>
      </c>
      <c r="B1375" s="155" t="s">
        <v>293</v>
      </c>
      <c r="C1375" s="156" t="s">
        <v>294</v>
      </c>
      <c r="D1375" s="157">
        <v>15892.4</v>
      </c>
      <c r="E1375" s="157">
        <v>17784.3</v>
      </c>
      <c r="F1375" s="157">
        <v>7134.3</v>
      </c>
    </row>
    <row r="1376" spans="1:6" ht="15" outlineLevel="4" x14ac:dyDescent="0.2">
      <c r="A1376" s="155" t="s">
        <v>1578</v>
      </c>
      <c r="B1376" s="155" t="s">
        <v>327</v>
      </c>
      <c r="C1376" s="156" t="s">
        <v>328</v>
      </c>
      <c r="D1376" s="157">
        <v>10.1</v>
      </c>
      <c r="E1376" s="157">
        <v>7.2</v>
      </c>
      <c r="F1376" s="157">
        <v>7.2</v>
      </c>
    </row>
    <row r="1377" spans="1:6" ht="120" outlineLevel="2" x14ac:dyDescent="0.2">
      <c r="A1377" s="155" t="s">
        <v>1579</v>
      </c>
      <c r="B1377" s="155"/>
      <c r="C1377" s="156" t="s">
        <v>1580</v>
      </c>
      <c r="D1377" s="157">
        <v>253019.9</v>
      </c>
      <c r="E1377" s="157">
        <v>0</v>
      </c>
      <c r="F1377" s="157">
        <v>0</v>
      </c>
    </row>
    <row r="1378" spans="1:6" ht="60" outlineLevel="3" x14ac:dyDescent="0.2">
      <c r="A1378" s="155" t="s">
        <v>1581</v>
      </c>
      <c r="B1378" s="155"/>
      <c r="C1378" s="156" t="s">
        <v>1582</v>
      </c>
      <c r="D1378" s="157">
        <v>253019.9</v>
      </c>
      <c r="E1378" s="157">
        <v>0</v>
      </c>
      <c r="F1378" s="157">
        <v>0</v>
      </c>
    </row>
    <row r="1379" spans="1:6" ht="45" outlineLevel="4" x14ac:dyDescent="0.2">
      <c r="A1379" s="155" t="s">
        <v>1581</v>
      </c>
      <c r="B1379" s="155" t="s">
        <v>289</v>
      </c>
      <c r="C1379" s="156" t="s">
        <v>290</v>
      </c>
      <c r="D1379" s="157">
        <v>253019.9</v>
      </c>
      <c r="E1379" s="157">
        <v>0</v>
      </c>
      <c r="F1379" s="157">
        <v>0</v>
      </c>
    </row>
    <row r="1380" spans="1:6" ht="45" outlineLevel="2" x14ac:dyDescent="0.2">
      <c r="A1380" s="155" t="s">
        <v>1583</v>
      </c>
      <c r="B1380" s="155"/>
      <c r="C1380" s="156" t="s">
        <v>1584</v>
      </c>
      <c r="D1380" s="157">
        <v>0</v>
      </c>
      <c r="E1380" s="157">
        <v>543303.69999999995</v>
      </c>
      <c r="F1380" s="157">
        <v>541819.30000000005</v>
      </c>
    </row>
    <row r="1381" spans="1:6" ht="30" outlineLevel="3" x14ac:dyDescent="0.2">
      <c r="A1381" s="155" t="s">
        <v>1585</v>
      </c>
      <c r="B1381" s="155"/>
      <c r="C1381" s="156" t="s">
        <v>25</v>
      </c>
      <c r="D1381" s="157">
        <v>0</v>
      </c>
      <c r="E1381" s="157">
        <v>543303.69999999995</v>
      </c>
      <c r="F1381" s="157">
        <v>541819.30000000005</v>
      </c>
    </row>
    <row r="1382" spans="1:6" ht="15" outlineLevel="4" x14ac:dyDescent="0.2">
      <c r="A1382" s="155" t="s">
        <v>1585</v>
      </c>
      <c r="B1382" s="155" t="s">
        <v>327</v>
      </c>
      <c r="C1382" s="156" t="s">
        <v>328</v>
      </c>
      <c r="D1382" s="157">
        <v>0</v>
      </c>
      <c r="E1382" s="157">
        <v>543303.69999999995</v>
      </c>
      <c r="F1382" s="157">
        <v>541819.30000000005</v>
      </c>
    </row>
    <row r="1383" spans="1:6" ht="30" outlineLevel="2" x14ac:dyDescent="0.2">
      <c r="A1383" s="155" t="s">
        <v>1586</v>
      </c>
      <c r="B1383" s="155"/>
      <c r="C1383" s="156" t="s">
        <v>1587</v>
      </c>
      <c r="D1383" s="157">
        <v>182751.9</v>
      </c>
      <c r="E1383" s="157">
        <v>0</v>
      </c>
      <c r="F1383" s="157">
        <v>0</v>
      </c>
    </row>
    <row r="1384" spans="1:6" ht="45" outlineLevel="3" x14ac:dyDescent="0.2">
      <c r="A1384" s="155" t="s">
        <v>1588</v>
      </c>
      <c r="B1384" s="155"/>
      <c r="C1384" s="156" t="s">
        <v>1589</v>
      </c>
      <c r="D1384" s="157">
        <v>182751.9</v>
      </c>
      <c r="E1384" s="157">
        <v>0</v>
      </c>
      <c r="F1384" s="157">
        <v>0</v>
      </c>
    </row>
    <row r="1385" spans="1:6" ht="45" outlineLevel="4" x14ac:dyDescent="0.2">
      <c r="A1385" s="155" t="s">
        <v>1588</v>
      </c>
      <c r="B1385" s="155" t="s">
        <v>388</v>
      </c>
      <c r="C1385" s="156" t="s">
        <v>389</v>
      </c>
      <c r="D1385" s="157">
        <v>182751.9</v>
      </c>
      <c r="E1385" s="157">
        <v>0</v>
      </c>
      <c r="F1385" s="157">
        <v>0</v>
      </c>
    </row>
    <row r="1386" spans="1:6" ht="60" outlineLevel="2" x14ac:dyDescent="0.2">
      <c r="A1386" s="155" t="s">
        <v>1590</v>
      </c>
      <c r="B1386" s="155"/>
      <c r="C1386" s="156" t="s">
        <v>2312</v>
      </c>
      <c r="D1386" s="157">
        <v>6254338.7000000002</v>
      </c>
      <c r="E1386" s="157">
        <v>4866933.7</v>
      </c>
      <c r="F1386" s="157">
        <v>2100000</v>
      </c>
    </row>
    <row r="1387" spans="1:6" ht="105" outlineLevel="3" x14ac:dyDescent="0.2">
      <c r="A1387" s="155" t="s">
        <v>1591</v>
      </c>
      <c r="B1387" s="155"/>
      <c r="C1387" s="156" t="s">
        <v>1592</v>
      </c>
      <c r="D1387" s="157">
        <v>465540.9</v>
      </c>
      <c r="E1387" s="157">
        <v>1222628.3999999999</v>
      </c>
      <c r="F1387" s="157">
        <v>768169</v>
      </c>
    </row>
    <row r="1388" spans="1:6" ht="45" outlineLevel="4" x14ac:dyDescent="0.2">
      <c r="A1388" s="155" t="s">
        <v>1591</v>
      </c>
      <c r="B1388" s="155" t="s">
        <v>289</v>
      </c>
      <c r="C1388" s="156" t="s">
        <v>290</v>
      </c>
      <c r="D1388" s="157">
        <v>465540.9</v>
      </c>
      <c r="E1388" s="157">
        <v>1222628.3999999999</v>
      </c>
      <c r="F1388" s="157">
        <v>768169</v>
      </c>
    </row>
    <row r="1389" spans="1:6" ht="105" outlineLevel="3" x14ac:dyDescent="0.2">
      <c r="A1389" s="155" t="s">
        <v>1593</v>
      </c>
      <c r="B1389" s="155"/>
      <c r="C1389" s="156" t="s">
        <v>1594</v>
      </c>
      <c r="D1389" s="157">
        <v>744600</v>
      </c>
      <c r="E1389" s="157">
        <v>920660.6</v>
      </c>
      <c r="F1389" s="157">
        <v>500000</v>
      </c>
    </row>
    <row r="1390" spans="1:6" ht="45" outlineLevel="4" x14ac:dyDescent="0.2">
      <c r="A1390" s="155" t="s">
        <v>1593</v>
      </c>
      <c r="B1390" s="155" t="s">
        <v>388</v>
      </c>
      <c r="C1390" s="156" t="s">
        <v>389</v>
      </c>
      <c r="D1390" s="157">
        <v>744600</v>
      </c>
      <c r="E1390" s="157">
        <v>920660.6</v>
      </c>
      <c r="F1390" s="157">
        <v>500000</v>
      </c>
    </row>
    <row r="1391" spans="1:6" ht="150" outlineLevel="3" x14ac:dyDescent="0.2">
      <c r="A1391" s="155" t="s">
        <v>1595</v>
      </c>
      <c r="B1391" s="155"/>
      <c r="C1391" s="156" t="s">
        <v>1596</v>
      </c>
      <c r="D1391" s="157">
        <v>916355.4</v>
      </c>
      <c r="E1391" s="157">
        <v>831831</v>
      </c>
      <c r="F1391" s="157">
        <v>831831</v>
      </c>
    </row>
    <row r="1392" spans="1:6" ht="15" outlineLevel="4" x14ac:dyDescent="0.2">
      <c r="A1392" s="155" t="s">
        <v>1595</v>
      </c>
      <c r="B1392" s="155" t="s">
        <v>343</v>
      </c>
      <c r="C1392" s="156" t="s">
        <v>344</v>
      </c>
      <c r="D1392" s="157">
        <v>916355.4</v>
      </c>
      <c r="E1392" s="157">
        <v>831831</v>
      </c>
      <c r="F1392" s="157">
        <v>831831</v>
      </c>
    </row>
    <row r="1393" spans="1:6" ht="30" outlineLevel="3" x14ac:dyDescent="0.2">
      <c r="A1393" s="155" t="s">
        <v>1597</v>
      </c>
      <c r="B1393" s="155"/>
      <c r="C1393" s="156" t="s">
        <v>1598</v>
      </c>
      <c r="D1393" s="157">
        <v>2690944.6</v>
      </c>
      <c r="E1393" s="157">
        <v>0</v>
      </c>
      <c r="F1393" s="157">
        <v>0</v>
      </c>
    </row>
    <row r="1394" spans="1:6" ht="45" outlineLevel="4" x14ac:dyDescent="0.2">
      <c r="A1394" s="155" t="s">
        <v>1597</v>
      </c>
      <c r="B1394" s="155" t="s">
        <v>388</v>
      </c>
      <c r="C1394" s="156" t="s">
        <v>389</v>
      </c>
      <c r="D1394" s="157">
        <v>2690944.6</v>
      </c>
      <c r="E1394" s="157">
        <v>0</v>
      </c>
      <c r="F1394" s="157">
        <v>0</v>
      </c>
    </row>
    <row r="1395" spans="1:6" ht="75" outlineLevel="3" x14ac:dyDescent="0.2">
      <c r="A1395" s="155" t="s">
        <v>1599</v>
      </c>
      <c r="B1395" s="155"/>
      <c r="C1395" s="156" t="s">
        <v>1600</v>
      </c>
      <c r="D1395" s="157">
        <v>1436897.8</v>
      </c>
      <c r="E1395" s="157">
        <v>1891813.7</v>
      </c>
      <c r="F1395" s="157">
        <v>0</v>
      </c>
    </row>
    <row r="1396" spans="1:6" ht="45" outlineLevel="4" x14ac:dyDescent="0.2">
      <c r="A1396" s="155" t="s">
        <v>1599</v>
      </c>
      <c r="B1396" s="155" t="s">
        <v>289</v>
      </c>
      <c r="C1396" s="156" t="s">
        <v>290</v>
      </c>
      <c r="D1396" s="157">
        <v>1436897.8</v>
      </c>
      <c r="E1396" s="157">
        <v>1891813.7</v>
      </c>
      <c r="F1396" s="157">
        <v>0</v>
      </c>
    </row>
    <row r="1397" spans="1:6" ht="45" outlineLevel="1" x14ac:dyDescent="0.2">
      <c r="A1397" s="155" t="s">
        <v>1601</v>
      </c>
      <c r="B1397" s="155"/>
      <c r="C1397" s="156" t="s">
        <v>1602</v>
      </c>
      <c r="D1397" s="157">
        <v>5871446.5</v>
      </c>
      <c r="E1397" s="157">
        <v>5951357.2999999998</v>
      </c>
      <c r="F1397" s="157">
        <v>6078089.5999999996</v>
      </c>
    </row>
    <row r="1398" spans="1:6" ht="45" outlineLevel="2" x14ac:dyDescent="0.2">
      <c r="A1398" s="155" t="s">
        <v>1603</v>
      </c>
      <c r="B1398" s="155"/>
      <c r="C1398" s="156" t="s">
        <v>1604</v>
      </c>
      <c r="D1398" s="157">
        <v>2029424.2</v>
      </c>
      <c r="E1398" s="157">
        <v>1742004.7</v>
      </c>
      <c r="F1398" s="157">
        <v>1626269.7</v>
      </c>
    </row>
    <row r="1399" spans="1:6" ht="60" outlineLevel="3" x14ac:dyDescent="0.2">
      <c r="A1399" s="155" t="s">
        <v>1605</v>
      </c>
      <c r="B1399" s="155"/>
      <c r="C1399" s="156" t="s">
        <v>1606</v>
      </c>
      <c r="D1399" s="157">
        <v>1665966.7</v>
      </c>
      <c r="E1399" s="157">
        <v>1597861.6</v>
      </c>
      <c r="F1399" s="157">
        <v>1606360.8</v>
      </c>
    </row>
    <row r="1400" spans="1:6" ht="45" outlineLevel="4" x14ac:dyDescent="0.2">
      <c r="A1400" s="155" t="s">
        <v>1605</v>
      </c>
      <c r="B1400" s="155" t="s">
        <v>293</v>
      </c>
      <c r="C1400" s="156" t="s">
        <v>294</v>
      </c>
      <c r="D1400" s="157">
        <v>28612.400000000001</v>
      </c>
      <c r="E1400" s="157">
        <v>30448.799999999999</v>
      </c>
      <c r="F1400" s="157">
        <v>31440.400000000001</v>
      </c>
    </row>
    <row r="1401" spans="1:6" ht="15" outlineLevel="4" x14ac:dyDescent="0.2">
      <c r="A1401" s="155" t="s">
        <v>1605</v>
      </c>
      <c r="B1401" s="155" t="s">
        <v>327</v>
      </c>
      <c r="C1401" s="156" t="s">
        <v>328</v>
      </c>
      <c r="D1401" s="157">
        <v>1637354.3</v>
      </c>
      <c r="E1401" s="157">
        <v>1567412.8</v>
      </c>
      <c r="F1401" s="157">
        <v>1574920.4</v>
      </c>
    </row>
    <row r="1402" spans="1:6" ht="105" outlineLevel="3" x14ac:dyDescent="0.2">
      <c r="A1402" s="155" t="s">
        <v>1607</v>
      </c>
      <c r="B1402" s="155"/>
      <c r="C1402" s="156" t="s">
        <v>2313</v>
      </c>
      <c r="D1402" s="157">
        <v>34526.199999999997</v>
      </c>
      <c r="E1402" s="157">
        <v>19143.099999999999</v>
      </c>
      <c r="F1402" s="157">
        <v>19908.900000000001</v>
      </c>
    </row>
    <row r="1403" spans="1:6" ht="45" outlineLevel="4" x14ac:dyDescent="0.2">
      <c r="A1403" s="155" t="s">
        <v>1607</v>
      </c>
      <c r="B1403" s="155" t="s">
        <v>289</v>
      </c>
      <c r="C1403" s="156" t="s">
        <v>290</v>
      </c>
      <c r="D1403" s="157">
        <v>34526.199999999997</v>
      </c>
      <c r="E1403" s="157">
        <v>19143.099999999999</v>
      </c>
      <c r="F1403" s="157">
        <v>19908.900000000001</v>
      </c>
    </row>
    <row r="1404" spans="1:6" ht="120" outlineLevel="3" x14ac:dyDescent="0.2">
      <c r="A1404" s="155" t="s">
        <v>1608</v>
      </c>
      <c r="B1404" s="155"/>
      <c r="C1404" s="156" t="s">
        <v>1609</v>
      </c>
      <c r="D1404" s="157">
        <v>293000</v>
      </c>
      <c r="E1404" s="157">
        <v>125000</v>
      </c>
      <c r="F1404" s="157">
        <v>0</v>
      </c>
    </row>
    <row r="1405" spans="1:6" ht="15" outlineLevel="4" x14ac:dyDescent="0.2">
      <c r="A1405" s="155" t="s">
        <v>1608</v>
      </c>
      <c r="B1405" s="155" t="s">
        <v>327</v>
      </c>
      <c r="C1405" s="156" t="s">
        <v>328</v>
      </c>
      <c r="D1405" s="157">
        <v>293000</v>
      </c>
      <c r="E1405" s="157">
        <v>125000</v>
      </c>
      <c r="F1405" s="157">
        <v>0</v>
      </c>
    </row>
    <row r="1406" spans="1:6" ht="60" outlineLevel="3" x14ac:dyDescent="0.2">
      <c r="A1406" s="155" t="s">
        <v>1610</v>
      </c>
      <c r="B1406" s="155"/>
      <c r="C1406" s="156" t="s">
        <v>1611</v>
      </c>
      <c r="D1406" s="157">
        <v>35931.300000000003</v>
      </c>
      <c r="E1406" s="157">
        <v>0</v>
      </c>
      <c r="F1406" s="157">
        <v>0</v>
      </c>
    </row>
    <row r="1407" spans="1:6" ht="45" outlineLevel="4" x14ac:dyDescent="0.2">
      <c r="A1407" s="155" t="s">
        <v>1610</v>
      </c>
      <c r="B1407" s="155" t="s">
        <v>289</v>
      </c>
      <c r="C1407" s="156" t="s">
        <v>290</v>
      </c>
      <c r="D1407" s="157">
        <v>35931.300000000003</v>
      </c>
      <c r="E1407" s="157">
        <v>0</v>
      </c>
      <c r="F1407" s="157">
        <v>0</v>
      </c>
    </row>
    <row r="1408" spans="1:6" ht="45" outlineLevel="2" x14ac:dyDescent="0.2">
      <c r="A1408" s="155" t="s">
        <v>1612</v>
      </c>
      <c r="B1408" s="155"/>
      <c r="C1408" s="156" t="s">
        <v>1613</v>
      </c>
      <c r="D1408" s="157">
        <v>3208149.7</v>
      </c>
      <c r="E1408" s="157">
        <v>3519965.8</v>
      </c>
      <c r="F1408" s="157">
        <v>3600758.4</v>
      </c>
    </row>
    <row r="1409" spans="1:6" ht="60" outlineLevel="3" x14ac:dyDescent="0.2">
      <c r="A1409" s="155" t="s">
        <v>1614</v>
      </c>
      <c r="B1409" s="155"/>
      <c r="C1409" s="156" t="s">
        <v>288</v>
      </c>
      <c r="D1409" s="157">
        <v>63632.5</v>
      </c>
      <c r="E1409" s="157">
        <v>65700.100000000006</v>
      </c>
      <c r="F1409" s="157">
        <v>65700.100000000006</v>
      </c>
    </row>
    <row r="1410" spans="1:6" ht="105" outlineLevel="4" x14ac:dyDescent="0.2">
      <c r="A1410" s="155" t="s">
        <v>1614</v>
      </c>
      <c r="B1410" s="155" t="s">
        <v>325</v>
      </c>
      <c r="C1410" s="156" t="s">
        <v>326</v>
      </c>
      <c r="D1410" s="157">
        <v>59106.9</v>
      </c>
      <c r="E1410" s="157">
        <v>61303</v>
      </c>
      <c r="F1410" s="157">
        <v>61303</v>
      </c>
    </row>
    <row r="1411" spans="1:6" ht="45" outlineLevel="4" x14ac:dyDescent="0.2">
      <c r="A1411" s="155" t="s">
        <v>1614</v>
      </c>
      <c r="B1411" s="155" t="s">
        <v>293</v>
      </c>
      <c r="C1411" s="156" t="s">
        <v>294</v>
      </c>
      <c r="D1411" s="157">
        <v>4359.5</v>
      </c>
      <c r="E1411" s="157">
        <v>4349.1000000000004</v>
      </c>
      <c r="F1411" s="157">
        <v>4376.6000000000004</v>
      </c>
    </row>
    <row r="1412" spans="1:6" ht="15" outlineLevel="4" x14ac:dyDescent="0.2">
      <c r="A1412" s="155" t="s">
        <v>1614</v>
      </c>
      <c r="B1412" s="155" t="s">
        <v>327</v>
      </c>
      <c r="C1412" s="156" t="s">
        <v>328</v>
      </c>
      <c r="D1412" s="157">
        <v>166.1</v>
      </c>
      <c r="E1412" s="157">
        <v>48</v>
      </c>
      <c r="F1412" s="157">
        <v>20.5</v>
      </c>
    </row>
    <row r="1413" spans="1:6" ht="90" outlineLevel="3" x14ac:dyDescent="0.2">
      <c r="A1413" s="155" t="s">
        <v>1615</v>
      </c>
      <c r="B1413" s="155"/>
      <c r="C1413" s="156" t="s">
        <v>1616</v>
      </c>
      <c r="D1413" s="157">
        <v>701.9</v>
      </c>
      <c r="E1413" s="157">
        <v>731.7</v>
      </c>
      <c r="F1413" s="157">
        <v>731.7</v>
      </c>
    </row>
    <row r="1414" spans="1:6" ht="15" outlineLevel="4" x14ac:dyDescent="0.2">
      <c r="A1414" s="155" t="s">
        <v>1615</v>
      </c>
      <c r="B1414" s="155" t="s">
        <v>343</v>
      </c>
      <c r="C1414" s="156" t="s">
        <v>344</v>
      </c>
      <c r="D1414" s="157">
        <v>701.9</v>
      </c>
      <c r="E1414" s="157">
        <v>731.7</v>
      </c>
      <c r="F1414" s="157">
        <v>731.7</v>
      </c>
    </row>
    <row r="1415" spans="1:6" ht="60" outlineLevel="3" x14ac:dyDescent="0.2">
      <c r="A1415" s="155" t="s">
        <v>1617</v>
      </c>
      <c r="B1415" s="155"/>
      <c r="C1415" s="156" t="s">
        <v>1618</v>
      </c>
      <c r="D1415" s="157">
        <v>120000</v>
      </c>
      <c r="E1415" s="157">
        <v>83428.600000000006</v>
      </c>
      <c r="F1415" s="157">
        <v>0</v>
      </c>
    </row>
    <row r="1416" spans="1:6" ht="15" outlineLevel="4" x14ac:dyDescent="0.2">
      <c r="A1416" s="155" t="s">
        <v>1617</v>
      </c>
      <c r="B1416" s="155" t="s">
        <v>327</v>
      </c>
      <c r="C1416" s="156" t="s">
        <v>328</v>
      </c>
      <c r="D1416" s="157">
        <v>120000</v>
      </c>
      <c r="E1416" s="157">
        <v>83428.600000000006</v>
      </c>
      <c r="F1416" s="157">
        <v>0</v>
      </c>
    </row>
    <row r="1417" spans="1:6" ht="75" outlineLevel="3" x14ac:dyDescent="0.2">
      <c r="A1417" s="155" t="s">
        <v>1619</v>
      </c>
      <c r="B1417" s="155"/>
      <c r="C1417" s="156" t="s">
        <v>1620</v>
      </c>
      <c r="D1417" s="157">
        <v>2853804.6</v>
      </c>
      <c r="E1417" s="157">
        <v>3193911.9</v>
      </c>
      <c r="F1417" s="157">
        <v>3353088</v>
      </c>
    </row>
    <row r="1418" spans="1:6" ht="45" outlineLevel="4" x14ac:dyDescent="0.2">
      <c r="A1418" s="155" t="s">
        <v>1619</v>
      </c>
      <c r="B1418" s="155" t="s">
        <v>293</v>
      </c>
      <c r="C1418" s="156" t="s">
        <v>294</v>
      </c>
      <c r="D1418" s="157">
        <v>2853804.6</v>
      </c>
      <c r="E1418" s="157">
        <v>3193911.9</v>
      </c>
      <c r="F1418" s="157">
        <v>3353088</v>
      </c>
    </row>
    <row r="1419" spans="1:6" ht="60" outlineLevel="3" x14ac:dyDescent="0.2">
      <c r="A1419" s="155" t="s">
        <v>1621</v>
      </c>
      <c r="B1419" s="155"/>
      <c r="C1419" s="156" t="s">
        <v>2314</v>
      </c>
      <c r="D1419" s="157">
        <v>35000</v>
      </c>
      <c r="E1419" s="157">
        <v>35000</v>
      </c>
      <c r="F1419" s="157">
        <v>35000</v>
      </c>
    </row>
    <row r="1420" spans="1:6" ht="15" outlineLevel="4" x14ac:dyDescent="0.2">
      <c r="A1420" s="155" t="s">
        <v>1621</v>
      </c>
      <c r="B1420" s="155" t="s">
        <v>327</v>
      </c>
      <c r="C1420" s="156" t="s">
        <v>328</v>
      </c>
      <c r="D1420" s="157">
        <v>35000</v>
      </c>
      <c r="E1420" s="157">
        <v>35000</v>
      </c>
      <c r="F1420" s="157">
        <v>35000</v>
      </c>
    </row>
    <row r="1421" spans="1:6" ht="135" outlineLevel="3" x14ac:dyDescent="0.2">
      <c r="A1421" s="155" t="s">
        <v>1622</v>
      </c>
      <c r="B1421" s="155"/>
      <c r="C1421" s="156" t="s">
        <v>1623</v>
      </c>
      <c r="D1421" s="157">
        <v>600.5</v>
      </c>
      <c r="E1421" s="157">
        <v>600.5</v>
      </c>
      <c r="F1421" s="157">
        <v>600.5</v>
      </c>
    </row>
    <row r="1422" spans="1:6" ht="15" outlineLevel="4" x14ac:dyDescent="0.2">
      <c r="A1422" s="155" t="s">
        <v>1622</v>
      </c>
      <c r="B1422" s="155" t="s">
        <v>327</v>
      </c>
      <c r="C1422" s="156" t="s">
        <v>328</v>
      </c>
      <c r="D1422" s="157">
        <v>600.5</v>
      </c>
      <c r="E1422" s="157">
        <v>600.5</v>
      </c>
      <c r="F1422" s="157">
        <v>600.5</v>
      </c>
    </row>
    <row r="1423" spans="1:6" ht="105" outlineLevel="3" x14ac:dyDescent="0.2">
      <c r="A1423" s="155" t="s">
        <v>1624</v>
      </c>
      <c r="B1423" s="155"/>
      <c r="C1423" s="156" t="s">
        <v>1625</v>
      </c>
      <c r="D1423" s="157">
        <v>134410.20000000001</v>
      </c>
      <c r="E1423" s="157">
        <v>140593</v>
      </c>
      <c r="F1423" s="157">
        <v>145638.1</v>
      </c>
    </row>
    <row r="1424" spans="1:6" ht="15" outlineLevel="4" x14ac:dyDescent="0.2">
      <c r="A1424" s="155" t="s">
        <v>1624</v>
      </c>
      <c r="B1424" s="155" t="s">
        <v>327</v>
      </c>
      <c r="C1424" s="156" t="s">
        <v>328</v>
      </c>
      <c r="D1424" s="157">
        <v>134410.20000000001</v>
      </c>
      <c r="E1424" s="157">
        <v>140593</v>
      </c>
      <c r="F1424" s="157">
        <v>145638.1</v>
      </c>
    </row>
    <row r="1425" spans="1:6" ht="45" outlineLevel="2" x14ac:dyDescent="0.2">
      <c r="A1425" s="155" t="s">
        <v>1626</v>
      </c>
      <c r="B1425" s="155"/>
      <c r="C1425" s="156" t="s">
        <v>1627</v>
      </c>
      <c r="D1425" s="157">
        <v>304722.3</v>
      </c>
      <c r="E1425" s="157">
        <v>296190</v>
      </c>
      <c r="F1425" s="157">
        <v>301050</v>
      </c>
    </row>
    <row r="1426" spans="1:6" ht="90" outlineLevel="3" x14ac:dyDescent="0.2">
      <c r="A1426" s="155" t="s">
        <v>1628</v>
      </c>
      <c r="B1426" s="155"/>
      <c r="C1426" s="156" t="s">
        <v>1629</v>
      </c>
      <c r="D1426" s="157">
        <v>243000</v>
      </c>
      <c r="E1426" s="157">
        <v>216000</v>
      </c>
      <c r="F1426" s="157">
        <v>216000</v>
      </c>
    </row>
    <row r="1427" spans="1:6" ht="15" outlineLevel="4" x14ac:dyDescent="0.2">
      <c r="A1427" s="155" t="s">
        <v>1628</v>
      </c>
      <c r="B1427" s="155" t="s">
        <v>327</v>
      </c>
      <c r="C1427" s="156" t="s">
        <v>328</v>
      </c>
      <c r="D1427" s="157">
        <v>243000</v>
      </c>
      <c r="E1427" s="157">
        <v>216000</v>
      </c>
      <c r="F1427" s="157">
        <v>216000</v>
      </c>
    </row>
    <row r="1428" spans="1:6" ht="120" outlineLevel="3" x14ac:dyDescent="0.2">
      <c r="A1428" s="155" t="s">
        <v>1630</v>
      </c>
      <c r="B1428" s="155"/>
      <c r="C1428" s="156" t="s">
        <v>1631</v>
      </c>
      <c r="D1428" s="157">
        <v>61722.3</v>
      </c>
      <c r="E1428" s="157">
        <v>80190</v>
      </c>
      <c r="F1428" s="157">
        <v>85050</v>
      </c>
    </row>
    <row r="1429" spans="1:6" ht="15" outlineLevel="4" x14ac:dyDescent="0.2">
      <c r="A1429" s="155" t="s">
        <v>1630</v>
      </c>
      <c r="B1429" s="155" t="s">
        <v>327</v>
      </c>
      <c r="C1429" s="156" t="s">
        <v>328</v>
      </c>
      <c r="D1429" s="157">
        <v>61722.3</v>
      </c>
      <c r="E1429" s="157">
        <v>80190</v>
      </c>
      <c r="F1429" s="157">
        <v>85050</v>
      </c>
    </row>
    <row r="1430" spans="1:6" ht="45" outlineLevel="2" x14ac:dyDescent="0.2">
      <c r="A1430" s="155" t="s">
        <v>1632</v>
      </c>
      <c r="B1430" s="155"/>
      <c r="C1430" s="156" t="s">
        <v>2315</v>
      </c>
      <c r="D1430" s="157">
        <v>290400.3</v>
      </c>
      <c r="E1430" s="157">
        <v>393196.79999999999</v>
      </c>
      <c r="F1430" s="157">
        <v>550011.5</v>
      </c>
    </row>
    <row r="1431" spans="1:6" ht="60" outlineLevel="3" x14ac:dyDescent="0.2">
      <c r="A1431" s="155" t="s">
        <v>1633</v>
      </c>
      <c r="B1431" s="155"/>
      <c r="C1431" s="156" t="s">
        <v>1634</v>
      </c>
      <c r="D1431" s="157">
        <v>105201.60000000001</v>
      </c>
      <c r="E1431" s="157">
        <v>52472.3</v>
      </c>
      <c r="F1431" s="157">
        <v>13673.2</v>
      </c>
    </row>
    <row r="1432" spans="1:6" ht="15" outlineLevel="4" x14ac:dyDescent="0.2">
      <c r="A1432" s="155" t="s">
        <v>1633</v>
      </c>
      <c r="B1432" s="155" t="s">
        <v>343</v>
      </c>
      <c r="C1432" s="156" t="s">
        <v>344</v>
      </c>
      <c r="D1432" s="157">
        <v>105201.60000000001</v>
      </c>
      <c r="E1432" s="157">
        <v>52472.3</v>
      </c>
      <c r="F1432" s="157">
        <v>13673.2</v>
      </c>
    </row>
    <row r="1433" spans="1:6" ht="135" outlineLevel="3" x14ac:dyDescent="0.2">
      <c r="A1433" s="155" t="s">
        <v>1635</v>
      </c>
      <c r="B1433" s="155"/>
      <c r="C1433" s="156" t="s">
        <v>1636</v>
      </c>
      <c r="D1433" s="157">
        <v>185198.7</v>
      </c>
      <c r="E1433" s="157">
        <v>340724.5</v>
      </c>
      <c r="F1433" s="157">
        <v>536338.30000000005</v>
      </c>
    </row>
    <row r="1434" spans="1:6" ht="15" outlineLevel="4" x14ac:dyDescent="0.2">
      <c r="A1434" s="155" t="s">
        <v>1635</v>
      </c>
      <c r="B1434" s="155" t="s">
        <v>343</v>
      </c>
      <c r="C1434" s="156" t="s">
        <v>344</v>
      </c>
      <c r="D1434" s="157">
        <v>185198.7</v>
      </c>
      <c r="E1434" s="157">
        <v>340724.5</v>
      </c>
      <c r="F1434" s="157">
        <v>536338.30000000005</v>
      </c>
    </row>
    <row r="1435" spans="1:6" ht="90" outlineLevel="2" x14ac:dyDescent="0.2">
      <c r="A1435" s="155" t="s">
        <v>1637</v>
      </c>
      <c r="B1435" s="155"/>
      <c r="C1435" s="156" t="s">
        <v>1638</v>
      </c>
      <c r="D1435" s="157">
        <v>38750</v>
      </c>
      <c r="E1435" s="157">
        <v>0</v>
      </c>
      <c r="F1435" s="157">
        <v>0</v>
      </c>
    </row>
    <row r="1436" spans="1:6" ht="150" outlineLevel="3" x14ac:dyDescent="0.2">
      <c r="A1436" s="155" t="s">
        <v>1639</v>
      </c>
      <c r="B1436" s="155"/>
      <c r="C1436" s="156" t="s">
        <v>1640</v>
      </c>
      <c r="D1436" s="157">
        <v>38750</v>
      </c>
      <c r="E1436" s="157">
        <v>0</v>
      </c>
      <c r="F1436" s="157">
        <v>0</v>
      </c>
    </row>
    <row r="1437" spans="1:6" ht="15" outlineLevel="4" x14ac:dyDescent="0.2">
      <c r="A1437" s="155" t="s">
        <v>1639</v>
      </c>
      <c r="B1437" s="155" t="s">
        <v>343</v>
      </c>
      <c r="C1437" s="156" t="s">
        <v>344</v>
      </c>
      <c r="D1437" s="157">
        <v>38750</v>
      </c>
      <c r="E1437" s="157">
        <v>0</v>
      </c>
      <c r="F1437" s="157">
        <v>0</v>
      </c>
    </row>
    <row r="1438" spans="1:6" ht="105" outlineLevel="1" x14ac:dyDescent="0.2">
      <c r="A1438" s="155" t="s">
        <v>1641</v>
      </c>
      <c r="B1438" s="155"/>
      <c r="C1438" s="156" t="s">
        <v>1642</v>
      </c>
      <c r="D1438" s="157">
        <v>1327267.2</v>
      </c>
      <c r="E1438" s="157">
        <v>1626935.3</v>
      </c>
      <c r="F1438" s="157">
        <v>1184796.2</v>
      </c>
    </row>
    <row r="1439" spans="1:6" ht="60" outlineLevel="2" x14ac:dyDescent="0.2">
      <c r="A1439" s="155" t="s">
        <v>1643</v>
      </c>
      <c r="B1439" s="155"/>
      <c r="C1439" s="156" t="s">
        <v>1644</v>
      </c>
      <c r="D1439" s="157">
        <v>950353.4</v>
      </c>
      <c r="E1439" s="157">
        <v>1186512.2</v>
      </c>
      <c r="F1439" s="157">
        <v>860902.6</v>
      </c>
    </row>
    <row r="1440" spans="1:6" ht="60" outlineLevel="3" x14ac:dyDescent="0.2">
      <c r="A1440" s="155" t="s">
        <v>1645</v>
      </c>
      <c r="B1440" s="155"/>
      <c r="C1440" s="156" t="s">
        <v>288</v>
      </c>
      <c r="D1440" s="157">
        <v>563469.30000000005</v>
      </c>
      <c r="E1440" s="157">
        <v>799628.1</v>
      </c>
      <c r="F1440" s="157">
        <v>474018.5</v>
      </c>
    </row>
    <row r="1441" spans="1:6" ht="45" outlineLevel="4" x14ac:dyDescent="0.2">
      <c r="A1441" s="155" t="s">
        <v>1645</v>
      </c>
      <c r="B1441" s="155" t="s">
        <v>289</v>
      </c>
      <c r="C1441" s="156" t="s">
        <v>290</v>
      </c>
      <c r="D1441" s="157">
        <v>563469.30000000005</v>
      </c>
      <c r="E1441" s="157">
        <v>799628.1</v>
      </c>
      <c r="F1441" s="157">
        <v>474018.5</v>
      </c>
    </row>
    <row r="1442" spans="1:6" ht="60" outlineLevel="3" x14ac:dyDescent="0.2">
      <c r="A1442" s="155" t="s">
        <v>1646</v>
      </c>
      <c r="B1442" s="155"/>
      <c r="C1442" s="156" t="s">
        <v>1647</v>
      </c>
      <c r="D1442" s="157">
        <v>296178.2</v>
      </c>
      <c r="E1442" s="157">
        <v>296178.2</v>
      </c>
      <c r="F1442" s="157">
        <v>296178.2</v>
      </c>
    </row>
    <row r="1443" spans="1:6" ht="45" outlineLevel="4" x14ac:dyDescent="0.2">
      <c r="A1443" s="155" t="s">
        <v>1646</v>
      </c>
      <c r="B1443" s="155" t="s">
        <v>289</v>
      </c>
      <c r="C1443" s="156" t="s">
        <v>290</v>
      </c>
      <c r="D1443" s="157">
        <v>296178.2</v>
      </c>
      <c r="E1443" s="157">
        <v>296178.2</v>
      </c>
      <c r="F1443" s="157">
        <v>296178.2</v>
      </c>
    </row>
    <row r="1444" spans="1:6" ht="150" outlineLevel="3" x14ac:dyDescent="0.2">
      <c r="A1444" s="155" t="s">
        <v>1648</v>
      </c>
      <c r="B1444" s="155"/>
      <c r="C1444" s="156" t="s">
        <v>1649</v>
      </c>
      <c r="D1444" s="157">
        <v>90705.9</v>
      </c>
      <c r="E1444" s="157">
        <v>90705.9</v>
      </c>
      <c r="F1444" s="157">
        <v>90705.9</v>
      </c>
    </row>
    <row r="1445" spans="1:6" ht="45" outlineLevel="4" x14ac:dyDescent="0.2">
      <c r="A1445" s="155" t="s">
        <v>1648</v>
      </c>
      <c r="B1445" s="155" t="s">
        <v>289</v>
      </c>
      <c r="C1445" s="156" t="s">
        <v>290</v>
      </c>
      <c r="D1445" s="157">
        <v>90705.9</v>
      </c>
      <c r="E1445" s="157">
        <v>90705.9</v>
      </c>
      <c r="F1445" s="157">
        <v>90705.9</v>
      </c>
    </row>
    <row r="1446" spans="1:6" ht="30" outlineLevel="2" x14ac:dyDescent="0.2">
      <c r="A1446" s="155" t="s">
        <v>1650</v>
      </c>
      <c r="B1446" s="155"/>
      <c r="C1446" s="156" t="s">
        <v>1651</v>
      </c>
      <c r="D1446" s="157">
        <v>7695.7</v>
      </c>
      <c r="E1446" s="157">
        <v>7695.7</v>
      </c>
      <c r="F1446" s="157">
        <v>7695.7</v>
      </c>
    </row>
    <row r="1447" spans="1:6" ht="105" outlineLevel="3" x14ac:dyDescent="0.2">
      <c r="A1447" s="155" t="s">
        <v>1652</v>
      </c>
      <c r="B1447" s="155"/>
      <c r="C1447" s="156" t="s">
        <v>1653</v>
      </c>
      <c r="D1447" s="157">
        <v>7695.7</v>
      </c>
      <c r="E1447" s="157">
        <v>7695.7</v>
      </c>
      <c r="F1447" s="157">
        <v>7695.7</v>
      </c>
    </row>
    <row r="1448" spans="1:6" ht="45" outlineLevel="4" x14ac:dyDescent="0.2">
      <c r="A1448" s="155" t="s">
        <v>1652</v>
      </c>
      <c r="B1448" s="155" t="s">
        <v>289</v>
      </c>
      <c r="C1448" s="156" t="s">
        <v>290</v>
      </c>
      <c r="D1448" s="157">
        <v>7695.7</v>
      </c>
      <c r="E1448" s="157">
        <v>7695.7</v>
      </c>
      <c r="F1448" s="157">
        <v>7695.7</v>
      </c>
    </row>
    <row r="1449" spans="1:6" ht="45" outlineLevel="2" x14ac:dyDescent="0.2">
      <c r="A1449" s="155" t="s">
        <v>1654</v>
      </c>
      <c r="B1449" s="155"/>
      <c r="C1449" s="156" t="s">
        <v>1655</v>
      </c>
      <c r="D1449" s="157">
        <v>150000</v>
      </c>
      <c r="E1449" s="157">
        <v>200000</v>
      </c>
      <c r="F1449" s="157">
        <v>300000</v>
      </c>
    </row>
    <row r="1450" spans="1:6" ht="45" outlineLevel="3" x14ac:dyDescent="0.2">
      <c r="A1450" s="155" t="s">
        <v>1656</v>
      </c>
      <c r="B1450" s="155"/>
      <c r="C1450" s="156" t="s">
        <v>1657</v>
      </c>
      <c r="D1450" s="157">
        <v>150000</v>
      </c>
      <c r="E1450" s="157">
        <v>200000</v>
      </c>
      <c r="F1450" s="157">
        <v>300000</v>
      </c>
    </row>
    <row r="1451" spans="1:6" ht="45" outlineLevel="4" x14ac:dyDescent="0.2">
      <c r="A1451" s="155" t="s">
        <v>1656</v>
      </c>
      <c r="B1451" s="155" t="s">
        <v>289</v>
      </c>
      <c r="C1451" s="156" t="s">
        <v>290</v>
      </c>
      <c r="D1451" s="157">
        <v>150000</v>
      </c>
      <c r="E1451" s="157">
        <v>200000</v>
      </c>
      <c r="F1451" s="157">
        <v>300000</v>
      </c>
    </row>
    <row r="1452" spans="1:6" ht="90" outlineLevel="2" x14ac:dyDescent="0.2">
      <c r="A1452" s="155" t="s">
        <v>1658</v>
      </c>
      <c r="B1452" s="155"/>
      <c r="C1452" s="156" t="s">
        <v>1659</v>
      </c>
      <c r="D1452" s="157">
        <v>203020.2</v>
      </c>
      <c r="E1452" s="157">
        <v>216529.5</v>
      </c>
      <c r="F1452" s="157">
        <v>0</v>
      </c>
    </row>
    <row r="1453" spans="1:6" ht="105" outlineLevel="3" x14ac:dyDescent="0.2">
      <c r="A1453" s="155" t="s">
        <v>1660</v>
      </c>
      <c r="B1453" s="155"/>
      <c r="C1453" s="156" t="s">
        <v>1661</v>
      </c>
      <c r="D1453" s="157">
        <v>203020.2</v>
      </c>
      <c r="E1453" s="157">
        <v>216529.5</v>
      </c>
      <c r="F1453" s="157">
        <v>0</v>
      </c>
    </row>
    <row r="1454" spans="1:6" ht="45" outlineLevel="4" x14ac:dyDescent="0.2">
      <c r="A1454" s="155" t="s">
        <v>1660</v>
      </c>
      <c r="B1454" s="155" t="s">
        <v>289</v>
      </c>
      <c r="C1454" s="156" t="s">
        <v>290</v>
      </c>
      <c r="D1454" s="157">
        <v>203020.2</v>
      </c>
      <c r="E1454" s="157">
        <v>216529.5</v>
      </c>
      <c r="F1454" s="157">
        <v>0</v>
      </c>
    </row>
    <row r="1455" spans="1:6" ht="75" outlineLevel="2" x14ac:dyDescent="0.2">
      <c r="A1455" s="155" t="s">
        <v>1662</v>
      </c>
      <c r="B1455" s="155"/>
      <c r="C1455" s="156" t="s">
        <v>1663</v>
      </c>
      <c r="D1455" s="157">
        <v>16197.9</v>
      </c>
      <c r="E1455" s="157">
        <v>16197.9</v>
      </c>
      <c r="F1455" s="157">
        <v>16197.9</v>
      </c>
    </row>
    <row r="1456" spans="1:6" ht="120" outlineLevel="3" x14ac:dyDescent="0.2">
      <c r="A1456" s="155" t="s">
        <v>1664</v>
      </c>
      <c r="B1456" s="155"/>
      <c r="C1456" s="156" t="s">
        <v>1665</v>
      </c>
      <c r="D1456" s="157">
        <v>16197.9</v>
      </c>
      <c r="E1456" s="157">
        <v>16197.9</v>
      </c>
      <c r="F1456" s="157">
        <v>16197.9</v>
      </c>
    </row>
    <row r="1457" spans="1:6" ht="45" outlineLevel="4" x14ac:dyDescent="0.2">
      <c r="A1457" s="155" t="s">
        <v>1664</v>
      </c>
      <c r="B1457" s="155" t="s">
        <v>289</v>
      </c>
      <c r="C1457" s="156" t="s">
        <v>290</v>
      </c>
      <c r="D1457" s="157">
        <v>16197.9</v>
      </c>
      <c r="E1457" s="157">
        <v>16197.9</v>
      </c>
      <c r="F1457" s="157">
        <v>16197.9</v>
      </c>
    </row>
    <row r="1458" spans="1:6" ht="45" outlineLevel="1" x14ac:dyDescent="0.2">
      <c r="A1458" s="155" t="s">
        <v>1666</v>
      </c>
      <c r="B1458" s="155"/>
      <c r="C1458" s="156" t="s">
        <v>951</v>
      </c>
      <c r="D1458" s="157">
        <v>117534.1</v>
      </c>
      <c r="E1458" s="157">
        <v>121057.5</v>
      </c>
      <c r="F1458" s="157">
        <v>121592.5</v>
      </c>
    </row>
    <row r="1459" spans="1:6" ht="45" outlineLevel="2" x14ac:dyDescent="0.2">
      <c r="A1459" s="155" t="s">
        <v>1667</v>
      </c>
      <c r="B1459" s="155"/>
      <c r="C1459" s="156" t="s">
        <v>369</v>
      </c>
      <c r="D1459" s="157">
        <v>110534.1</v>
      </c>
      <c r="E1459" s="157">
        <v>114057.5</v>
      </c>
      <c r="F1459" s="157">
        <v>114592.5</v>
      </c>
    </row>
    <row r="1460" spans="1:6" ht="60" outlineLevel="3" x14ac:dyDescent="0.2">
      <c r="A1460" s="155" t="s">
        <v>1668</v>
      </c>
      <c r="B1460" s="155"/>
      <c r="C1460" s="156" t="s">
        <v>371</v>
      </c>
      <c r="D1460" s="157">
        <v>110534.1</v>
      </c>
      <c r="E1460" s="157">
        <v>114057.5</v>
      </c>
      <c r="F1460" s="157">
        <v>114592.5</v>
      </c>
    </row>
    <row r="1461" spans="1:6" ht="105" outlineLevel="4" x14ac:dyDescent="0.2">
      <c r="A1461" s="155" t="s">
        <v>1668</v>
      </c>
      <c r="B1461" s="155" t="s">
        <v>325</v>
      </c>
      <c r="C1461" s="156" t="s">
        <v>326</v>
      </c>
      <c r="D1461" s="157">
        <v>84668.800000000003</v>
      </c>
      <c r="E1461" s="157">
        <v>87589.7</v>
      </c>
      <c r="F1461" s="157">
        <v>87589.7</v>
      </c>
    </row>
    <row r="1462" spans="1:6" ht="45" outlineLevel="4" x14ac:dyDescent="0.2">
      <c r="A1462" s="155" t="s">
        <v>1668</v>
      </c>
      <c r="B1462" s="155" t="s">
        <v>293</v>
      </c>
      <c r="C1462" s="156" t="s">
        <v>294</v>
      </c>
      <c r="D1462" s="157">
        <v>25836.7</v>
      </c>
      <c r="E1462" s="157">
        <v>26454.2</v>
      </c>
      <c r="F1462" s="157">
        <v>26989.200000000001</v>
      </c>
    </row>
    <row r="1463" spans="1:6" ht="30" outlineLevel="4" x14ac:dyDescent="0.2">
      <c r="A1463" s="155" t="s">
        <v>1668</v>
      </c>
      <c r="B1463" s="155" t="s">
        <v>301</v>
      </c>
      <c r="C1463" s="156" t="s">
        <v>302</v>
      </c>
      <c r="D1463" s="157">
        <v>15</v>
      </c>
      <c r="E1463" s="157">
        <v>0</v>
      </c>
      <c r="F1463" s="157">
        <v>0</v>
      </c>
    </row>
    <row r="1464" spans="1:6" ht="15" outlineLevel="4" x14ac:dyDescent="0.2">
      <c r="A1464" s="155" t="s">
        <v>1668</v>
      </c>
      <c r="B1464" s="155" t="s">
        <v>327</v>
      </c>
      <c r="C1464" s="156" t="s">
        <v>328</v>
      </c>
      <c r="D1464" s="157">
        <v>13.6</v>
      </c>
      <c r="E1464" s="157">
        <v>13.6</v>
      </c>
      <c r="F1464" s="157">
        <v>13.6</v>
      </c>
    </row>
    <row r="1465" spans="1:6" ht="75" outlineLevel="2" x14ac:dyDescent="0.2">
      <c r="A1465" s="155" t="s">
        <v>1669</v>
      </c>
      <c r="B1465" s="155"/>
      <c r="C1465" s="156" t="s">
        <v>1670</v>
      </c>
      <c r="D1465" s="157">
        <v>7000</v>
      </c>
      <c r="E1465" s="157">
        <v>7000</v>
      </c>
      <c r="F1465" s="157">
        <v>7000</v>
      </c>
    </row>
    <row r="1466" spans="1:6" ht="60" outlineLevel="3" x14ac:dyDescent="0.2">
      <c r="A1466" s="155" t="s">
        <v>1671</v>
      </c>
      <c r="B1466" s="155"/>
      <c r="C1466" s="156" t="s">
        <v>1672</v>
      </c>
      <c r="D1466" s="157">
        <v>7000</v>
      </c>
      <c r="E1466" s="157">
        <v>7000</v>
      </c>
      <c r="F1466" s="157">
        <v>7000</v>
      </c>
    </row>
    <row r="1467" spans="1:6" ht="45" outlineLevel="4" x14ac:dyDescent="0.2">
      <c r="A1467" s="155" t="s">
        <v>1671</v>
      </c>
      <c r="B1467" s="155" t="s">
        <v>293</v>
      </c>
      <c r="C1467" s="156" t="s">
        <v>294</v>
      </c>
      <c r="D1467" s="157">
        <v>7000</v>
      </c>
      <c r="E1467" s="157">
        <v>7000</v>
      </c>
      <c r="F1467" s="157">
        <v>7000</v>
      </c>
    </row>
    <row r="1468" spans="1:6" ht="45" x14ac:dyDescent="0.2">
      <c r="A1468" s="155" t="s">
        <v>1673</v>
      </c>
      <c r="B1468" s="155"/>
      <c r="C1468" s="156" t="s">
        <v>1674</v>
      </c>
      <c r="D1468" s="157">
        <v>15445075.300000001</v>
      </c>
      <c r="E1468" s="157">
        <v>17264173.899999999</v>
      </c>
      <c r="F1468" s="157">
        <v>18187334.399999999</v>
      </c>
    </row>
    <row r="1469" spans="1:6" ht="60" outlineLevel="1" x14ac:dyDescent="0.2">
      <c r="A1469" s="155" t="s">
        <v>1675</v>
      </c>
      <c r="B1469" s="155"/>
      <c r="C1469" s="156" t="s">
        <v>1676</v>
      </c>
      <c r="D1469" s="157">
        <v>14826546</v>
      </c>
      <c r="E1469" s="157">
        <v>16706029.300000001</v>
      </c>
      <c r="F1469" s="157">
        <v>17679772.300000001</v>
      </c>
    </row>
    <row r="1470" spans="1:6" ht="45" outlineLevel="2" x14ac:dyDescent="0.2">
      <c r="A1470" s="155" t="s">
        <v>1677</v>
      </c>
      <c r="B1470" s="155"/>
      <c r="C1470" s="156" t="s">
        <v>1678</v>
      </c>
      <c r="D1470" s="157">
        <v>11742580.9</v>
      </c>
      <c r="E1470" s="157">
        <v>13084737.300000001</v>
      </c>
      <c r="F1470" s="157">
        <v>13852312.1</v>
      </c>
    </row>
    <row r="1471" spans="1:6" ht="45" outlineLevel="3" x14ac:dyDescent="0.2">
      <c r="A1471" s="155" t="s">
        <v>1679</v>
      </c>
      <c r="B1471" s="155"/>
      <c r="C1471" s="156" t="s">
        <v>1680</v>
      </c>
      <c r="D1471" s="157">
        <v>11678403.9</v>
      </c>
      <c r="E1471" s="157">
        <v>13037583.300000001</v>
      </c>
      <c r="F1471" s="157">
        <v>13806927.1</v>
      </c>
    </row>
    <row r="1472" spans="1:6" ht="15" outlineLevel="4" x14ac:dyDescent="0.2">
      <c r="A1472" s="155" t="s">
        <v>1679</v>
      </c>
      <c r="B1472" s="155" t="s">
        <v>343</v>
      </c>
      <c r="C1472" s="156" t="s">
        <v>344</v>
      </c>
      <c r="D1472" s="157">
        <v>11678403.9</v>
      </c>
      <c r="E1472" s="157">
        <v>13037583.300000001</v>
      </c>
      <c r="F1472" s="157">
        <v>13806927.1</v>
      </c>
    </row>
    <row r="1473" spans="1:6" ht="60" outlineLevel="3" x14ac:dyDescent="0.2">
      <c r="A1473" s="155" t="s">
        <v>1681</v>
      </c>
      <c r="B1473" s="155"/>
      <c r="C1473" s="156" t="s">
        <v>1682</v>
      </c>
      <c r="D1473" s="157">
        <v>64177</v>
      </c>
      <c r="E1473" s="157">
        <v>47154</v>
      </c>
      <c r="F1473" s="157">
        <v>45385</v>
      </c>
    </row>
    <row r="1474" spans="1:6" ht="15" outlineLevel="4" x14ac:dyDescent="0.2">
      <c r="A1474" s="155" t="s">
        <v>1681</v>
      </c>
      <c r="B1474" s="155" t="s">
        <v>343</v>
      </c>
      <c r="C1474" s="156" t="s">
        <v>344</v>
      </c>
      <c r="D1474" s="157">
        <v>64177</v>
      </c>
      <c r="E1474" s="157">
        <v>47154</v>
      </c>
      <c r="F1474" s="157">
        <v>45385</v>
      </c>
    </row>
    <row r="1475" spans="1:6" ht="90" outlineLevel="2" x14ac:dyDescent="0.2">
      <c r="A1475" s="155" t="s">
        <v>1683</v>
      </c>
      <c r="B1475" s="155"/>
      <c r="C1475" s="156" t="s">
        <v>1684</v>
      </c>
      <c r="D1475" s="157">
        <v>755988.5</v>
      </c>
      <c r="E1475" s="157">
        <v>0</v>
      </c>
      <c r="F1475" s="157">
        <v>0</v>
      </c>
    </row>
    <row r="1476" spans="1:6" ht="75" outlineLevel="3" x14ac:dyDescent="0.2">
      <c r="A1476" s="155" t="s">
        <v>1685</v>
      </c>
      <c r="B1476" s="155"/>
      <c r="C1476" s="156" t="s">
        <v>1686</v>
      </c>
      <c r="D1476" s="157">
        <v>755988.5</v>
      </c>
      <c r="E1476" s="157">
        <v>0</v>
      </c>
      <c r="F1476" s="157">
        <v>0</v>
      </c>
    </row>
    <row r="1477" spans="1:6" ht="15" outlineLevel="4" x14ac:dyDescent="0.2">
      <c r="A1477" s="155" t="s">
        <v>1685</v>
      </c>
      <c r="B1477" s="155" t="s">
        <v>343</v>
      </c>
      <c r="C1477" s="156" t="s">
        <v>344</v>
      </c>
      <c r="D1477" s="157">
        <v>755988.5</v>
      </c>
      <c r="E1477" s="157">
        <v>0</v>
      </c>
      <c r="F1477" s="157">
        <v>0</v>
      </c>
    </row>
    <row r="1478" spans="1:6" ht="45" outlineLevel="2" x14ac:dyDescent="0.2">
      <c r="A1478" s="155" t="s">
        <v>1687</v>
      </c>
      <c r="B1478" s="155"/>
      <c r="C1478" s="156" t="s">
        <v>1688</v>
      </c>
      <c r="D1478" s="157">
        <v>1731128.8</v>
      </c>
      <c r="E1478" s="157">
        <v>3013964.8</v>
      </c>
      <c r="F1478" s="157">
        <v>3209234.3</v>
      </c>
    </row>
    <row r="1479" spans="1:6" ht="75" outlineLevel="3" x14ac:dyDescent="0.2">
      <c r="A1479" s="155" t="s">
        <v>1689</v>
      </c>
      <c r="B1479" s="155"/>
      <c r="C1479" s="156" t="s">
        <v>1690</v>
      </c>
      <c r="D1479" s="157">
        <v>70000</v>
      </c>
      <c r="E1479" s="157">
        <v>60731.4</v>
      </c>
      <c r="F1479" s="157">
        <v>60731.4</v>
      </c>
    </row>
    <row r="1480" spans="1:6" ht="15" outlineLevel="4" x14ac:dyDescent="0.2">
      <c r="A1480" s="155" t="s">
        <v>1689</v>
      </c>
      <c r="B1480" s="155" t="s">
        <v>343</v>
      </c>
      <c r="C1480" s="156" t="s">
        <v>344</v>
      </c>
      <c r="D1480" s="157">
        <v>70000</v>
      </c>
      <c r="E1480" s="157">
        <v>60731.4</v>
      </c>
      <c r="F1480" s="157">
        <v>60731.4</v>
      </c>
    </row>
    <row r="1481" spans="1:6" ht="45" outlineLevel="3" x14ac:dyDescent="0.2">
      <c r="A1481" s="155" t="s">
        <v>1691</v>
      </c>
      <c r="B1481" s="155"/>
      <c r="C1481" s="156" t="s">
        <v>1692</v>
      </c>
      <c r="D1481" s="157">
        <v>412000</v>
      </c>
      <c r="E1481" s="157">
        <v>42000</v>
      </c>
      <c r="F1481" s="157">
        <v>0</v>
      </c>
    </row>
    <row r="1482" spans="1:6" ht="15" outlineLevel="4" x14ac:dyDescent="0.2">
      <c r="A1482" s="155" t="s">
        <v>1691</v>
      </c>
      <c r="B1482" s="155" t="s">
        <v>343</v>
      </c>
      <c r="C1482" s="156" t="s">
        <v>344</v>
      </c>
      <c r="D1482" s="157">
        <v>412000</v>
      </c>
      <c r="E1482" s="157">
        <v>42000</v>
      </c>
      <c r="F1482" s="157">
        <v>0</v>
      </c>
    </row>
    <row r="1483" spans="1:6" ht="60" outlineLevel="3" x14ac:dyDescent="0.2">
      <c r="A1483" s="155" t="s">
        <v>1693</v>
      </c>
      <c r="B1483" s="155"/>
      <c r="C1483" s="156" t="s">
        <v>1694</v>
      </c>
      <c r="D1483" s="157">
        <v>249128.8</v>
      </c>
      <c r="E1483" s="157">
        <v>101249.60000000001</v>
      </c>
      <c r="F1483" s="157">
        <v>91981</v>
      </c>
    </row>
    <row r="1484" spans="1:6" ht="15" outlineLevel="4" x14ac:dyDescent="0.2">
      <c r="A1484" s="155" t="s">
        <v>1693</v>
      </c>
      <c r="B1484" s="155" t="s">
        <v>343</v>
      </c>
      <c r="C1484" s="156" t="s">
        <v>344</v>
      </c>
      <c r="D1484" s="157">
        <v>249128.8</v>
      </c>
      <c r="E1484" s="157">
        <v>101249.60000000001</v>
      </c>
      <c r="F1484" s="157">
        <v>91981</v>
      </c>
    </row>
    <row r="1485" spans="1:6" ht="30" outlineLevel="3" x14ac:dyDescent="0.2">
      <c r="A1485" s="155" t="s">
        <v>1695</v>
      </c>
      <c r="B1485" s="155"/>
      <c r="C1485" s="156" t="s">
        <v>1696</v>
      </c>
      <c r="D1485" s="157">
        <v>1000000</v>
      </c>
      <c r="E1485" s="157">
        <v>2724800.7</v>
      </c>
      <c r="F1485" s="157">
        <v>3056521.9</v>
      </c>
    </row>
    <row r="1486" spans="1:6" ht="15" outlineLevel="4" x14ac:dyDescent="0.2">
      <c r="A1486" s="155" t="s">
        <v>1695</v>
      </c>
      <c r="B1486" s="155" t="s">
        <v>343</v>
      </c>
      <c r="C1486" s="156" t="s">
        <v>344</v>
      </c>
      <c r="D1486" s="157">
        <v>1000000</v>
      </c>
      <c r="E1486" s="157">
        <v>2724800.7</v>
      </c>
      <c r="F1486" s="157">
        <v>3056521.9</v>
      </c>
    </row>
    <row r="1487" spans="1:6" ht="45" outlineLevel="3" x14ac:dyDescent="0.2">
      <c r="A1487" s="155" t="s">
        <v>1697</v>
      </c>
      <c r="B1487" s="155"/>
      <c r="C1487" s="156" t="s">
        <v>1698</v>
      </c>
      <c r="D1487" s="157">
        <v>0</v>
      </c>
      <c r="E1487" s="157">
        <v>85183.1</v>
      </c>
      <c r="F1487" s="157">
        <v>0</v>
      </c>
    </row>
    <row r="1488" spans="1:6" ht="15" outlineLevel="4" x14ac:dyDescent="0.2">
      <c r="A1488" s="155" t="s">
        <v>1697</v>
      </c>
      <c r="B1488" s="155" t="s">
        <v>343</v>
      </c>
      <c r="C1488" s="156" t="s">
        <v>344</v>
      </c>
      <c r="D1488" s="157">
        <v>0</v>
      </c>
      <c r="E1488" s="157">
        <v>85183.1</v>
      </c>
      <c r="F1488" s="157">
        <v>0</v>
      </c>
    </row>
    <row r="1489" spans="1:6" ht="75" outlineLevel="2" x14ac:dyDescent="0.2">
      <c r="A1489" s="155" t="s">
        <v>1699</v>
      </c>
      <c r="B1489" s="155"/>
      <c r="C1489" s="156" t="s">
        <v>1700</v>
      </c>
      <c r="D1489" s="157">
        <v>596847.80000000005</v>
      </c>
      <c r="E1489" s="157">
        <v>607327.19999999995</v>
      </c>
      <c r="F1489" s="157">
        <v>618225.9</v>
      </c>
    </row>
    <row r="1490" spans="1:6" ht="30" outlineLevel="3" x14ac:dyDescent="0.2">
      <c r="A1490" s="155" t="s">
        <v>1701</v>
      </c>
      <c r="B1490" s="155"/>
      <c r="C1490" s="156" t="s">
        <v>1702</v>
      </c>
      <c r="D1490" s="157">
        <v>334861.59999999998</v>
      </c>
      <c r="E1490" s="157">
        <v>334861.59999999998</v>
      </c>
      <c r="F1490" s="157">
        <v>334861.59999999998</v>
      </c>
    </row>
    <row r="1491" spans="1:6" ht="15" outlineLevel="4" x14ac:dyDescent="0.2">
      <c r="A1491" s="155" t="s">
        <v>1701</v>
      </c>
      <c r="B1491" s="155" t="s">
        <v>343</v>
      </c>
      <c r="C1491" s="156" t="s">
        <v>344</v>
      </c>
      <c r="D1491" s="157">
        <v>334861.59999999998</v>
      </c>
      <c r="E1491" s="157">
        <v>334861.59999999998</v>
      </c>
      <c r="F1491" s="157">
        <v>334861.59999999998</v>
      </c>
    </row>
    <row r="1492" spans="1:6" ht="60" outlineLevel="3" x14ac:dyDescent="0.2">
      <c r="A1492" s="155" t="s">
        <v>1703</v>
      </c>
      <c r="B1492" s="155"/>
      <c r="C1492" s="156" t="s">
        <v>1704</v>
      </c>
      <c r="D1492" s="157">
        <v>261986.2</v>
      </c>
      <c r="E1492" s="157">
        <v>272465.59999999998</v>
      </c>
      <c r="F1492" s="157">
        <v>283364.3</v>
      </c>
    </row>
    <row r="1493" spans="1:6" ht="15" outlineLevel="4" x14ac:dyDescent="0.2">
      <c r="A1493" s="155" t="s">
        <v>1703</v>
      </c>
      <c r="B1493" s="155" t="s">
        <v>343</v>
      </c>
      <c r="C1493" s="156" t="s">
        <v>344</v>
      </c>
      <c r="D1493" s="157">
        <v>261986.2</v>
      </c>
      <c r="E1493" s="157">
        <v>272465.59999999998</v>
      </c>
      <c r="F1493" s="157">
        <v>283364.3</v>
      </c>
    </row>
    <row r="1494" spans="1:6" ht="30" outlineLevel="1" x14ac:dyDescent="0.2">
      <c r="A1494" s="155" t="s">
        <v>1705</v>
      </c>
      <c r="B1494" s="155"/>
      <c r="C1494" s="156" t="s">
        <v>1706</v>
      </c>
      <c r="D1494" s="157">
        <v>291898.09999999998</v>
      </c>
      <c r="E1494" s="157">
        <v>341208.3</v>
      </c>
      <c r="F1494" s="157">
        <v>341473</v>
      </c>
    </row>
    <row r="1495" spans="1:6" ht="60" outlineLevel="2" x14ac:dyDescent="0.2">
      <c r="A1495" s="155" t="s">
        <v>1707</v>
      </c>
      <c r="B1495" s="155"/>
      <c r="C1495" s="156" t="s">
        <v>1708</v>
      </c>
      <c r="D1495" s="157">
        <v>291898.09999999998</v>
      </c>
      <c r="E1495" s="157">
        <v>341208.3</v>
      </c>
      <c r="F1495" s="157">
        <v>341473</v>
      </c>
    </row>
    <row r="1496" spans="1:6" ht="30" outlineLevel="3" x14ac:dyDescent="0.2">
      <c r="A1496" s="155" t="s">
        <v>1709</v>
      </c>
      <c r="B1496" s="155"/>
      <c r="C1496" s="156" t="s">
        <v>1710</v>
      </c>
      <c r="D1496" s="157">
        <v>90430.2</v>
      </c>
      <c r="E1496" s="157">
        <v>93300.1</v>
      </c>
      <c r="F1496" s="157">
        <v>93564.800000000003</v>
      </c>
    </row>
    <row r="1497" spans="1:6" ht="15" outlineLevel="4" x14ac:dyDescent="0.2">
      <c r="A1497" s="155" t="s">
        <v>1709</v>
      </c>
      <c r="B1497" s="155" t="s">
        <v>343</v>
      </c>
      <c r="C1497" s="156" t="s">
        <v>344</v>
      </c>
      <c r="D1497" s="157">
        <v>90430.2</v>
      </c>
      <c r="E1497" s="157">
        <v>93300.1</v>
      </c>
      <c r="F1497" s="157">
        <v>93564.800000000003</v>
      </c>
    </row>
    <row r="1498" spans="1:6" ht="30" outlineLevel="3" x14ac:dyDescent="0.2">
      <c r="A1498" s="155" t="s">
        <v>1711</v>
      </c>
      <c r="B1498" s="155"/>
      <c r="C1498" s="156" t="s">
        <v>1712</v>
      </c>
      <c r="D1498" s="157">
        <v>199237.9</v>
      </c>
      <c r="E1498" s="157">
        <v>245678.2</v>
      </c>
      <c r="F1498" s="157">
        <v>245678.2</v>
      </c>
    </row>
    <row r="1499" spans="1:6" ht="15" outlineLevel="4" x14ac:dyDescent="0.2">
      <c r="A1499" s="155" t="s">
        <v>1711</v>
      </c>
      <c r="B1499" s="155" t="s">
        <v>343</v>
      </c>
      <c r="C1499" s="156" t="s">
        <v>344</v>
      </c>
      <c r="D1499" s="157">
        <v>199237.9</v>
      </c>
      <c r="E1499" s="157">
        <v>245678.2</v>
      </c>
      <c r="F1499" s="157">
        <v>245678.2</v>
      </c>
    </row>
    <row r="1500" spans="1:6" ht="45" outlineLevel="3" x14ac:dyDescent="0.2">
      <c r="A1500" s="155" t="s">
        <v>1713</v>
      </c>
      <c r="B1500" s="155"/>
      <c r="C1500" s="156" t="s">
        <v>1714</v>
      </c>
      <c r="D1500" s="157">
        <v>230</v>
      </c>
      <c r="E1500" s="157">
        <v>230</v>
      </c>
      <c r="F1500" s="157">
        <v>230</v>
      </c>
    </row>
    <row r="1501" spans="1:6" ht="45" outlineLevel="4" x14ac:dyDescent="0.2">
      <c r="A1501" s="155" t="s">
        <v>1713</v>
      </c>
      <c r="B1501" s="155" t="s">
        <v>293</v>
      </c>
      <c r="C1501" s="156" t="s">
        <v>294</v>
      </c>
      <c r="D1501" s="157">
        <v>230</v>
      </c>
      <c r="E1501" s="157">
        <v>230</v>
      </c>
      <c r="F1501" s="157">
        <v>230</v>
      </c>
    </row>
    <row r="1502" spans="1:6" ht="30" outlineLevel="3" x14ac:dyDescent="0.2">
      <c r="A1502" s="155" t="s">
        <v>2287</v>
      </c>
      <c r="B1502" s="155"/>
      <c r="C1502" s="156" t="s">
        <v>2288</v>
      </c>
      <c r="D1502" s="157">
        <v>2000</v>
      </c>
      <c r="E1502" s="157">
        <v>2000</v>
      </c>
      <c r="F1502" s="157">
        <v>2000</v>
      </c>
    </row>
    <row r="1503" spans="1:6" ht="15" outlineLevel="4" x14ac:dyDescent="0.2">
      <c r="A1503" s="155" t="s">
        <v>2287</v>
      </c>
      <c r="B1503" s="155" t="s">
        <v>343</v>
      </c>
      <c r="C1503" s="156" t="s">
        <v>344</v>
      </c>
      <c r="D1503" s="157">
        <v>2000</v>
      </c>
      <c r="E1503" s="157">
        <v>2000</v>
      </c>
      <c r="F1503" s="157">
        <v>2000</v>
      </c>
    </row>
    <row r="1504" spans="1:6" ht="45" outlineLevel="1" x14ac:dyDescent="0.2">
      <c r="A1504" s="155" t="s">
        <v>1715</v>
      </c>
      <c r="B1504" s="155"/>
      <c r="C1504" s="156" t="s">
        <v>1716</v>
      </c>
      <c r="D1504" s="157">
        <v>326631.2</v>
      </c>
      <c r="E1504" s="157">
        <v>216936.3</v>
      </c>
      <c r="F1504" s="157">
        <v>166089.1</v>
      </c>
    </row>
    <row r="1505" spans="1:6" ht="90" outlineLevel="2" x14ac:dyDescent="0.2">
      <c r="A1505" s="155" t="s">
        <v>1717</v>
      </c>
      <c r="B1505" s="155"/>
      <c r="C1505" s="156" t="s">
        <v>1718</v>
      </c>
      <c r="D1505" s="157">
        <v>26170</v>
      </c>
      <c r="E1505" s="157">
        <v>26170</v>
      </c>
      <c r="F1505" s="157">
        <v>26170</v>
      </c>
    </row>
    <row r="1506" spans="1:6" ht="90" outlineLevel="3" x14ac:dyDescent="0.2">
      <c r="A1506" s="155" t="s">
        <v>1719</v>
      </c>
      <c r="B1506" s="155"/>
      <c r="C1506" s="156" t="s">
        <v>1720</v>
      </c>
      <c r="D1506" s="157">
        <v>5600</v>
      </c>
      <c r="E1506" s="157">
        <v>5600</v>
      </c>
      <c r="F1506" s="157">
        <v>5600</v>
      </c>
    </row>
    <row r="1507" spans="1:6" ht="45" outlineLevel="4" x14ac:dyDescent="0.2">
      <c r="A1507" s="155" t="s">
        <v>1719</v>
      </c>
      <c r="B1507" s="155" t="s">
        <v>293</v>
      </c>
      <c r="C1507" s="156" t="s">
        <v>294</v>
      </c>
      <c r="D1507" s="157">
        <v>5600</v>
      </c>
      <c r="E1507" s="157">
        <v>5600</v>
      </c>
      <c r="F1507" s="157">
        <v>5600</v>
      </c>
    </row>
    <row r="1508" spans="1:6" ht="75" outlineLevel="3" x14ac:dyDescent="0.2">
      <c r="A1508" s="155" t="s">
        <v>1721</v>
      </c>
      <c r="B1508" s="155"/>
      <c r="C1508" s="156" t="s">
        <v>1722</v>
      </c>
      <c r="D1508" s="157">
        <v>12000</v>
      </c>
      <c r="E1508" s="157">
        <v>12000</v>
      </c>
      <c r="F1508" s="157">
        <v>12000</v>
      </c>
    </row>
    <row r="1509" spans="1:6" ht="15" outlineLevel="4" x14ac:dyDescent="0.2">
      <c r="A1509" s="155" t="s">
        <v>1721</v>
      </c>
      <c r="B1509" s="155" t="s">
        <v>343</v>
      </c>
      <c r="C1509" s="156" t="s">
        <v>344</v>
      </c>
      <c r="D1509" s="157">
        <v>12000</v>
      </c>
      <c r="E1509" s="157">
        <v>12000</v>
      </c>
      <c r="F1509" s="157">
        <v>12000</v>
      </c>
    </row>
    <row r="1510" spans="1:6" ht="90" outlineLevel="3" x14ac:dyDescent="0.2">
      <c r="A1510" s="155" t="s">
        <v>1723</v>
      </c>
      <c r="B1510" s="155"/>
      <c r="C1510" s="156" t="s">
        <v>1724</v>
      </c>
      <c r="D1510" s="157">
        <v>7700</v>
      </c>
      <c r="E1510" s="157">
        <v>7700</v>
      </c>
      <c r="F1510" s="157">
        <v>7700</v>
      </c>
    </row>
    <row r="1511" spans="1:6" ht="45" outlineLevel="4" x14ac:dyDescent="0.2">
      <c r="A1511" s="155" t="s">
        <v>1723</v>
      </c>
      <c r="B1511" s="155" t="s">
        <v>289</v>
      </c>
      <c r="C1511" s="156" t="s">
        <v>290</v>
      </c>
      <c r="D1511" s="157">
        <v>7700</v>
      </c>
      <c r="E1511" s="157">
        <v>7700</v>
      </c>
      <c r="F1511" s="157">
        <v>7700</v>
      </c>
    </row>
    <row r="1512" spans="1:6" ht="45" outlineLevel="3" x14ac:dyDescent="0.2">
      <c r="A1512" s="155" t="s">
        <v>1725</v>
      </c>
      <c r="B1512" s="155"/>
      <c r="C1512" s="156" t="s">
        <v>1726</v>
      </c>
      <c r="D1512" s="157">
        <v>870</v>
      </c>
      <c r="E1512" s="157">
        <v>870</v>
      </c>
      <c r="F1512" s="157">
        <v>870</v>
      </c>
    </row>
    <row r="1513" spans="1:6" ht="45" outlineLevel="4" x14ac:dyDescent="0.2">
      <c r="A1513" s="155" t="s">
        <v>1725</v>
      </c>
      <c r="B1513" s="155" t="s">
        <v>293</v>
      </c>
      <c r="C1513" s="156" t="s">
        <v>294</v>
      </c>
      <c r="D1513" s="157">
        <v>70</v>
      </c>
      <c r="E1513" s="157">
        <v>70</v>
      </c>
      <c r="F1513" s="157">
        <v>70</v>
      </c>
    </row>
    <row r="1514" spans="1:6" ht="15" outlineLevel="4" x14ac:dyDescent="0.2">
      <c r="A1514" s="155" t="s">
        <v>1725</v>
      </c>
      <c r="B1514" s="155" t="s">
        <v>343</v>
      </c>
      <c r="C1514" s="156" t="s">
        <v>344</v>
      </c>
      <c r="D1514" s="157">
        <v>800</v>
      </c>
      <c r="E1514" s="157">
        <v>800</v>
      </c>
      <c r="F1514" s="157">
        <v>800</v>
      </c>
    </row>
    <row r="1515" spans="1:6" ht="45" outlineLevel="2" x14ac:dyDescent="0.2">
      <c r="A1515" s="155" t="s">
        <v>1727</v>
      </c>
      <c r="B1515" s="155"/>
      <c r="C1515" s="156" t="s">
        <v>1728</v>
      </c>
      <c r="D1515" s="157">
        <v>80464.5</v>
      </c>
      <c r="E1515" s="157">
        <v>79378.600000000006</v>
      </c>
      <c r="F1515" s="157">
        <v>79378.600000000006</v>
      </c>
    </row>
    <row r="1516" spans="1:6" ht="60" outlineLevel="3" x14ac:dyDescent="0.2">
      <c r="A1516" s="155" t="s">
        <v>1729</v>
      </c>
      <c r="B1516" s="155"/>
      <c r="C1516" s="156" t="s">
        <v>371</v>
      </c>
      <c r="D1516" s="157">
        <v>80464.5</v>
      </c>
      <c r="E1516" s="157">
        <v>79378.600000000006</v>
      </c>
      <c r="F1516" s="157">
        <v>79378.600000000006</v>
      </c>
    </row>
    <row r="1517" spans="1:6" ht="105" outlineLevel="4" x14ac:dyDescent="0.2">
      <c r="A1517" s="155" t="s">
        <v>1729</v>
      </c>
      <c r="B1517" s="155" t="s">
        <v>325</v>
      </c>
      <c r="C1517" s="156" t="s">
        <v>326</v>
      </c>
      <c r="D1517" s="157">
        <v>70360.399999999994</v>
      </c>
      <c r="E1517" s="157">
        <v>68596.399999999994</v>
      </c>
      <c r="F1517" s="157">
        <v>68596.399999999994</v>
      </c>
    </row>
    <row r="1518" spans="1:6" ht="45" outlineLevel="4" x14ac:dyDescent="0.2">
      <c r="A1518" s="155" t="s">
        <v>1729</v>
      </c>
      <c r="B1518" s="155" t="s">
        <v>293</v>
      </c>
      <c r="C1518" s="156" t="s">
        <v>294</v>
      </c>
      <c r="D1518" s="157">
        <v>10068.299999999999</v>
      </c>
      <c r="E1518" s="157">
        <v>10757.1</v>
      </c>
      <c r="F1518" s="157">
        <v>10757.8</v>
      </c>
    </row>
    <row r="1519" spans="1:6" ht="30" outlineLevel="4" x14ac:dyDescent="0.2">
      <c r="A1519" s="155" t="s">
        <v>1729</v>
      </c>
      <c r="B1519" s="155" t="s">
        <v>301</v>
      </c>
      <c r="C1519" s="156" t="s">
        <v>302</v>
      </c>
      <c r="D1519" s="157">
        <v>20</v>
      </c>
      <c r="E1519" s="157">
        <v>10</v>
      </c>
      <c r="F1519" s="157">
        <v>10</v>
      </c>
    </row>
    <row r="1520" spans="1:6" ht="15" outlineLevel="4" x14ac:dyDescent="0.2">
      <c r="A1520" s="155" t="s">
        <v>1729</v>
      </c>
      <c r="B1520" s="155" t="s">
        <v>327</v>
      </c>
      <c r="C1520" s="156" t="s">
        <v>328</v>
      </c>
      <c r="D1520" s="157">
        <v>15.8</v>
      </c>
      <c r="E1520" s="157">
        <v>15.1</v>
      </c>
      <c r="F1520" s="157">
        <v>14.4</v>
      </c>
    </row>
    <row r="1521" spans="1:6" ht="60" outlineLevel="2" x14ac:dyDescent="0.2">
      <c r="A1521" s="155" t="s">
        <v>1730</v>
      </c>
      <c r="B1521" s="155"/>
      <c r="C1521" s="156" t="s">
        <v>1731</v>
      </c>
      <c r="D1521" s="157">
        <v>219996.7</v>
      </c>
      <c r="E1521" s="157">
        <v>111387.7</v>
      </c>
      <c r="F1521" s="157">
        <v>60540.5</v>
      </c>
    </row>
    <row r="1522" spans="1:6" ht="45" outlineLevel="3" x14ac:dyDescent="0.2">
      <c r="A1522" s="155" t="s">
        <v>1732</v>
      </c>
      <c r="B1522" s="155"/>
      <c r="C1522" s="156" t="s">
        <v>1733</v>
      </c>
      <c r="D1522" s="157">
        <v>193823.9</v>
      </c>
      <c r="E1522" s="157">
        <v>111387.7</v>
      </c>
      <c r="F1522" s="157">
        <v>60540.5</v>
      </c>
    </row>
    <row r="1523" spans="1:6" ht="15" outlineLevel="4" x14ac:dyDescent="0.2">
      <c r="A1523" s="155" t="s">
        <v>1732</v>
      </c>
      <c r="B1523" s="155" t="s">
        <v>343</v>
      </c>
      <c r="C1523" s="156" t="s">
        <v>344</v>
      </c>
      <c r="D1523" s="157">
        <v>193823.9</v>
      </c>
      <c r="E1523" s="157">
        <v>111387.7</v>
      </c>
      <c r="F1523" s="157">
        <v>60540.5</v>
      </c>
    </row>
    <row r="1524" spans="1:6" ht="60" outlineLevel="3" x14ac:dyDescent="0.2">
      <c r="A1524" s="155" t="s">
        <v>1734</v>
      </c>
      <c r="B1524" s="155"/>
      <c r="C1524" s="156" t="s">
        <v>1735</v>
      </c>
      <c r="D1524" s="157">
        <v>26172.799999999999</v>
      </c>
      <c r="E1524" s="157">
        <v>0</v>
      </c>
      <c r="F1524" s="157">
        <v>0</v>
      </c>
    </row>
    <row r="1525" spans="1:6" ht="30" outlineLevel="4" x14ac:dyDescent="0.2">
      <c r="A1525" s="155" t="s">
        <v>1734</v>
      </c>
      <c r="B1525" s="155" t="s">
        <v>301</v>
      </c>
      <c r="C1525" s="156" t="s">
        <v>302</v>
      </c>
      <c r="D1525" s="157">
        <v>26172.799999999999</v>
      </c>
      <c r="E1525" s="157">
        <v>0</v>
      </c>
      <c r="F1525" s="157">
        <v>0</v>
      </c>
    </row>
    <row r="1526" spans="1:6" ht="30" x14ac:dyDescent="0.2">
      <c r="A1526" s="155" t="s">
        <v>1736</v>
      </c>
      <c r="B1526" s="155"/>
      <c r="C1526" s="156" t="s">
        <v>1737</v>
      </c>
      <c r="D1526" s="157">
        <v>1308043</v>
      </c>
      <c r="E1526" s="157">
        <v>1369952.5</v>
      </c>
      <c r="F1526" s="157">
        <v>1364650.4</v>
      </c>
    </row>
    <row r="1527" spans="1:6" ht="45" outlineLevel="1" x14ac:dyDescent="0.2">
      <c r="A1527" s="155" t="s">
        <v>1738</v>
      </c>
      <c r="B1527" s="155"/>
      <c r="C1527" s="156" t="s">
        <v>1739</v>
      </c>
      <c r="D1527" s="157">
        <v>43675.1</v>
      </c>
      <c r="E1527" s="157">
        <v>48760.1</v>
      </c>
      <c r="F1527" s="157">
        <v>47245.1</v>
      </c>
    </row>
    <row r="1528" spans="1:6" ht="60" outlineLevel="2" x14ac:dyDescent="0.2">
      <c r="A1528" s="155" t="s">
        <v>1740</v>
      </c>
      <c r="B1528" s="155"/>
      <c r="C1528" s="156" t="s">
        <v>1741</v>
      </c>
      <c r="D1528" s="157">
        <v>43675.1</v>
      </c>
      <c r="E1528" s="157">
        <v>48760.1</v>
      </c>
      <c r="F1528" s="157">
        <v>47245.1</v>
      </c>
    </row>
    <row r="1529" spans="1:6" ht="60" outlineLevel="3" x14ac:dyDescent="0.2">
      <c r="A1529" s="155" t="s">
        <v>1742</v>
      </c>
      <c r="B1529" s="155"/>
      <c r="C1529" s="156" t="s">
        <v>288</v>
      </c>
      <c r="D1529" s="157">
        <v>23965</v>
      </c>
      <c r="E1529" s="157">
        <v>29050</v>
      </c>
      <c r="F1529" s="157">
        <v>27535</v>
      </c>
    </row>
    <row r="1530" spans="1:6" ht="45" outlineLevel="4" x14ac:dyDescent="0.2">
      <c r="A1530" s="155" t="s">
        <v>1742</v>
      </c>
      <c r="B1530" s="155" t="s">
        <v>289</v>
      </c>
      <c r="C1530" s="156" t="s">
        <v>290</v>
      </c>
      <c r="D1530" s="157">
        <v>23965</v>
      </c>
      <c r="E1530" s="157">
        <v>29050</v>
      </c>
      <c r="F1530" s="157">
        <v>27535</v>
      </c>
    </row>
    <row r="1531" spans="1:6" ht="60" outlineLevel="3" x14ac:dyDescent="0.2">
      <c r="A1531" s="155" t="s">
        <v>1743</v>
      </c>
      <c r="B1531" s="155"/>
      <c r="C1531" s="156" t="s">
        <v>1744</v>
      </c>
      <c r="D1531" s="157">
        <v>9914.1</v>
      </c>
      <c r="E1531" s="157">
        <v>9914.1</v>
      </c>
      <c r="F1531" s="157">
        <v>9914.1</v>
      </c>
    </row>
    <row r="1532" spans="1:6" ht="45" outlineLevel="4" x14ac:dyDescent="0.2">
      <c r="A1532" s="155" t="s">
        <v>1743</v>
      </c>
      <c r="B1532" s="155" t="s">
        <v>289</v>
      </c>
      <c r="C1532" s="156" t="s">
        <v>290</v>
      </c>
      <c r="D1532" s="157">
        <v>9914.1</v>
      </c>
      <c r="E1532" s="157">
        <v>9914.1</v>
      </c>
      <c r="F1532" s="157">
        <v>9914.1</v>
      </c>
    </row>
    <row r="1533" spans="1:6" ht="45" outlineLevel="3" x14ac:dyDescent="0.2">
      <c r="A1533" s="155" t="s">
        <v>1745</v>
      </c>
      <c r="B1533" s="155"/>
      <c r="C1533" s="156" t="s">
        <v>1746</v>
      </c>
      <c r="D1533" s="157">
        <v>5036</v>
      </c>
      <c r="E1533" s="157">
        <v>5036</v>
      </c>
      <c r="F1533" s="157">
        <v>5036</v>
      </c>
    </row>
    <row r="1534" spans="1:6" ht="45" outlineLevel="4" x14ac:dyDescent="0.2">
      <c r="A1534" s="155" t="s">
        <v>1745</v>
      </c>
      <c r="B1534" s="155" t="s">
        <v>293</v>
      </c>
      <c r="C1534" s="156" t="s">
        <v>294</v>
      </c>
      <c r="D1534" s="157">
        <v>2936</v>
      </c>
      <c r="E1534" s="157">
        <v>2936</v>
      </c>
      <c r="F1534" s="157">
        <v>2936</v>
      </c>
    </row>
    <row r="1535" spans="1:6" ht="45" outlineLevel="4" x14ac:dyDescent="0.2">
      <c r="A1535" s="155" t="s">
        <v>1745</v>
      </c>
      <c r="B1535" s="155" t="s">
        <v>289</v>
      </c>
      <c r="C1535" s="156" t="s">
        <v>290</v>
      </c>
      <c r="D1535" s="157">
        <v>2100</v>
      </c>
      <c r="E1535" s="157">
        <v>2100</v>
      </c>
      <c r="F1535" s="157">
        <v>2100</v>
      </c>
    </row>
    <row r="1536" spans="1:6" ht="75" outlineLevel="3" x14ac:dyDescent="0.2">
      <c r="A1536" s="155" t="s">
        <v>1747</v>
      </c>
      <c r="B1536" s="155"/>
      <c r="C1536" s="156" t="s">
        <v>1748</v>
      </c>
      <c r="D1536" s="157">
        <v>2260</v>
      </c>
      <c r="E1536" s="157">
        <v>2260</v>
      </c>
      <c r="F1536" s="157">
        <v>2260</v>
      </c>
    </row>
    <row r="1537" spans="1:6" ht="45" outlineLevel="4" x14ac:dyDescent="0.2">
      <c r="A1537" s="155" t="s">
        <v>1747</v>
      </c>
      <c r="B1537" s="155" t="s">
        <v>289</v>
      </c>
      <c r="C1537" s="156" t="s">
        <v>290</v>
      </c>
      <c r="D1537" s="157">
        <v>2260</v>
      </c>
      <c r="E1537" s="157">
        <v>2260</v>
      </c>
      <c r="F1537" s="157">
        <v>2260</v>
      </c>
    </row>
    <row r="1538" spans="1:6" ht="45" outlineLevel="3" x14ac:dyDescent="0.2">
      <c r="A1538" s="155" t="s">
        <v>1749</v>
      </c>
      <c r="B1538" s="155"/>
      <c r="C1538" s="156" t="s">
        <v>1750</v>
      </c>
      <c r="D1538" s="157">
        <v>2500</v>
      </c>
      <c r="E1538" s="157">
        <v>2500</v>
      </c>
      <c r="F1538" s="157">
        <v>2500</v>
      </c>
    </row>
    <row r="1539" spans="1:6" ht="45" outlineLevel="4" x14ac:dyDescent="0.2">
      <c r="A1539" s="155" t="s">
        <v>1749</v>
      </c>
      <c r="B1539" s="155" t="s">
        <v>293</v>
      </c>
      <c r="C1539" s="156" t="s">
        <v>294</v>
      </c>
      <c r="D1539" s="157">
        <v>1720</v>
      </c>
      <c r="E1539" s="157">
        <v>2120</v>
      </c>
      <c r="F1539" s="157">
        <v>1720</v>
      </c>
    </row>
    <row r="1540" spans="1:6" ht="30" outlineLevel="4" x14ac:dyDescent="0.2">
      <c r="A1540" s="155" t="s">
        <v>1749</v>
      </c>
      <c r="B1540" s="155" t="s">
        <v>301</v>
      </c>
      <c r="C1540" s="156" t="s">
        <v>302</v>
      </c>
      <c r="D1540" s="157">
        <v>380</v>
      </c>
      <c r="E1540" s="157">
        <v>380</v>
      </c>
      <c r="F1540" s="157">
        <v>380</v>
      </c>
    </row>
    <row r="1541" spans="1:6" ht="45" outlineLevel="4" x14ac:dyDescent="0.2">
      <c r="A1541" s="155" t="s">
        <v>1749</v>
      </c>
      <c r="B1541" s="155" t="s">
        <v>289</v>
      </c>
      <c r="C1541" s="156" t="s">
        <v>290</v>
      </c>
      <c r="D1541" s="157">
        <v>400</v>
      </c>
      <c r="E1541" s="157">
        <v>0</v>
      </c>
      <c r="F1541" s="157">
        <v>400</v>
      </c>
    </row>
    <row r="1542" spans="1:6" ht="45" outlineLevel="1" x14ac:dyDescent="0.2">
      <c r="A1542" s="155" t="s">
        <v>1751</v>
      </c>
      <c r="B1542" s="155"/>
      <c r="C1542" s="156" t="s">
        <v>1752</v>
      </c>
      <c r="D1542" s="157">
        <v>124181</v>
      </c>
      <c r="E1542" s="157">
        <v>164181</v>
      </c>
      <c r="F1542" s="157">
        <v>164181</v>
      </c>
    </row>
    <row r="1543" spans="1:6" ht="60" outlineLevel="2" x14ac:dyDescent="0.2">
      <c r="A1543" s="155" t="s">
        <v>1753</v>
      </c>
      <c r="B1543" s="155"/>
      <c r="C1543" s="156" t="s">
        <v>1754</v>
      </c>
      <c r="D1543" s="157">
        <v>124181</v>
      </c>
      <c r="E1543" s="157">
        <v>164181</v>
      </c>
      <c r="F1543" s="157">
        <v>164181</v>
      </c>
    </row>
    <row r="1544" spans="1:6" ht="60" outlineLevel="3" x14ac:dyDescent="0.2">
      <c r="A1544" s="155" t="s">
        <v>1755</v>
      </c>
      <c r="B1544" s="155"/>
      <c r="C1544" s="156" t="s">
        <v>1756</v>
      </c>
      <c r="D1544" s="157">
        <v>113630</v>
      </c>
      <c r="E1544" s="157">
        <v>153630</v>
      </c>
      <c r="F1544" s="157">
        <v>153630</v>
      </c>
    </row>
    <row r="1545" spans="1:6" ht="45" outlineLevel="4" x14ac:dyDescent="0.2">
      <c r="A1545" s="155" t="s">
        <v>1755</v>
      </c>
      <c r="B1545" s="155" t="s">
        <v>289</v>
      </c>
      <c r="C1545" s="156" t="s">
        <v>290</v>
      </c>
      <c r="D1545" s="157">
        <v>113630</v>
      </c>
      <c r="E1545" s="157">
        <v>153630</v>
      </c>
      <c r="F1545" s="157">
        <v>153630</v>
      </c>
    </row>
    <row r="1546" spans="1:6" ht="60" outlineLevel="3" x14ac:dyDescent="0.2">
      <c r="A1546" s="155" t="s">
        <v>1757</v>
      </c>
      <c r="B1546" s="155"/>
      <c r="C1546" s="156" t="s">
        <v>1758</v>
      </c>
      <c r="D1546" s="157">
        <v>10551</v>
      </c>
      <c r="E1546" s="157">
        <v>10551</v>
      </c>
      <c r="F1546" s="157">
        <v>10551</v>
      </c>
    </row>
    <row r="1547" spans="1:6" ht="45" outlineLevel="4" x14ac:dyDescent="0.2">
      <c r="A1547" s="155" t="s">
        <v>1757</v>
      </c>
      <c r="B1547" s="155" t="s">
        <v>289</v>
      </c>
      <c r="C1547" s="156" t="s">
        <v>290</v>
      </c>
      <c r="D1547" s="157">
        <v>10551</v>
      </c>
      <c r="E1547" s="157">
        <v>10551</v>
      </c>
      <c r="F1547" s="157">
        <v>10551</v>
      </c>
    </row>
    <row r="1548" spans="1:6" ht="60" outlineLevel="1" x14ac:dyDescent="0.2">
      <c r="A1548" s="155" t="s">
        <v>1759</v>
      </c>
      <c r="B1548" s="155"/>
      <c r="C1548" s="156" t="s">
        <v>1760</v>
      </c>
      <c r="D1548" s="157">
        <v>126974.6</v>
      </c>
      <c r="E1548" s="157">
        <v>121687.9</v>
      </c>
      <c r="F1548" s="157">
        <v>122857.9</v>
      </c>
    </row>
    <row r="1549" spans="1:6" ht="45" outlineLevel="2" x14ac:dyDescent="0.2">
      <c r="A1549" s="155" t="s">
        <v>1761</v>
      </c>
      <c r="B1549" s="155"/>
      <c r="C1549" s="156" t="s">
        <v>1762</v>
      </c>
      <c r="D1549" s="157">
        <v>117473.1</v>
      </c>
      <c r="E1549" s="157">
        <v>121687.9</v>
      </c>
      <c r="F1549" s="157">
        <v>122857.9</v>
      </c>
    </row>
    <row r="1550" spans="1:6" ht="45" outlineLevel="3" x14ac:dyDescent="0.2">
      <c r="A1550" s="155" t="s">
        <v>1763</v>
      </c>
      <c r="B1550" s="155"/>
      <c r="C1550" s="156" t="s">
        <v>1764</v>
      </c>
      <c r="D1550" s="157">
        <v>32738</v>
      </c>
      <c r="E1550" s="157">
        <v>39290</v>
      </c>
      <c r="F1550" s="157">
        <v>40460</v>
      </c>
    </row>
    <row r="1551" spans="1:6" ht="45" outlineLevel="4" x14ac:dyDescent="0.2">
      <c r="A1551" s="155" t="s">
        <v>1763</v>
      </c>
      <c r="B1551" s="155" t="s">
        <v>289</v>
      </c>
      <c r="C1551" s="156" t="s">
        <v>290</v>
      </c>
      <c r="D1551" s="157">
        <v>32738</v>
      </c>
      <c r="E1551" s="157">
        <v>39290</v>
      </c>
      <c r="F1551" s="157">
        <v>40460</v>
      </c>
    </row>
    <row r="1552" spans="1:6" ht="105" outlineLevel="3" x14ac:dyDescent="0.2">
      <c r="A1552" s="155" t="s">
        <v>1765</v>
      </c>
      <c r="B1552" s="155"/>
      <c r="C1552" s="156" t="s">
        <v>1766</v>
      </c>
      <c r="D1552" s="157">
        <v>7742</v>
      </c>
      <c r="E1552" s="157">
        <v>10997.2</v>
      </c>
      <c r="F1552" s="157">
        <v>10997.2</v>
      </c>
    </row>
    <row r="1553" spans="1:6" ht="45" outlineLevel="4" x14ac:dyDescent="0.2">
      <c r="A1553" s="155" t="s">
        <v>1765</v>
      </c>
      <c r="B1553" s="155" t="s">
        <v>289</v>
      </c>
      <c r="C1553" s="156" t="s">
        <v>290</v>
      </c>
      <c r="D1553" s="157">
        <v>7742</v>
      </c>
      <c r="E1553" s="157">
        <v>10997.2</v>
      </c>
      <c r="F1553" s="157">
        <v>10997.2</v>
      </c>
    </row>
    <row r="1554" spans="1:6" ht="60" outlineLevel="3" x14ac:dyDescent="0.2">
      <c r="A1554" s="155" t="s">
        <v>1767</v>
      </c>
      <c r="B1554" s="155"/>
      <c r="C1554" s="156" t="s">
        <v>1768</v>
      </c>
      <c r="D1554" s="157">
        <v>25482.6</v>
      </c>
      <c r="E1554" s="157">
        <v>18165.099999999999</v>
      </c>
      <c r="F1554" s="157">
        <v>18165.099999999999</v>
      </c>
    </row>
    <row r="1555" spans="1:6" ht="45" outlineLevel="4" x14ac:dyDescent="0.2">
      <c r="A1555" s="155" t="s">
        <v>1767</v>
      </c>
      <c r="B1555" s="155" t="s">
        <v>289</v>
      </c>
      <c r="C1555" s="156" t="s">
        <v>290</v>
      </c>
      <c r="D1555" s="157">
        <v>25482.6</v>
      </c>
      <c r="E1555" s="157">
        <v>18165.099999999999</v>
      </c>
      <c r="F1555" s="157">
        <v>18165.099999999999</v>
      </c>
    </row>
    <row r="1556" spans="1:6" ht="75" outlineLevel="3" x14ac:dyDescent="0.2">
      <c r="A1556" s="155" t="s">
        <v>1769</v>
      </c>
      <c r="B1556" s="155"/>
      <c r="C1556" s="156" t="s">
        <v>1770</v>
      </c>
      <c r="D1556" s="157">
        <v>47985.599999999999</v>
      </c>
      <c r="E1556" s="157">
        <v>49235.6</v>
      </c>
      <c r="F1556" s="157">
        <v>49235.6</v>
      </c>
    </row>
    <row r="1557" spans="1:6" ht="45" outlineLevel="4" x14ac:dyDescent="0.2">
      <c r="A1557" s="155" t="s">
        <v>1769</v>
      </c>
      <c r="B1557" s="155" t="s">
        <v>289</v>
      </c>
      <c r="C1557" s="156" t="s">
        <v>290</v>
      </c>
      <c r="D1557" s="157">
        <v>47985.599999999999</v>
      </c>
      <c r="E1557" s="157">
        <v>49235.6</v>
      </c>
      <c r="F1557" s="157">
        <v>49235.6</v>
      </c>
    </row>
    <row r="1558" spans="1:6" ht="75" outlineLevel="3" x14ac:dyDescent="0.2">
      <c r="A1558" s="155" t="s">
        <v>1771</v>
      </c>
      <c r="B1558" s="155"/>
      <c r="C1558" s="156" t="s">
        <v>1772</v>
      </c>
      <c r="D1558" s="157">
        <v>3524.9</v>
      </c>
      <c r="E1558" s="157">
        <v>4000</v>
      </c>
      <c r="F1558" s="157">
        <v>4000</v>
      </c>
    </row>
    <row r="1559" spans="1:6" ht="45" outlineLevel="4" x14ac:dyDescent="0.2">
      <c r="A1559" s="155" t="s">
        <v>1771</v>
      </c>
      <c r="B1559" s="155" t="s">
        <v>289</v>
      </c>
      <c r="C1559" s="156" t="s">
        <v>290</v>
      </c>
      <c r="D1559" s="157">
        <v>3524.9</v>
      </c>
      <c r="E1559" s="157">
        <v>4000</v>
      </c>
      <c r="F1559" s="157">
        <v>4000</v>
      </c>
    </row>
    <row r="1560" spans="1:6" ht="30" outlineLevel="2" x14ac:dyDescent="0.2">
      <c r="A1560" s="155" t="s">
        <v>1773</v>
      </c>
      <c r="B1560" s="155"/>
      <c r="C1560" s="156" t="s">
        <v>1774</v>
      </c>
      <c r="D1560" s="157">
        <v>9501.5</v>
      </c>
      <c r="E1560" s="157">
        <v>0</v>
      </c>
      <c r="F1560" s="157">
        <v>0</v>
      </c>
    </row>
    <row r="1561" spans="1:6" ht="135" outlineLevel="3" x14ac:dyDescent="0.2">
      <c r="A1561" s="155" t="s">
        <v>1775</v>
      </c>
      <c r="B1561" s="155"/>
      <c r="C1561" s="156" t="s">
        <v>1776</v>
      </c>
      <c r="D1561" s="157">
        <v>9501.5</v>
      </c>
      <c r="E1561" s="157">
        <v>0</v>
      </c>
      <c r="F1561" s="157">
        <v>0</v>
      </c>
    </row>
    <row r="1562" spans="1:6" ht="45" outlineLevel="4" x14ac:dyDescent="0.2">
      <c r="A1562" s="155" t="s">
        <v>1775</v>
      </c>
      <c r="B1562" s="155" t="s">
        <v>289</v>
      </c>
      <c r="C1562" s="156" t="s">
        <v>290</v>
      </c>
      <c r="D1562" s="157">
        <v>9501.5</v>
      </c>
      <c r="E1562" s="157">
        <v>0</v>
      </c>
      <c r="F1562" s="157">
        <v>0</v>
      </c>
    </row>
    <row r="1563" spans="1:6" ht="60" outlineLevel="1" x14ac:dyDescent="0.2">
      <c r="A1563" s="155" t="s">
        <v>1777</v>
      </c>
      <c r="B1563" s="155"/>
      <c r="C1563" s="156" t="s">
        <v>1778</v>
      </c>
      <c r="D1563" s="157">
        <v>107690.3</v>
      </c>
      <c r="E1563" s="157">
        <v>113318.3</v>
      </c>
      <c r="F1563" s="157">
        <v>108361.2</v>
      </c>
    </row>
    <row r="1564" spans="1:6" ht="75" outlineLevel="2" x14ac:dyDescent="0.2">
      <c r="A1564" s="155" t="s">
        <v>1779</v>
      </c>
      <c r="B1564" s="155"/>
      <c r="C1564" s="156" t="s">
        <v>1780</v>
      </c>
      <c r="D1564" s="157">
        <v>107690.3</v>
      </c>
      <c r="E1564" s="157">
        <v>113318.3</v>
      </c>
      <c r="F1564" s="157">
        <v>108361.2</v>
      </c>
    </row>
    <row r="1565" spans="1:6" ht="60" outlineLevel="3" x14ac:dyDescent="0.2">
      <c r="A1565" s="155" t="s">
        <v>1781</v>
      </c>
      <c r="B1565" s="155"/>
      <c r="C1565" s="156" t="s">
        <v>288</v>
      </c>
      <c r="D1565" s="157">
        <v>82127.5</v>
      </c>
      <c r="E1565" s="157">
        <v>83381.2</v>
      </c>
      <c r="F1565" s="157">
        <v>83381.2</v>
      </c>
    </row>
    <row r="1566" spans="1:6" ht="45" outlineLevel="4" x14ac:dyDescent="0.2">
      <c r="A1566" s="155" t="s">
        <v>1781</v>
      </c>
      <c r="B1566" s="155" t="s">
        <v>289</v>
      </c>
      <c r="C1566" s="156" t="s">
        <v>290</v>
      </c>
      <c r="D1566" s="157">
        <v>82127.5</v>
      </c>
      <c r="E1566" s="157">
        <v>83381.2</v>
      </c>
      <c r="F1566" s="157">
        <v>83381.2</v>
      </c>
    </row>
    <row r="1567" spans="1:6" ht="60" outlineLevel="3" x14ac:dyDescent="0.2">
      <c r="A1567" s="155" t="s">
        <v>1782</v>
      </c>
      <c r="B1567" s="155"/>
      <c r="C1567" s="156" t="s">
        <v>1783</v>
      </c>
      <c r="D1567" s="157">
        <v>10882.8</v>
      </c>
      <c r="E1567" s="157">
        <v>10757.1</v>
      </c>
      <c r="F1567" s="157">
        <v>5800</v>
      </c>
    </row>
    <row r="1568" spans="1:6" ht="45" outlineLevel="4" x14ac:dyDescent="0.2">
      <c r="A1568" s="155" t="s">
        <v>1782</v>
      </c>
      <c r="B1568" s="155" t="s">
        <v>293</v>
      </c>
      <c r="C1568" s="156" t="s">
        <v>294</v>
      </c>
      <c r="D1568" s="157">
        <v>800</v>
      </c>
      <c r="E1568" s="157">
        <v>800</v>
      </c>
      <c r="F1568" s="157">
        <v>800</v>
      </c>
    </row>
    <row r="1569" spans="1:6" ht="45" outlineLevel="4" x14ac:dyDescent="0.2">
      <c r="A1569" s="155" t="s">
        <v>1782</v>
      </c>
      <c r="B1569" s="155" t="s">
        <v>289</v>
      </c>
      <c r="C1569" s="156" t="s">
        <v>290</v>
      </c>
      <c r="D1569" s="157">
        <v>10082.799999999999</v>
      </c>
      <c r="E1569" s="157">
        <v>9957.1</v>
      </c>
      <c r="F1569" s="157">
        <v>5000</v>
      </c>
    </row>
    <row r="1570" spans="1:6" ht="90" outlineLevel="3" x14ac:dyDescent="0.2">
      <c r="A1570" s="155" t="s">
        <v>1784</v>
      </c>
      <c r="B1570" s="155"/>
      <c r="C1570" s="156" t="s">
        <v>1785</v>
      </c>
      <c r="D1570" s="157">
        <v>14680</v>
      </c>
      <c r="E1570" s="157">
        <v>19180</v>
      </c>
      <c r="F1570" s="157">
        <v>19180</v>
      </c>
    </row>
    <row r="1571" spans="1:6" ht="45" outlineLevel="4" x14ac:dyDescent="0.2">
      <c r="A1571" s="155" t="s">
        <v>1784</v>
      </c>
      <c r="B1571" s="155" t="s">
        <v>289</v>
      </c>
      <c r="C1571" s="156" t="s">
        <v>290</v>
      </c>
      <c r="D1571" s="157">
        <v>14680</v>
      </c>
      <c r="E1571" s="157">
        <v>19180</v>
      </c>
      <c r="F1571" s="157">
        <v>19180</v>
      </c>
    </row>
    <row r="1572" spans="1:6" ht="45" outlineLevel="1" x14ac:dyDescent="0.2">
      <c r="A1572" s="155" t="s">
        <v>1786</v>
      </c>
      <c r="B1572" s="155"/>
      <c r="C1572" s="156" t="s">
        <v>1787</v>
      </c>
      <c r="D1572" s="157">
        <v>120065.1</v>
      </c>
      <c r="E1572" s="157">
        <v>111216.2</v>
      </c>
      <c r="F1572" s="157">
        <v>111216.2</v>
      </c>
    </row>
    <row r="1573" spans="1:6" ht="45" outlineLevel="2" x14ac:dyDescent="0.2">
      <c r="A1573" s="155" t="s">
        <v>1788</v>
      </c>
      <c r="B1573" s="155"/>
      <c r="C1573" s="156" t="s">
        <v>1789</v>
      </c>
      <c r="D1573" s="157">
        <v>3236.9</v>
      </c>
      <c r="E1573" s="157">
        <v>3236.9</v>
      </c>
      <c r="F1573" s="157">
        <v>3236.9</v>
      </c>
    </row>
    <row r="1574" spans="1:6" ht="15" outlineLevel="3" x14ac:dyDescent="0.2">
      <c r="A1574" s="155" t="s">
        <v>1790</v>
      </c>
      <c r="B1574" s="155"/>
      <c r="C1574" s="156" t="s">
        <v>1791</v>
      </c>
      <c r="D1574" s="157">
        <v>3236.9</v>
      </c>
      <c r="E1574" s="157">
        <v>3236.9</v>
      </c>
      <c r="F1574" s="157">
        <v>3236.9</v>
      </c>
    </row>
    <row r="1575" spans="1:6" ht="45" outlineLevel="4" x14ac:dyDescent="0.2">
      <c r="A1575" s="155" t="s">
        <v>1790</v>
      </c>
      <c r="B1575" s="155" t="s">
        <v>293</v>
      </c>
      <c r="C1575" s="156" t="s">
        <v>294</v>
      </c>
      <c r="D1575" s="157">
        <v>236.9</v>
      </c>
      <c r="E1575" s="157">
        <v>236.9</v>
      </c>
      <c r="F1575" s="157">
        <v>236.9</v>
      </c>
    </row>
    <row r="1576" spans="1:6" ht="45" outlineLevel="4" x14ac:dyDescent="0.2">
      <c r="A1576" s="155" t="s">
        <v>1790</v>
      </c>
      <c r="B1576" s="155" t="s">
        <v>289</v>
      </c>
      <c r="C1576" s="156" t="s">
        <v>290</v>
      </c>
      <c r="D1576" s="157">
        <v>3000</v>
      </c>
      <c r="E1576" s="157">
        <v>3000</v>
      </c>
      <c r="F1576" s="157">
        <v>3000</v>
      </c>
    </row>
    <row r="1577" spans="1:6" ht="45" outlineLevel="2" x14ac:dyDescent="0.2">
      <c r="A1577" s="155" t="s">
        <v>1792</v>
      </c>
      <c r="B1577" s="155"/>
      <c r="C1577" s="156" t="s">
        <v>1793</v>
      </c>
      <c r="D1577" s="157">
        <v>6512.5</v>
      </c>
      <c r="E1577" s="157">
        <v>6512.5</v>
      </c>
      <c r="F1577" s="157">
        <v>6512.5</v>
      </c>
    </row>
    <row r="1578" spans="1:6" ht="30" outlineLevel="3" x14ac:dyDescent="0.2">
      <c r="A1578" s="155" t="s">
        <v>1794</v>
      </c>
      <c r="B1578" s="155"/>
      <c r="C1578" s="156" t="s">
        <v>1795</v>
      </c>
      <c r="D1578" s="157">
        <v>1250</v>
      </c>
      <c r="E1578" s="157">
        <v>1250</v>
      </c>
      <c r="F1578" s="157">
        <v>1250</v>
      </c>
    </row>
    <row r="1579" spans="1:6" ht="45" outlineLevel="4" x14ac:dyDescent="0.2">
      <c r="A1579" s="155" t="s">
        <v>1794</v>
      </c>
      <c r="B1579" s="155" t="s">
        <v>293</v>
      </c>
      <c r="C1579" s="156" t="s">
        <v>294</v>
      </c>
      <c r="D1579" s="157">
        <v>1250</v>
      </c>
      <c r="E1579" s="157">
        <v>1250</v>
      </c>
      <c r="F1579" s="157">
        <v>1250</v>
      </c>
    </row>
    <row r="1580" spans="1:6" ht="105" outlineLevel="3" x14ac:dyDescent="0.2">
      <c r="A1580" s="155" t="s">
        <v>1796</v>
      </c>
      <c r="B1580" s="155"/>
      <c r="C1580" s="156" t="s">
        <v>1797</v>
      </c>
      <c r="D1580" s="157">
        <v>5262.5</v>
      </c>
      <c r="E1580" s="157">
        <v>5262.5</v>
      </c>
      <c r="F1580" s="157">
        <v>5262.5</v>
      </c>
    </row>
    <row r="1581" spans="1:6" ht="45" outlineLevel="4" x14ac:dyDescent="0.2">
      <c r="A1581" s="155" t="s">
        <v>1796</v>
      </c>
      <c r="B1581" s="155" t="s">
        <v>289</v>
      </c>
      <c r="C1581" s="156" t="s">
        <v>290</v>
      </c>
      <c r="D1581" s="157">
        <v>5262.5</v>
      </c>
      <c r="E1581" s="157">
        <v>5262.5</v>
      </c>
      <c r="F1581" s="157">
        <v>5262.5</v>
      </c>
    </row>
    <row r="1582" spans="1:6" ht="30" outlineLevel="2" x14ac:dyDescent="0.2">
      <c r="A1582" s="155" t="s">
        <v>1798</v>
      </c>
      <c r="B1582" s="155"/>
      <c r="C1582" s="156" t="s">
        <v>1799</v>
      </c>
      <c r="D1582" s="157">
        <v>24000</v>
      </c>
      <c r="E1582" s="157">
        <v>24000</v>
      </c>
      <c r="F1582" s="157">
        <v>24000</v>
      </c>
    </row>
    <row r="1583" spans="1:6" ht="30" outlineLevel="3" x14ac:dyDescent="0.2">
      <c r="A1583" s="155" t="s">
        <v>1800</v>
      </c>
      <c r="B1583" s="155"/>
      <c r="C1583" s="156" t="s">
        <v>1801</v>
      </c>
      <c r="D1583" s="157">
        <v>24000</v>
      </c>
      <c r="E1583" s="157">
        <v>24000</v>
      </c>
      <c r="F1583" s="157">
        <v>24000</v>
      </c>
    </row>
    <row r="1584" spans="1:6" ht="45" outlineLevel="4" x14ac:dyDescent="0.2">
      <c r="A1584" s="155" t="s">
        <v>1800</v>
      </c>
      <c r="B1584" s="155" t="s">
        <v>293</v>
      </c>
      <c r="C1584" s="156" t="s">
        <v>294</v>
      </c>
      <c r="D1584" s="157">
        <v>8600</v>
      </c>
      <c r="E1584" s="157">
        <v>8600</v>
      </c>
      <c r="F1584" s="157">
        <v>8600</v>
      </c>
    </row>
    <row r="1585" spans="1:6" ht="15" outlineLevel="4" x14ac:dyDescent="0.2">
      <c r="A1585" s="155" t="s">
        <v>1800</v>
      </c>
      <c r="B1585" s="155" t="s">
        <v>327</v>
      </c>
      <c r="C1585" s="156" t="s">
        <v>328</v>
      </c>
      <c r="D1585" s="157">
        <v>15400</v>
      </c>
      <c r="E1585" s="157">
        <v>15400</v>
      </c>
      <c r="F1585" s="157">
        <v>15400</v>
      </c>
    </row>
    <row r="1586" spans="1:6" ht="30" outlineLevel="2" x14ac:dyDescent="0.2">
      <c r="A1586" s="155" t="s">
        <v>1802</v>
      </c>
      <c r="B1586" s="155"/>
      <c r="C1586" s="156" t="s">
        <v>1803</v>
      </c>
      <c r="D1586" s="157">
        <v>6270</v>
      </c>
      <c r="E1586" s="157">
        <v>6270</v>
      </c>
      <c r="F1586" s="157">
        <v>6270</v>
      </c>
    </row>
    <row r="1587" spans="1:6" ht="15" outlineLevel="3" x14ac:dyDescent="0.2">
      <c r="A1587" s="155" t="s">
        <v>1804</v>
      </c>
      <c r="B1587" s="155"/>
      <c r="C1587" s="156" t="s">
        <v>1805</v>
      </c>
      <c r="D1587" s="157">
        <v>5210</v>
      </c>
      <c r="E1587" s="157">
        <v>5210</v>
      </c>
      <c r="F1587" s="157">
        <v>5210</v>
      </c>
    </row>
    <row r="1588" spans="1:6" ht="45" outlineLevel="4" x14ac:dyDescent="0.2">
      <c r="A1588" s="155" t="s">
        <v>1804</v>
      </c>
      <c r="B1588" s="155" t="s">
        <v>293</v>
      </c>
      <c r="C1588" s="156" t="s">
        <v>294</v>
      </c>
      <c r="D1588" s="157">
        <v>5210</v>
      </c>
      <c r="E1588" s="157">
        <v>5210</v>
      </c>
      <c r="F1588" s="157">
        <v>5210</v>
      </c>
    </row>
    <row r="1589" spans="1:6" ht="15" outlineLevel="3" x14ac:dyDescent="0.2">
      <c r="A1589" s="155" t="s">
        <v>1806</v>
      </c>
      <c r="B1589" s="155"/>
      <c r="C1589" s="156" t="s">
        <v>1807</v>
      </c>
      <c r="D1589" s="157">
        <v>1060</v>
      </c>
      <c r="E1589" s="157">
        <v>1060</v>
      </c>
      <c r="F1589" s="157">
        <v>1060</v>
      </c>
    </row>
    <row r="1590" spans="1:6" ht="45" outlineLevel="4" x14ac:dyDescent="0.2">
      <c r="A1590" s="155" t="s">
        <v>1806</v>
      </c>
      <c r="B1590" s="155" t="s">
        <v>293</v>
      </c>
      <c r="C1590" s="156" t="s">
        <v>294</v>
      </c>
      <c r="D1590" s="157">
        <v>1060</v>
      </c>
      <c r="E1590" s="157">
        <v>1060</v>
      </c>
      <c r="F1590" s="157">
        <v>1060</v>
      </c>
    </row>
    <row r="1591" spans="1:6" ht="30" outlineLevel="2" x14ac:dyDescent="0.2">
      <c r="A1591" s="155" t="s">
        <v>1808</v>
      </c>
      <c r="B1591" s="155"/>
      <c r="C1591" s="156" t="s">
        <v>1809</v>
      </c>
      <c r="D1591" s="157">
        <v>42266</v>
      </c>
      <c r="E1591" s="157">
        <v>43627.1</v>
      </c>
      <c r="F1591" s="157">
        <v>43627.1</v>
      </c>
    </row>
    <row r="1592" spans="1:6" ht="60" outlineLevel="3" x14ac:dyDescent="0.2">
      <c r="A1592" s="155" t="s">
        <v>1810</v>
      </c>
      <c r="B1592" s="155"/>
      <c r="C1592" s="156" t="s">
        <v>288</v>
      </c>
      <c r="D1592" s="157">
        <v>42090</v>
      </c>
      <c r="E1592" s="157">
        <v>43451.1</v>
      </c>
      <c r="F1592" s="157">
        <v>43451.1</v>
      </c>
    </row>
    <row r="1593" spans="1:6" ht="105" outlineLevel="4" x14ac:dyDescent="0.2">
      <c r="A1593" s="155" t="s">
        <v>1810</v>
      </c>
      <c r="B1593" s="155" t="s">
        <v>325</v>
      </c>
      <c r="C1593" s="156" t="s">
        <v>326</v>
      </c>
      <c r="D1593" s="157">
        <v>31721.7</v>
      </c>
      <c r="E1593" s="157">
        <v>33082.800000000003</v>
      </c>
      <c r="F1593" s="157">
        <v>33082.800000000003</v>
      </c>
    </row>
    <row r="1594" spans="1:6" ht="45" outlineLevel="4" x14ac:dyDescent="0.2">
      <c r="A1594" s="155" t="s">
        <v>1810</v>
      </c>
      <c r="B1594" s="155" t="s">
        <v>293</v>
      </c>
      <c r="C1594" s="156" t="s">
        <v>294</v>
      </c>
      <c r="D1594" s="157">
        <v>10364.6</v>
      </c>
      <c r="E1594" s="157">
        <v>10364.6</v>
      </c>
      <c r="F1594" s="157">
        <v>10364.6</v>
      </c>
    </row>
    <row r="1595" spans="1:6" ht="15" outlineLevel="4" x14ac:dyDescent="0.2">
      <c r="A1595" s="155" t="s">
        <v>1810</v>
      </c>
      <c r="B1595" s="155" t="s">
        <v>327</v>
      </c>
      <c r="C1595" s="156" t="s">
        <v>328</v>
      </c>
      <c r="D1595" s="157">
        <v>3.7</v>
      </c>
      <c r="E1595" s="157">
        <v>3.7</v>
      </c>
      <c r="F1595" s="157">
        <v>3.7</v>
      </c>
    </row>
    <row r="1596" spans="1:6" ht="75" outlineLevel="3" x14ac:dyDescent="0.2">
      <c r="A1596" s="155" t="s">
        <v>1811</v>
      </c>
      <c r="B1596" s="155"/>
      <c r="C1596" s="156" t="s">
        <v>1812</v>
      </c>
      <c r="D1596" s="157">
        <v>176</v>
      </c>
      <c r="E1596" s="157">
        <v>176</v>
      </c>
      <c r="F1596" s="157">
        <v>176</v>
      </c>
    </row>
    <row r="1597" spans="1:6" ht="45" outlineLevel="4" x14ac:dyDescent="0.2">
      <c r="A1597" s="155" t="s">
        <v>1811</v>
      </c>
      <c r="B1597" s="155" t="s">
        <v>289</v>
      </c>
      <c r="C1597" s="156" t="s">
        <v>290</v>
      </c>
      <c r="D1597" s="157">
        <v>176</v>
      </c>
      <c r="E1597" s="157">
        <v>176</v>
      </c>
      <c r="F1597" s="157">
        <v>176</v>
      </c>
    </row>
    <row r="1598" spans="1:6" ht="60" outlineLevel="2" x14ac:dyDescent="0.2">
      <c r="A1598" s="155" t="s">
        <v>1813</v>
      </c>
      <c r="B1598" s="155"/>
      <c r="C1598" s="156" t="s">
        <v>1814</v>
      </c>
      <c r="D1598" s="157">
        <v>37779.699999999997</v>
      </c>
      <c r="E1598" s="157">
        <v>27569.7</v>
      </c>
      <c r="F1598" s="157">
        <v>27569.7</v>
      </c>
    </row>
    <row r="1599" spans="1:6" ht="60" outlineLevel="3" x14ac:dyDescent="0.2">
      <c r="A1599" s="155" t="s">
        <v>1815</v>
      </c>
      <c r="B1599" s="155"/>
      <c r="C1599" s="156" t="s">
        <v>288</v>
      </c>
      <c r="D1599" s="157">
        <v>37779.699999999997</v>
      </c>
      <c r="E1599" s="157">
        <v>27569.7</v>
      </c>
      <c r="F1599" s="157">
        <v>27569.7</v>
      </c>
    </row>
    <row r="1600" spans="1:6" ht="105" outlineLevel="4" x14ac:dyDescent="0.2">
      <c r="A1600" s="155" t="s">
        <v>1815</v>
      </c>
      <c r="B1600" s="155" t="s">
        <v>325</v>
      </c>
      <c r="C1600" s="156" t="s">
        <v>326</v>
      </c>
      <c r="D1600" s="157">
        <v>23158.2</v>
      </c>
      <c r="E1600" s="157">
        <v>24167</v>
      </c>
      <c r="F1600" s="157">
        <v>24167</v>
      </c>
    </row>
    <row r="1601" spans="1:6" ht="45" outlineLevel="4" x14ac:dyDescent="0.2">
      <c r="A1601" s="155" t="s">
        <v>1815</v>
      </c>
      <c r="B1601" s="155" t="s">
        <v>293</v>
      </c>
      <c r="C1601" s="156" t="s">
        <v>294</v>
      </c>
      <c r="D1601" s="157">
        <v>14621.5</v>
      </c>
      <c r="E1601" s="157">
        <v>3402.7</v>
      </c>
      <c r="F1601" s="157">
        <v>3402.7</v>
      </c>
    </row>
    <row r="1602" spans="1:6" ht="105" outlineLevel="1" x14ac:dyDescent="0.2">
      <c r="A1602" s="155" t="s">
        <v>1816</v>
      </c>
      <c r="B1602" s="155"/>
      <c r="C1602" s="156" t="s">
        <v>1817</v>
      </c>
      <c r="D1602" s="157">
        <v>785456.9</v>
      </c>
      <c r="E1602" s="157">
        <v>810789</v>
      </c>
      <c r="F1602" s="157">
        <v>810789</v>
      </c>
    </row>
    <row r="1603" spans="1:6" ht="120" outlineLevel="2" x14ac:dyDescent="0.2">
      <c r="A1603" s="155" t="s">
        <v>1818</v>
      </c>
      <c r="B1603" s="155"/>
      <c r="C1603" s="156" t="s">
        <v>1819</v>
      </c>
      <c r="D1603" s="157">
        <v>785456.9</v>
      </c>
      <c r="E1603" s="157">
        <v>810789</v>
      </c>
      <c r="F1603" s="157">
        <v>810789</v>
      </c>
    </row>
    <row r="1604" spans="1:6" ht="60" outlineLevel="3" x14ac:dyDescent="0.2">
      <c r="A1604" s="155" t="s">
        <v>1820</v>
      </c>
      <c r="B1604" s="155"/>
      <c r="C1604" s="156" t="s">
        <v>288</v>
      </c>
      <c r="D1604" s="157">
        <v>785456.9</v>
      </c>
      <c r="E1604" s="157">
        <v>810789</v>
      </c>
      <c r="F1604" s="157">
        <v>810789</v>
      </c>
    </row>
    <row r="1605" spans="1:6" ht="45" outlineLevel="4" x14ac:dyDescent="0.2">
      <c r="A1605" s="155" t="s">
        <v>1820</v>
      </c>
      <c r="B1605" s="155" t="s">
        <v>289</v>
      </c>
      <c r="C1605" s="156" t="s">
        <v>290</v>
      </c>
      <c r="D1605" s="157">
        <v>785456.9</v>
      </c>
      <c r="E1605" s="157">
        <v>810789</v>
      </c>
      <c r="F1605" s="157">
        <v>810789</v>
      </c>
    </row>
    <row r="1606" spans="1:6" ht="45" x14ac:dyDescent="0.2">
      <c r="A1606" s="155" t="s">
        <v>1821</v>
      </c>
      <c r="B1606" s="155"/>
      <c r="C1606" s="156" t="s">
        <v>1822</v>
      </c>
      <c r="D1606" s="157">
        <v>2951148.2</v>
      </c>
      <c r="E1606" s="157">
        <v>2901058.3</v>
      </c>
      <c r="F1606" s="157">
        <v>2912692</v>
      </c>
    </row>
    <row r="1607" spans="1:6" ht="45" outlineLevel="1" x14ac:dyDescent="0.2">
      <c r="A1607" s="155" t="s">
        <v>1823</v>
      </c>
      <c r="B1607" s="155"/>
      <c r="C1607" s="156" t="s">
        <v>1824</v>
      </c>
      <c r="D1607" s="157">
        <v>892547.5</v>
      </c>
      <c r="E1607" s="157">
        <v>972431.7</v>
      </c>
      <c r="F1607" s="157">
        <v>966295.1</v>
      </c>
    </row>
    <row r="1608" spans="1:6" ht="75" outlineLevel="2" x14ac:dyDescent="0.2">
      <c r="A1608" s="155" t="s">
        <v>1825</v>
      </c>
      <c r="B1608" s="155"/>
      <c r="C1608" s="156" t="s">
        <v>1826</v>
      </c>
      <c r="D1608" s="157">
        <v>892547.5</v>
      </c>
      <c r="E1608" s="157">
        <v>972431.7</v>
      </c>
      <c r="F1608" s="157">
        <v>966295.1</v>
      </c>
    </row>
    <row r="1609" spans="1:6" ht="90" outlineLevel="3" x14ac:dyDescent="0.2">
      <c r="A1609" s="155" t="s">
        <v>1827</v>
      </c>
      <c r="B1609" s="155"/>
      <c r="C1609" s="156" t="s">
        <v>2316</v>
      </c>
      <c r="D1609" s="157">
        <v>892547.5</v>
      </c>
      <c r="E1609" s="157">
        <v>972431.7</v>
      </c>
      <c r="F1609" s="157">
        <v>966295.1</v>
      </c>
    </row>
    <row r="1610" spans="1:6" ht="45" outlineLevel="4" x14ac:dyDescent="0.2">
      <c r="A1610" s="155" t="s">
        <v>1827</v>
      </c>
      <c r="B1610" s="155" t="s">
        <v>293</v>
      </c>
      <c r="C1610" s="156" t="s">
        <v>294</v>
      </c>
      <c r="D1610" s="157">
        <v>892547.5</v>
      </c>
      <c r="E1610" s="157">
        <v>972431.7</v>
      </c>
      <c r="F1610" s="157">
        <v>966295.1</v>
      </c>
    </row>
    <row r="1611" spans="1:6" ht="30" outlineLevel="1" x14ac:dyDescent="0.2">
      <c r="A1611" s="155" t="s">
        <v>1828</v>
      </c>
      <c r="B1611" s="155"/>
      <c r="C1611" s="156" t="s">
        <v>1829</v>
      </c>
      <c r="D1611" s="157">
        <v>2058600.7</v>
      </c>
      <c r="E1611" s="157">
        <v>1928626.6</v>
      </c>
      <c r="F1611" s="157">
        <v>1946396.9</v>
      </c>
    </row>
    <row r="1612" spans="1:6" ht="240" outlineLevel="2" x14ac:dyDescent="0.2">
      <c r="A1612" s="155" t="s">
        <v>1830</v>
      </c>
      <c r="B1612" s="155"/>
      <c r="C1612" s="156" t="s">
        <v>1831</v>
      </c>
      <c r="D1612" s="157">
        <v>1987577.5</v>
      </c>
      <c r="E1612" s="157">
        <v>1855641.2</v>
      </c>
      <c r="F1612" s="157">
        <v>1873411.5</v>
      </c>
    </row>
    <row r="1613" spans="1:6" ht="60" outlineLevel="3" x14ac:dyDescent="0.2">
      <c r="A1613" s="155" t="s">
        <v>1832</v>
      </c>
      <c r="B1613" s="155"/>
      <c r="C1613" s="156" t="s">
        <v>288</v>
      </c>
      <c r="D1613" s="157">
        <v>950637.4</v>
      </c>
      <c r="E1613" s="157">
        <v>991688.7</v>
      </c>
      <c r="F1613" s="157">
        <v>1004810.7</v>
      </c>
    </row>
    <row r="1614" spans="1:6" ht="45" outlineLevel="4" x14ac:dyDescent="0.2">
      <c r="A1614" s="155" t="s">
        <v>1832</v>
      </c>
      <c r="B1614" s="155" t="s">
        <v>289</v>
      </c>
      <c r="C1614" s="156" t="s">
        <v>290</v>
      </c>
      <c r="D1614" s="157">
        <v>950637.4</v>
      </c>
      <c r="E1614" s="157">
        <v>991688.7</v>
      </c>
      <c r="F1614" s="157">
        <v>1004810.7</v>
      </c>
    </row>
    <row r="1615" spans="1:6" ht="90" outlineLevel="3" x14ac:dyDescent="0.2">
      <c r="A1615" s="155" t="s">
        <v>1833</v>
      </c>
      <c r="B1615" s="155"/>
      <c r="C1615" s="156" t="s">
        <v>2294</v>
      </c>
      <c r="D1615" s="157">
        <v>1032581.9</v>
      </c>
      <c r="E1615" s="157">
        <v>859590.8</v>
      </c>
      <c r="F1615" s="157">
        <v>868600.8</v>
      </c>
    </row>
    <row r="1616" spans="1:6" ht="45" outlineLevel="4" x14ac:dyDescent="0.2">
      <c r="A1616" s="155" t="s">
        <v>1833</v>
      </c>
      <c r="B1616" s="155" t="s">
        <v>293</v>
      </c>
      <c r="C1616" s="156" t="s">
        <v>294</v>
      </c>
      <c r="D1616" s="157">
        <v>1032581.9</v>
      </c>
      <c r="E1616" s="157">
        <v>859590.8</v>
      </c>
      <c r="F1616" s="157">
        <v>868600.8</v>
      </c>
    </row>
    <row r="1617" spans="1:6" ht="30" outlineLevel="3" x14ac:dyDescent="0.2">
      <c r="A1617" s="155" t="s">
        <v>1834</v>
      </c>
      <c r="B1617" s="155"/>
      <c r="C1617" s="156" t="s">
        <v>1835</v>
      </c>
      <c r="D1617" s="157">
        <v>4358.2</v>
      </c>
      <c r="E1617" s="157">
        <v>4361.7</v>
      </c>
      <c r="F1617" s="157">
        <v>0</v>
      </c>
    </row>
    <row r="1618" spans="1:6" ht="45" outlineLevel="4" x14ac:dyDescent="0.2">
      <c r="A1618" s="155" t="s">
        <v>1834</v>
      </c>
      <c r="B1618" s="155" t="s">
        <v>293</v>
      </c>
      <c r="C1618" s="156" t="s">
        <v>294</v>
      </c>
      <c r="D1618" s="157">
        <v>4358.2</v>
      </c>
      <c r="E1618" s="157">
        <v>4361.7</v>
      </c>
      <c r="F1618" s="157">
        <v>0</v>
      </c>
    </row>
    <row r="1619" spans="1:6" ht="45" outlineLevel="2" x14ac:dyDescent="0.2">
      <c r="A1619" s="155" t="s">
        <v>1836</v>
      </c>
      <c r="B1619" s="155"/>
      <c r="C1619" s="156" t="s">
        <v>369</v>
      </c>
      <c r="D1619" s="157">
        <v>51023.1</v>
      </c>
      <c r="E1619" s="157">
        <v>52985.4</v>
      </c>
      <c r="F1619" s="157">
        <v>52985.4</v>
      </c>
    </row>
    <row r="1620" spans="1:6" ht="60" outlineLevel="3" x14ac:dyDescent="0.2">
      <c r="A1620" s="155" t="s">
        <v>1837</v>
      </c>
      <c r="B1620" s="155"/>
      <c r="C1620" s="156" t="s">
        <v>371</v>
      </c>
      <c r="D1620" s="157">
        <v>51023.1</v>
      </c>
      <c r="E1620" s="157">
        <v>52985.4</v>
      </c>
      <c r="F1620" s="157">
        <v>52985.4</v>
      </c>
    </row>
    <row r="1621" spans="1:6" ht="105" outlineLevel="4" x14ac:dyDescent="0.2">
      <c r="A1621" s="155" t="s">
        <v>1837</v>
      </c>
      <c r="B1621" s="155" t="s">
        <v>325</v>
      </c>
      <c r="C1621" s="156" t="s">
        <v>326</v>
      </c>
      <c r="D1621" s="157">
        <v>49436.6</v>
      </c>
      <c r="E1621" s="157">
        <v>47003.6</v>
      </c>
      <c r="F1621" s="157">
        <v>47003.6</v>
      </c>
    </row>
    <row r="1622" spans="1:6" ht="45" outlineLevel="4" x14ac:dyDescent="0.2">
      <c r="A1622" s="155" t="s">
        <v>1837</v>
      </c>
      <c r="B1622" s="155" t="s">
        <v>293</v>
      </c>
      <c r="C1622" s="156" t="s">
        <v>294</v>
      </c>
      <c r="D1622" s="157">
        <v>1581.5</v>
      </c>
      <c r="E1622" s="157">
        <v>5976.8</v>
      </c>
      <c r="F1622" s="157">
        <v>5976.8</v>
      </c>
    </row>
    <row r="1623" spans="1:6" ht="30" outlineLevel="4" x14ac:dyDescent="0.2">
      <c r="A1623" s="155" t="s">
        <v>1837</v>
      </c>
      <c r="B1623" s="155" t="s">
        <v>301</v>
      </c>
      <c r="C1623" s="156" t="s">
        <v>302</v>
      </c>
      <c r="D1623" s="157">
        <v>5</v>
      </c>
      <c r="E1623" s="157">
        <v>5</v>
      </c>
      <c r="F1623" s="157">
        <v>5</v>
      </c>
    </row>
    <row r="1624" spans="1:6" ht="90" outlineLevel="2" x14ac:dyDescent="0.2">
      <c r="A1624" s="155" t="s">
        <v>1838</v>
      </c>
      <c r="B1624" s="155"/>
      <c r="C1624" s="156" t="s">
        <v>1839</v>
      </c>
      <c r="D1624" s="157">
        <v>20000.099999999999</v>
      </c>
      <c r="E1624" s="157">
        <v>20000</v>
      </c>
      <c r="F1624" s="157">
        <v>20000</v>
      </c>
    </row>
    <row r="1625" spans="1:6" ht="135" outlineLevel="3" x14ac:dyDescent="0.2">
      <c r="A1625" s="155" t="s">
        <v>1840</v>
      </c>
      <c r="B1625" s="155"/>
      <c r="C1625" s="156" t="s">
        <v>1841</v>
      </c>
      <c r="D1625" s="157">
        <v>6510.1</v>
      </c>
      <c r="E1625" s="157">
        <v>5065</v>
      </c>
      <c r="F1625" s="157">
        <v>5065</v>
      </c>
    </row>
    <row r="1626" spans="1:6" ht="45" outlineLevel="4" x14ac:dyDescent="0.2">
      <c r="A1626" s="155" t="s">
        <v>1840</v>
      </c>
      <c r="B1626" s="155" t="s">
        <v>289</v>
      </c>
      <c r="C1626" s="156" t="s">
        <v>290</v>
      </c>
      <c r="D1626" s="157">
        <v>6510.1</v>
      </c>
      <c r="E1626" s="157">
        <v>5065</v>
      </c>
      <c r="F1626" s="157">
        <v>5065</v>
      </c>
    </row>
    <row r="1627" spans="1:6" ht="135" outlineLevel="3" x14ac:dyDescent="0.2">
      <c r="A1627" s="155" t="s">
        <v>1842</v>
      </c>
      <c r="B1627" s="155"/>
      <c r="C1627" s="156" t="s">
        <v>1843</v>
      </c>
      <c r="D1627" s="157">
        <v>6510.1</v>
      </c>
      <c r="E1627" s="157">
        <v>5065</v>
      </c>
      <c r="F1627" s="157">
        <v>5065</v>
      </c>
    </row>
    <row r="1628" spans="1:6" ht="45" outlineLevel="4" x14ac:dyDescent="0.2">
      <c r="A1628" s="155" t="s">
        <v>1842</v>
      </c>
      <c r="B1628" s="155" t="s">
        <v>289</v>
      </c>
      <c r="C1628" s="156" t="s">
        <v>290</v>
      </c>
      <c r="D1628" s="157">
        <v>6510.1</v>
      </c>
      <c r="E1628" s="157">
        <v>5065</v>
      </c>
      <c r="F1628" s="157">
        <v>5065</v>
      </c>
    </row>
    <row r="1629" spans="1:6" ht="135" outlineLevel="3" x14ac:dyDescent="0.2">
      <c r="A1629" s="155" t="s">
        <v>1844</v>
      </c>
      <c r="B1629" s="155"/>
      <c r="C1629" s="156" t="s">
        <v>1845</v>
      </c>
      <c r="D1629" s="157">
        <v>6979.9</v>
      </c>
      <c r="E1629" s="157">
        <v>9870</v>
      </c>
      <c r="F1629" s="157">
        <v>9870</v>
      </c>
    </row>
    <row r="1630" spans="1:6" ht="45" outlineLevel="4" x14ac:dyDescent="0.2">
      <c r="A1630" s="155" t="s">
        <v>1844</v>
      </c>
      <c r="B1630" s="155" t="s">
        <v>289</v>
      </c>
      <c r="C1630" s="156" t="s">
        <v>290</v>
      </c>
      <c r="D1630" s="157">
        <v>6979.9</v>
      </c>
      <c r="E1630" s="157">
        <v>9870</v>
      </c>
      <c r="F1630" s="157">
        <v>9870</v>
      </c>
    </row>
    <row r="1631" spans="1:6" ht="30" x14ac:dyDescent="0.2">
      <c r="A1631" s="155" t="s">
        <v>1846</v>
      </c>
      <c r="B1631" s="155"/>
      <c r="C1631" s="156" t="s">
        <v>1847</v>
      </c>
      <c r="D1631" s="157">
        <v>2231941.7000000002</v>
      </c>
      <c r="E1631" s="157">
        <v>1993844.4</v>
      </c>
      <c r="F1631" s="157">
        <v>2232895.6</v>
      </c>
    </row>
    <row r="1632" spans="1:6" ht="30" outlineLevel="1" x14ac:dyDescent="0.2">
      <c r="A1632" s="155" t="s">
        <v>1848</v>
      </c>
      <c r="B1632" s="155"/>
      <c r="C1632" s="156" t="s">
        <v>1849</v>
      </c>
      <c r="D1632" s="157">
        <v>128721.1</v>
      </c>
      <c r="E1632" s="157">
        <v>109618.4</v>
      </c>
      <c r="F1632" s="157">
        <v>84118.399999999994</v>
      </c>
    </row>
    <row r="1633" spans="1:6" ht="60" outlineLevel="2" x14ac:dyDescent="0.2">
      <c r="A1633" s="155" t="s">
        <v>1850</v>
      </c>
      <c r="B1633" s="155"/>
      <c r="C1633" s="156" t="s">
        <v>1851</v>
      </c>
      <c r="D1633" s="157">
        <v>6990.7</v>
      </c>
      <c r="E1633" s="157">
        <v>7091.5</v>
      </c>
      <c r="F1633" s="157">
        <v>7091.5</v>
      </c>
    </row>
    <row r="1634" spans="1:6" ht="60" outlineLevel="3" x14ac:dyDescent="0.2">
      <c r="A1634" s="155" t="s">
        <v>1852</v>
      </c>
      <c r="B1634" s="155"/>
      <c r="C1634" s="156" t="s">
        <v>288</v>
      </c>
      <c r="D1634" s="157">
        <v>6116.5</v>
      </c>
      <c r="E1634" s="157">
        <v>6217.3</v>
      </c>
      <c r="F1634" s="157">
        <v>6217.3</v>
      </c>
    </row>
    <row r="1635" spans="1:6" ht="45" outlineLevel="4" x14ac:dyDescent="0.2">
      <c r="A1635" s="155" t="s">
        <v>1852</v>
      </c>
      <c r="B1635" s="155" t="s">
        <v>289</v>
      </c>
      <c r="C1635" s="156" t="s">
        <v>290</v>
      </c>
      <c r="D1635" s="157">
        <v>6116.5</v>
      </c>
      <c r="E1635" s="157">
        <v>6217.3</v>
      </c>
      <c r="F1635" s="157">
        <v>6217.3</v>
      </c>
    </row>
    <row r="1636" spans="1:6" ht="60" outlineLevel="3" x14ac:dyDescent="0.2">
      <c r="A1636" s="155" t="s">
        <v>1853</v>
      </c>
      <c r="B1636" s="155"/>
      <c r="C1636" s="156" t="s">
        <v>1854</v>
      </c>
      <c r="D1636" s="157">
        <v>72.5</v>
      </c>
      <c r="E1636" s="157">
        <v>72.5</v>
      </c>
      <c r="F1636" s="157">
        <v>72.5</v>
      </c>
    </row>
    <row r="1637" spans="1:6" ht="45" outlineLevel="4" x14ac:dyDescent="0.2">
      <c r="A1637" s="155" t="s">
        <v>1853</v>
      </c>
      <c r="B1637" s="155" t="s">
        <v>293</v>
      </c>
      <c r="C1637" s="156" t="s">
        <v>294</v>
      </c>
      <c r="D1637" s="157">
        <v>72.5</v>
      </c>
      <c r="E1637" s="157">
        <v>72.5</v>
      </c>
      <c r="F1637" s="157">
        <v>72.5</v>
      </c>
    </row>
    <row r="1638" spans="1:6" ht="90" outlineLevel="3" x14ac:dyDescent="0.2">
      <c r="A1638" s="155" t="s">
        <v>1855</v>
      </c>
      <c r="B1638" s="155"/>
      <c r="C1638" s="156" t="s">
        <v>1856</v>
      </c>
      <c r="D1638" s="157">
        <v>801.7</v>
      </c>
      <c r="E1638" s="157">
        <v>801.7</v>
      </c>
      <c r="F1638" s="157">
        <v>801.7</v>
      </c>
    </row>
    <row r="1639" spans="1:6" ht="45" outlineLevel="4" x14ac:dyDescent="0.2">
      <c r="A1639" s="155" t="s">
        <v>1855</v>
      </c>
      <c r="B1639" s="155" t="s">
        <v>293</v>
      </c>
      <c r="C1639" s="156" t="s">
        <v>294</v>
      </c>
      <c r="D1639" s="157">
        <v>801.7</v>
      </c>
      <c r="E1639" s="157">
        <v>801.7</v>
      </c>
      <c r="F1639" s="157">
        <v>801.7</v>
      </c>
    </row>
    <row r="1640" spans="1:6" ht="60" outlineLevel="2" x14ac:dyDescent="0.2">
      <c r="A1640" s="155" t="s">
        <v>1857</v>
      </c>
      <c r="B1640" s="155"/>
      <c r="C1640" s="156" t="s">
        <v>1858</v>
      </c>
      <c r="D1640" s="157">
        <v>108087.9</v>
      </c>
      <c r="E1640" s="157">
        <v>88884.4</v>
      </c>
      <c r="F1640" s="157">
        <v>63384.4</v>
      </c>
    </row>
    <row r="1641" spans="1:6" ht="60" outlineLevel="3" x14ac:dyDescent="0.2">
      <c r="A1641" s="155" t="s">
        <v>1859</v>
      </c>
      <c r="B1641" s="155"/>
      <c r="C1641" s="156" t="s">
        <v>288</v>
      </c>
      <c r="D1641" s="157">
        <v>42336.6</v>
      </c>
      <c r="E1641" s="157">
        <v>52089.9</v>
      </c>
      <c r="F1641" s="157">
        <v>52089.9</v>
      </c>
    </row>
    <row r="1642" spans="1:6" ht="45" outlineLevel="4" x14ac:dyDescent="0.2">
      <c r="A1642" s="155" t="s">
        <v>1859</v>
      </c>
      <c r="B1642" s="155" t="s">
        <v>289</v>
      </c>
      <c r="C1642" s="156" t="s">
        <v>290</v>
      </c>
      <c r="D1642" s="157">
        <v>42336.6</v>
      </c>
      <c r="E1642" s="157">
        <v>52089.9</v>
      </c>
      <c r="F1642" s="157">
        <v>52089.9</v>
      </c>
    </row>
    <row r="1643" spans="1:6" ht="75" outlineLevel="3" x14ac:dyDescent="0.2">
      <c r="A1643" s="155" t="s">
        <v>1860</v>
      </c>
      <c r="B1643" s="155"/>
      <c r="C1643" s="156" t="s">
        <v>1861</v>
      </c>
      <c r="D1643" s="157">
        <v>6662.5</v>
      </c>
      <c r="E1643" s="157">
        <v>4162.5</v>
      </c>
      <c r="F1643" s="157">
        <v>4162.5</v>
      </c>
    </row>
    <row r="1644" spans="1:6" ht="45" outlineLevel="4" x14ac:dyDescent="0.2">
      <c r="A1644" s="155" t="s">
        <v>1860</v>
      </c>
      <c r="B1644" s="155" t="s">
        <v>293</v>
      </c>
      <c r="C1644" s="156" t="s">
        <v>294</v>
      </c>
      <c r="D1644" s="157">
        <v>6662.5</v>
      </c>
      <c r="E1644" s="157">
        <v>4162.5</v>
      </c>
      <c r="F1644" s="157">
        <v>4162.5</v>
      </c>
    </row>
    <row r="1645" spans="1:6" ht="45" outlineLevel="3" x14ac:dyDescent="0.2">
      <c r="A1645" s="155" t="s">
        <v>1862</v>
      </c>
      <c r="B1645" s="155"/>
      <c r="C1645" s="156" t="s">
        <v>612</v>
      </c>
      <c r="D1645" s="157">
        <v>59088.800000000003</v>
      </c>
      <c r="E1645" s="157">
        <v>32632</v>
      </c>
      <c r="F1645" s="157">
        <v>7132</v>
      </c>
    </row>
    <row r="1646" spans="1:6" ht="45" outlineLevel="4" x14ac:dyDescent="0.2">
      <c r="A1646" s="155" t="s">
        <v>1862</v>
      </c>
      <c r="B1646" s="155" t="s">
        <v>289</v>
      </c>
      <c r="C1646" s="156" t="s">
        <v>290</v>
      </c>
      <c r="D1646" s="157">
        <v>59088.800000000003</v>
      </c>
      <c r="E1646" s="157">
        <v>32632</v>
      </c>
      <c r="F1646" s="157">
        <v>7132</v>
      </c>
    </row>
    <row r="1647" spans="1:6" ht="45" outlineLevel="2" x14ac:dyDescent="0.2">
      <c r="A1647" s="155" t="s">
        <v>1863</v>
      </c>
      <c r="B1647" s="155"/>
      <c r="C1647" s="156" t="s">
        <v>1864</v>
      </c>
      <c r="D1647" s="157">
        <v>12024.9</v>
      </c>
      <c r="E1647" s="157">
        <v>12024.9</v>
      </c>
      <c r="F1647" s="157">
        <v>12024.9</v>
      </c>
    </row>
    <row r="1648" spans="1:6" ht="45" outlineLevel="3" x14ac:dyDescent="0.2">
      <c r="A1648" s="155" t="s">
        <v>1865</v>
      </c>
      <c r="B1648" s="155"/>
      <c r="C1648" s="156" t="s">
        <v>1866</v>
      </c>
      <c r="D1648" s="157">
        <v>5750</v>
      </c>
      <c r="E1648" s="157">
        <v>5750</v>
      </c>
      <c r="F1648" s="157">
        <v>5750</v>
      </c>
    </row>
    <row r="1649" spans="1:6" ht="30" outlineLevel="4" x14ac:dyDescent="0.2">
      <c r="A1649" s="155" t="s">
        <v>1865</v>
      </c>
      <c r="B1649" s="155" t="s">
        <v>301</v>
      </c>
      <c r="C1649" s="156" t="s">
        <v>302</v>
      </c>
      <c r="D1649" s="157">
        <v>5750</v>
      </c>
      <c r="E1649" s="157">
        <v>5750</v>
      </c>
      <c r="F1649" s="157">
        <v>5750</v>
      </c>
    </row>
    <row r="1650" spans="1:6" ht="15" outlineLevel="3" x14ac:dyDescent="0.2">
      <c r="A1650" s="155" t="s">
        <v>1867</v>
      </c>
      <c r="B1650" s="155"/>
      <c r="C1650" s="156" t="s">
        <v>1868</v>
      </c>
      <c r="D1650" s="157">
        <v>3593.8</v>
      </c>
      <c r="E1650" s="157">
        <v>3593.8</v>
      </c>
      <c r="F1650" s="157">
        <v>3593.8</v>
      </c>
    </row>
    <row r="1651" spans="1:6" ht="45" outlineLevel="4" x14ac:dyDescent="0.2">
      <c r="A1651" s="155" t="s">
        <v>1867</v>
      </c>
      <c r="B1651" s="155" t="s">
        <v>293</v>
      </c>
      <c r="C1651" s="156" t="s">
        <v>294</v>
      </c>
      <c r="D1651" s="157">
        <v>3593.8</v>
      </c>
      <c r="E1651" s="157">
        <v>3593.8</v>
      </c>
      <c r="F1651" s="157">
        <v>3593.8</v>
      </c>
    </row>
    <row r="1652" spans="1:6" ht="45" outlineLevel="3" x14ac:dyDescent="0.2">
      <c r="A1652" s="155" t="s">
        <v>1869</v>
      </c>
      <c r="B1652" s="155"/>
      <c r="C1652" s="156" t="s">
        <v>1870</v>
      </c>
      <c r="D1652" s="157">
        <v>2119.5</v>
      </c>
      <c r="E1652" s="157">
        <v>2119.5</v>
      </c>
      <c r="F1652" s="157">
        <v>2119.5</v>
      </c>
    </row>
    <row r="1653" spans="1:6" ht="45" outlineLevel="4" x14ac:dyDescent="0.2">
      <c r="A1653" s="155" t="s">
        <v>1869</v>
      </c>
      <c r="B1653" s="155" t="s">
        <v>293</v>
      </c>
      <c r="C1653" s="156" t="s">
        <v>294</v>
      </c>
      <c r="D1653" s="157">
        <v>2119.5</v>
      </c>
      <c r="E1653" s="157">
        <v>2119.5</v>
      </c>
      <c r="F1653" s="157">
        <v>2119.5</v>
      </c>
    </row>
    <row r="1654" spans="1:6" ht="60" outlineLevel="3" x14ac:dyDescent="0.2">
      <c r="A1654" s="155" t="s">
        <v>1871</v>
      </c>
      <c r="B1654" s="155"/>
      <c r="C1654" s="156" t="s">
        <v>1872</v>
      </c>
      <c r="D1654" s="157">
        <v>390.9</v>
      </c>
      <c r="E1654" s="157">
        <v>390.9</v>
      </c>
      <c r="F1654" s="157">
        <v>390.9</v>
      </c>
    </row>
    <row r="1655" spans="1:6" ht="45" outlineLevel="4" x14ac:dyDescent="0.2">
      <c r="A1655" s="155" t="s">
        <v>1871</v>
      </c>
      <c r="B1655" s="155" t="s">
        <v>293</v>
      </c>
      <c r="C1655" s="156" t="s">
        <v>294</v>
      </c>
      <c r="D1655" s="157">
        <v>390.9</v>
      </c>
      <c r="E1655" s="157">
        <v>390.9</v>
      </c>
      <c r="F1655" s="157">
        <v>390.9</v>
      </c>
    </row>
    <row r="1656" spans="1:6" ht="90" outlineLevel="3" x14ac:dyDescent="0.2">
      <c r="A1656" s="155" t="s">
        <v>1873</v>
      </c>
      <c r="B1656" s="155"/>
      <c r="C1656" s="156" t="s">
        <v>1874</v>
      </c>
      <c r="D1656" s="157">
        <v>98.2</v>
      </c>
      <c r="E1656" s="157">
        <v>98.2</v>
      </c>
      <c r="F1656" s="157">
        <v>98.2</v>
      </c>
    </row>
    <row r="1657" spans="1:6" ht="45" outlineLevel="4" x14ac:dyDescent="0.2">
      <c r="A1657" s="155" t="s">
        <v>1873</v>
      </c>
      <c r="B1657" s="155" t="s">
        <v>293</v>
      </c>
      <c r="C1657" s="156" t="s">
        <v>294</v>
      </c>
      <c r="D1657" s="157">
        <v>98.2</v>
      </c>
      <c r="E1657" s="157">
        <v>98.2</v>
      </c>
      <c r="F1657" s="157">
        <v>98.2</v>
      </c>
    </row>
    <row r="1658" spans="1:6" ht="45" outlineLevel="3" x14ac:dyDescent="0.2">
      <c r="A1658" s="155" t="s">
        <v>1875</v>
      </c>
      <c r="B1658" s="155"/>
      <c r="C1658" s="156" t="s">
        <v>1876</v>
      </c>
      <c r="D1658" s="157">
        <v>72.5</v>
      </c>
      <c r="E1658" s="157">
        <v>72.5</v>
      </c>
      <c r="F1658" s="157">
        <v>72.5</v>
      </c>
    </row>
    <row r="1659" spans="1:6" ht="15" outlineLevel="4" x14ac:dyDescent="0.2">
      <c r="A1659" s="155" t="s">
        <v>1875</v>
      </c>
      <c r="B1659" s="155" t="s">
        <v>327</v>
      </c>
      <c r="C1659" s="156" t="s">
        <v>328</v>
      </c>
      <c r="D1659" s="157">
        <v>72.5</v>
      </c>
      <c r="E1659" s="157">
        <v>72.5</v>
      </c>
      <c r="F1659" s="157">
        <v>72.5</v>
      </c>
    </row>
    <row r="1660" spans="1:6" ht="90" outlineLevel="2" x14ac:dyDescent="0.2">
      <c r="A1660" s="155" t="s">
        <v>1877</v>
      </c>
      <c r="B1660" s="155"/>
      <c r="C1660" s="156" t="s">
        <v>1878</v>
      </c>
      <c r="D1660" s="157">
        <v>1617.6</v>
      </c>
      <c r="E1660" s="157">
        <v>1617.6</v>
      </c>
      <c r="F1660" s="157">
        <v>1617.6</v>
      </c>
    </row>
    <row r="1661" spans="1:6" ht="75" outlineLevel="3" x14ac:dyDescent="0.2">
      <c r="A1661" s="155" t="s">
        <v>1879</v>
      </c>
      <c r="B1661" s="155"/>
      <c r="C1661" s="156" t="s">
        <v>1880</v>
      </c>
      <c r="D1661" s="157">
        <v>1617.6</v>
      </c>
      <c r="E1661" s="157">
        <v>1617.6</v>
      </c>
      <c r="F1661" s="157">
        <v>1617.6</v>
      </c>
    </row>
    <row r="1662" spans="1:6" ht="45" outlineLevel="4" x14ac:dyDescent="0.2">
      <c r="A1662" s="155" t="s">
        <v>1879</v>
      </c>
      <c r="B1662" s="155" t="s">
        <v>293</v>
      </c>
      <c r="C1662" s="156" t="s">
        <v>294</v>
      </c>
      <c r="D1662" s="157">
        <v>1617.6</v>
      </c>
      <c r="E1662" s="157">
        <v>1617.6</v>
      </c>
      <c r="F1662" s="157">
        <v>1617.6</v>
      </c>
    </row>
    <row r="1663" spans="1:6" ht="30" outlineLevel="1" x14ac:dyDescent="0.2">
      <c r="A1663" s="155" t="s">
        <v>1881</v>
      </c>
      <c r="B1663" s="155"/>
      <c r="C1663" s="156" t="s">
        <v>1882</v>
      </c>
      <c r="D1663" s="157">
        <v>280746.5</v>
      </c>
      <c r="E1663" s="157">
        <v>191628.4</v>
      </c>
      <c r="F1663" s="157">
        <v>27132.7</v>
      </c>
    </row>
    <row r="1664" spans="1:6" ht="90" outlineLevel="2" x14ac:dyDescent="0.2">
      <c r="A1664" s="155" t="s">
        <v>1883</v>
      </c>
      <c r="B1664" s="155"/>
      <c r="C1664" s="156" t="s">
        <v>1884</v>
      </c>
      <c r="D1664" s="157">
        <v>35750</v>
      </c>
      <c r="E1664" s="157">
        <v>0</v>
      </c>
      <c r="F1664" s="157">
        <v>0</v>
      </c>
    </row>
    <row r="1665" spans="1:6" ht="75" outlineLevel="3" x14ac:dyDescent="0.2">
      <c r="A1665" s="155" t="s">
        <v>1885</v>
      </c>
      <c r="B1665" s="155"/>
      <c r="C1665" s="156" t="s">
        <v>1886</v>
      </c>
      <c r="D1665" s="157">
        <v>35750</v>
      </c>
      <c r="E1665" s="157">
        <v>0</v>
      </c>
      <c r="F1665" s="157">
        <v>0</v>
      </c>
    </row>
    <row r="1666" spans="1:6" ht="15" outlineLevel="4" x14ac:dyDescent="0.2">
      <c r="A1666" s="155" t="s">
        <v>1885</v>
      </c>
      <c r="B1666" s="155" t="s">
        <v>343</v>
      </c>
      <c r="C1666" s="156" t="s">
        <v>344</v>
      </c>
      <c r="D1666" s="157">
        <v>35750</v>
      </c>
      <c r="E1666" s="157">
        <v>0</v>
      </c>
      <c r="F1666" s="157">
        <v>0</v>
      </c>
    </row>
    <row r="1667" spans="1:6" ht="45" outlineLevel="2" x14ac:dyDescent="0.2">
      <c r="A1667" s="155" t="s">
        <v>1887</v>
      </c>
      <c r="B1667" s="155"/>
      <c r="C1667" s="156" t="s">
        <v>1888</v>
      </c>
      <c r="D1667" s="157">
        <v>0</v>
      </c>
      <c r="E1667" s="157">
        <v>0</v>
      </c>
      <c r="F1667" s="157">
        <v>25500</v>
      </c>
    </row>
    <row r="1668" spans="1:6" ht="45" outlineLevel="3" x14ac:dyDescent="0.2">
      <c r="A1668" s="155" t="s">
        <v>1889</v>
      </c>
      <c r="B1668" s="155"/>
      <c r="C1668" s="156" t="s">
        <v>1890</v>
      </c>
      <c r="D1668" s="157">
        <v>0</v>
      </c>
      <c r="E1668" s="157">
        <v>0</v>
      </c>
      <c r="F1668" s="157">
        <v>25500</v>
      </c>
    </row>
    <row r="1669" spans="1:6" ht="45" outlineLevel="4" x14ac:dyDescent="0.2">
      <c r="A1669" s="155" t="s">
        <v>1889</v>
      </c>
      <c r="B1669" s="155" t="s">
        <v>293</v>
      </c>
      <c r="C1669" s="156" t="s">
        <v>294</v>
      </c>
      <c r="D1669" s="157">
        <v>0</v>
      </c>
      <c r="E1669" s="157">
        <v>0</v>
      </c>
      <c r="F1669" s="157">
        <v>25500</v>
      </c>
    </row>
    <row r="1670" spans="1:6" ht="75" outlineLevel="2" x14ac:dyDescent="0.2">
      <c r="A1670" s="155" t="s">
        <v>1891</v>
      </c>
      <c r="B1670" s="155"/>
      <c r="C1670" s="156" t="s">
        <v>1892</v>
      </c>
      <c r="D1670" s="157">
        <v>244996.5</v>
      </c>
      <c r="E1670" s="157">
        <v>713.5</v>
      </c>
      <c r="F1670" s="157">
        <v>1632.7</v>
      </c>
    </row>
    <row r="1671" spans="1:6" ht="75" outlineLevel="3" x14ac:dyDescent="0.2">
      <c r="A1671" s="155" t="s">
        <v>1893</v>
      </c>
      <c r="B1671" s="155"/>
      <c r="C1671" s="156" t="s">
        <v>1894</v>
      </c>
      <c r="D1671" s="157">
        <v>244996.5</v>
      </c>
      <c r="E1671" s="157">
        <v>713.5</v>
      </c>
      <c r="F1671" s="157">
        <v>1632.7</v>
      </c>
    </row>
    <row r="1672" spans="1:6" ht="15" outlineLevel="4" x14ac:dyDescent="0.2">
      <c r="A1672" s="155" t="s">
        <v>1893</v>
      </c>
      <c r="B1672" s="155" t="s">
        <v>343</v>
      </c>
      <c r="C1672" s="156" t="s">
        <v>344</v>
      </c>
      <c r="D1672" s="157">
        <v>244996.5</v>
      </c>
      <c r="E1672" s="157">
        <v>713.5</v>
      </c>
      <c r="F1672" s="157">
        <v>1632.7</v>
      </c>
    </row>
    <row r="1673" spans="1:6" ht="30" outlineLevel="2" x14ac:dyDescent="0.2">
      <c r="A1673" s="155" t="s">
        <v>1895</v>
      </c>
      <c r="B1673" s="155"/>
      <c r="C1673" s="156" t="s">
        <v>1896</v>
      </c>
      <c r="D1673" s="157">
        <v>0</v>
      </c>
      <c r="E1673" s="157">
        <v>190914.9</v>
      </c>
      <c r="F1673" s="157">
        <v>0</v>
      </c>
    </row>
    <row r="1674" spans="1:6" ht="60" outlineLevel="3" x14ac:dyDescent="0.2">
      <c r="A1674" s="155" t="s">
        <v>1897</v>
      </c>
      <c r="B1674" s="155"/>
      <c r="C1674" s="156" t="s">
        <v>1898</v>
      </c>
      <c r="D1674" s="157">
        <v>0</v>
      </c>
      <c r="E1674" s="157">
        <v>190914.9</v>
      </c>
      <c r="F1674" s="157">
        <v>0</v>
      </c>
    </row>
    <row r="1675" spans="1:6" ht="15" outlineLevel="4" x14ac:dyDescent="0.2">
      <c r="A1675" s="155" t="s">
        <v>1897</v>
      </c>
      <c r="B1675" s="155" t="s">
        <v>343</v>
      </c>
      <c r="C1675" s="156" t="s">
        <v>344</v>
      </c>
      <c r="D1675" s="157">
        <v>0</v>
      </c>
      <c r="E1675" s="157">
        <v>190914.9</v>
      </c>
      <c r="F1675" s="157">
        <v>0</v>
      </c>
    </row>
    <row r="1676" spans="1:6" ht="30" outlineLevel="1" x14ac:dyDescent="0.2">
      <c r="A1676" s="155" t="s">
        <v>1899</v>
      </c>
      <c r="B1676" s="155"/>
      <c r="C1676" s="156" t="s">
        <v>1900</v>
      </c>
      <c r="D1676" s="157">
        <v>58900</v>
      </c>
      <c r="E1676" s="157">
        <v>9999.9</v>
      </c>
      <c r="F1676" s="157">
        <v>693435.5</v>
      </c>
    </row>
    <row r="1677" spans="1:6" ht="60" outlineLevel="2" x14ac:dyDescent="0.2">
      <c r="A1677" s="155" t="s">
        <v>1901</v>
      </c>
      <c r="B1677" s="155"/>
      <c r="C1677" s="156" t="s">
        <v>1902</v>
      </c>
      <c r="D1677" s="157">
        <v>58900</v>
      </c>
      <c r="E1677" s="157">
        <v>9999.9</v>
      </c>
      <c r="F1677" s="157">
        <v>121398.1</v>
      </c>
    </row>
    <row r="1678" spans="1:6" ht="60" outlineLevel="3" x14ac:dyDescent="0.2">
      <c r="A1678" s="155" t="s">
        <v>1903</v>
      </c>
      <c r="B1678" s="155"/>
      <c r="C1678" s="156" t="s">
        <v>1904</v>
      </c>
      <c r="D1678" s="157">
        <v>58900</v>
      </c>
      <c r="E1678" s="157">
        <v>9999.9</v>
      </c>
      <c r="F1678" s="157">
        <v>121398.1</v>
      </c>
    </row>
    <row r="1679" spans="1:6" ht="15" outlineLevel="4" x14ac:dyDescent="0.2">
      <c r="A1679" s="155" t="s">
        <v>1903</v>
      </c>
      <c r="B1679" s="155" t="s">
        <v>343</v>
      </c>
      <c r="C1679" s="156" t="s">
        <v>344</v>
      </c>
      <c r="D1679" s="157">
        <v>58900</v>
      </c>
      <c r="E1679" s="157">
        <v>9999.9</v>
      </c>
      <c r="F1679" s="157">
        <v>121398.1</v>
      </c>
    </row>
    <row r="1680" spans="1:6" ht="30" outlineLevel="2" x14ac:dyDescent="0.2">
      <c r="A1680" s="155" t="s">
        <v>1905</v>
      </c>
      <c r="B1680" s="155"/>
      <c r="C1680" s="156" t="s">
        <v>1906</v>
      </c>
      <c r="D1680" s="157">
        <v>0</v>
      </c>
      <c r="E1680" s="157">
        <v>0</v>
      </c>
      <c r="F1680" s="157">
        <v>572037.4</v>
      </c>
    </row>
    <row r="1681" spans="1:6" ht="30" outlineLevel="3" x14ac:dyDescent="0.2">
      <c r="A1681" s="155" t="s">
        <v>1907</v>
      </c>
      <c r="B1681" s="155"/>
      <c r="C1681" s="156" t="s">
        <v>1908</v>
      </c>
      <c r="D1681" s="157">
        <v>0</v>
      </c>
      <c r="E1681" s="157">
        <v>0</v>
      </c>
      <c r="F1681" s="157">
        <v>572037.4</v>
      </c>
    </row>
    <row r="1682" spans="1:6" ht="15" outlineLevel="4" x14ac:dyDescent="0.2">
      <c r="A1682" s="155" t="s">
        <v>1907</v>
      </c>
      <c r="B1682" s="155" t="s">
        <v>343</v>
      </c>
      <c r="C1682" s="156" t="s">
        <v>344</v>
      </c>
      <c r="D1682" s="157">
        <v>0</v>
      </c>
      <c r="E1682" s="157">
        <v>0</v>
      </c>
      <c r="F1682" s="157">
        <v>572037.4</v>
      </c>
    </row>
    <row r="1683" spans="1:6" ht="30" outlineLevel="1" x14ac:dyDescent="0.2">
      <c r="A1683" s="155" t="s">
        <v>1909</v>
      </c>
      <c r="B1683" s="155"/>
      <c r="C1683" s="156" t="s">
        <v>1910</v>
      </c>
      <c r="D1683" s="157">
        <v>1152996.8</v>
      </c>
      <c r="E1683" s="157">
        <v>1197373.2</v>
      </c>
      <c r="F1683" s="157">
        <v>1058693</v>
      </c>
    </row>
    <row r="1684" spans="1:6" ht="30" outlineLevel="2" x14ac:dyDescent="0.2">
      <c r="A1684" s="155" t="s">
        <v>1911</v>
      </c>
      <c r="B1684" s="155"/>
      <c r="C1684" s="156" t="s">
        <v>1912</v>
      </c>
      <c r="D1684" s="157">
        <v>381417.5</v>
      </c>
      <c r="E1684" s="157">
        <v>403469.4</v>
      </c>
      <c r="F1684" s="157">
        <v>416057.2</v>
      </c>
    </row>
    <row r="1685" spans="1:6" ht="60" outlineLevel="3" x14ac:dyDescent="0.2">
      <c r="A1685" s="155" t="s">
        <v>1913</v>
      </c>
      <c r="B1685" s="155"/>
      <c r="C1685" s="156" t="s">
        <v>288</v>
      </c>
      <c r="D1685" s="157">
        <v>74022.3</v>
      </c>
      <c r="E1685" s="157">
        <v>89525</v>
      </c>
      <c r="F1685" s="157">
        <v>95525.8</v>
      </c>
    </row>
    <row r="1686" spans="1:6" ht="45" outlineLevel="4" x14ac:dyDescent="0.2">
      <c r="A1686" s="155" t="s">
        <v>1913</v>
      </c>
      <c r="B1686" s="155" t="s">
        <v>289</v>
      </c>
      <c r="C1686" s="156" t="s">
        <v>290</v>
      </c>
      <c r="D1686" s="157">
        <v>74022.3</v>
      </c>
      <c r="E1686" s="157">
        <v>89525</v>
      </c>
      <c r="F1686" s="157">
        <v>95525.8</v>
      </c>
    </row>
    <row r="1687" spans="1:6" ht="45" outlineLevel="3" x14ac:dyDescent="0.2">
      <c r="A1687" s="155" t="s">
        <v>1914</v>
      </c>
      <c r="B1687" s="155"/>
      <c r="C1687" s="156" t="s">
        <v>1915</v>
      </c>
      <c r="D1687" s="157">
        <v>1600</v>
      </c>
      <c r="E1687" s="157">
        <v>0</v>
      </c>
      <c r="F1687" s="157">
        <v>0</v>
      </c>
    </row>
    <row r="1688" spans="1:6" ht="45" outlineLevel="4" x14ac:dyDescent="0.2">
      <c r="A1688" s="155" t="s">
        <v>1914</v>
      </c>
      <c r="B1688" s="155" t="s">
        <v>293</v>
      </c>
      <c r="C1688" s="156" t="s">
        <v>294</v>
      </c>
      <c r="D1688" s="157">
        <v>1600</v>
      </c>
      <c r="E1688" s="157">
        <v>0</v>
      </c>
      <c r="F1688" s="157">
        <v>0</v>
      </c>
    </row>
    <row r="1689" spans="1:6" ht="45" outlineLevel="3" x14ac:dyDescent="0.2">
      <c r="A1689" s="155" t="s">
        <v>1916</v>
      </c>
      <c r="B1689" s="155"/>
      <c r="C1689" s="156" t="s">
        <v>1917</v>
      </c>
      <c r="D1689" s="157">
        <v>47758.8</v>
      </c>
      <c r="E1689" s="157">
        <v>91819.5</v>
      </c>
      <c r="F1689" s="157">
        <v>38406.5</v>
      </c>
    </row>
    <row r="1690" spans="1:6" ht="45" outlineLevel="4" x14ac:dyDescent="0.2">
      <c r="A1690" s="155" t="s">
        <v>1916</v>
      </c>
      <c r="B1690" s="155" t="s">
        <v>293</v>
      </c>
      <c r="C1690" s="156" t="s">
        <v>294</v>
      </c>
      <c r="D1690" s="157">
        <v>47758.8</v>
      </c>
      <c r="E1690" s="157">
        <v>91819.5</v>
      </c>
      <c r="F1690" s="157">
        <v>38406.5</v>
      </c>
    </row>
    <row r="1691" spans="1:6" ht="75" outlineLevel="3" x14ac:dyDescent="0.2">
      <c r="A1691" s="155" t="s">
        <v>1918</v>
      </c>
      <c r="B1691" s="155"/>
      <c r="C1691" s="156" t="s">
        <v>1919</v>
      </c>
      <c r="D1691" s="157">
        <v>25000</v>
      </c>
      <c r="E1691" s="157">
        <v>0</v>
      </c>
      <c r="F1691" s="157">
        <v>0</v>
      </c>
    </row>
    <row r="1692" spans="1:6" ht="45" outlineLevel="4" x14ac:dyDescent="0.2">
      <c r="A1692" s="155" t="s">
        <v>1918</v>
      </c>
      <c r="B1692" s="155" t="s">
        <v>289</v>
      </c>
      <c r="C1692" s="156" t="s">
        <v>290</v>
      </c>
      <c r="D1692" s="157">
        <v>25000</v>
      </c>
      <c r="E1692" s="157">
        <v>0</v>
      </c>
      <c r="F1692" s="157">
        <v>0</v>
      </c>
    </row>
    <row r="1693" spans="1:6" ht="45" outlineLevel="3" x14ac:dyDescent="0.2">
      <c r="A1693" s="155" t="s">
        <v>1920</v>
      </c>
      <c r="B1693" s="155"/>
      <c r="C1693" s="156" t="s">
        <v>1921</v>
      </c>
      <c r="D1693" s="157">
        <v>17310</v>
      </c>
      <c r="E1693" s="157">
        <v>18000</v>
      </c>
      <c r="F1693" s="157">
        <v>78000</v>
      </c>
    </row>
    <row r="1694" spans="1:6" ht="45" outlineLevel="4" x14ac:dyDescent="0.2">
      <c r="A1694" s="155" t="s">
        <v>1920</v>
      </c>
      <c r="B1694" s="155" t="s">
        <v>293</v>
      </c>
      <c r="C1694" s="156" t="s">
        <v>294</v>
      </c>
      <c r="D1694" s="157">
        <v>17310</v>
      </c>
      <c r="E1694" s="157">
        <v>18000</v>
      </c>
      <c r="F1694" s="157">
        <v>78000</v>
      </c>
    </row>
    <row r="1695" spans="1:6" ht="30" outlineLevel="3" x14ac:dyDescent="0.2">
      <c r="A1695" s="155" t="s">
        <v>1922</v>
      </c>
      <c r="B1695" s="155"/>
      <c r="C1695" s="156" t="s">
        <v>1923</v>
      </c>
      <c r="D1695" s="157">
        <v>11601.5</v>
      </c>
      <c r="E1695" s="157">
        <v>0</v>
      </c>
      <c r="F1695" s="157">
        <v>0</v>
      </c>
    </row>
    <row r="1696" spans="1:6" ht="45" outlineLevel="4" x14ac:dyDescent="0.2">
      <c r="A1696" s="155" t="s">
        <v>1922</v>
      </c>
      <c r="B1696" s="155" t="s">
        <v>293</v>
      </c>
      <c r="C1696" s="156" t="s">
        <v>294</v>
      </c>
      <c r="D1696" s="157">
        <v>11601.5</v>
      </c>
      <c r="E1696" s="157">
        <v>0</v>
      </c>
      <c r="F1696" s="157">
        <v>0</v>
      </c>
    </row>
    <row r="1697" spans="1:6" ht="30" outlineLevel="3" x14ac:dyDescent="0.2">
      <c r="A1697" s="155" t="s">
        <v>1924</v>
      </c>
      <c r="B1697" s="155"/>
      <c r="C1697" s="156" t="s">
        <v>1925</v>
      </c>
      <c r="D1697" s="157">
        <v>34817</v>
      </c>
      <c r="E1697" s="157">
        <v>34817</v>
      </c>
      <c r="F1697" s="157">
        <v>34817</v>
      </c>
    </row>
    <row r="1698" spans="1:6" ht="45" outlineLevel="4" x14ac:dyDescent="0.2">
      <c r="A1698" s="155" t="s">
        <v>1924</v>
      </c>
      <c r="B1698" s="155" t="s">
        <v>289</v>
      </c>
      <c r="C1698" s="156" t="s">
        <v>290</v>
      </c>
      <c r="D1698" s="157">
        <v>34817</v>
      </c>
      <c r="E1698" s="157">
        <v>34817</v>
      </c>
      <c r="F1698" s="157">
        <v>34817</v>
      </c>
    </row>
    <row r="1699" spans="1:6" ht="45" outlineLevel="3" x14ac:dyDescent="0.2">
      <c r="A1699" s="155" t="s">
        <v>1926</v>
      </c>
      <c r="B1699" s="155"/>
      <c r="C1699" s="156" t="s">
        <v>1927</v>
      </c>
      <c r="D1699" s="157">
        <v>169307.9</v>
      </c>
      <c r="E1699" s="157">
        <v>169307.9</v>
      </c>
      <c r="F1699" s="157">
        <v>169307.9</v>
      </c>
    </row>
    <row r="1700" spans="1:6" ht="45" outlineLevel="4" x14ac:dyDescent="0.2">
      <c r="A1700" s="155" t="s">
        <v>1926</v>
      </c>
      <c r="B1700" s="155" t="s">
        <v>289</v>
      </c>
      <c r="C1700" s="156" t="s">
        <v>290</v>
      </c>
      <c r="D1700" s="157">
        <v>169307.9</v>
      </c>
      <c r="E1700" s="157">
        <v>169307.9</v>
      </c>
      <c r="F1700" s="157">
        <v>169307.9</v>
      </c>
    </row>
    <row r="1701" spans="1:6" ht="75" outlineLevel="2" x14ac:dyDescent="0.2">
      <c r="A1701" s="155" t="s">
        <v>1928</v>
      </c>
      <c r="B1701" s="155"/>
      <c r="C1701" s="156" t="s">
        <v>1929</v>
      </c>
      <c r="D1701" s="157">
        <v>566751.1</v>
      </c>
      <c r="E1701" s="157">
        <v>641269.5</v>
      </c>
      <c r="F1701" s="157">
        <v>641235.80000000005</v>
      </c>
    </row>
    <row r="1702" spans="1:6" ht="60" outlineLevel="3" x14ac:dyDescent="0.2">
      <c r="A1702" s="155" t="s">
        <v>1930</v>
      </c>
      <c r="B1702" s="155"/>
      <c r="C1702" s="156" t="s">
        <v>288</v>
      </c>
      <c r="D1702" s="157">
        <v>168225</v>
      </c>
      <c r="E1702" s="157">
        <v>196973.3</v>
      </c>
      <c r="F1702" s="157">
        <v>196939.6</v>
      </c>
    </row>
    <row r="1703" spans="1:6" ht="105" outlineLevel="4" x14ac:dyDescent="0.2">
      <c r="A1703" s="155" t="s">
        <v>1930</v>
      </c>
      <c r="B1703" s="155" t="s">
        <v>325</v>
      </c>
      <c r="C1703" s="156" t="s">
        <v>326</v>
      </c>
      <c r="D1703" s="157">
        <v>130803.8</v>
      </c>
      <c r="E1703" s="157">
        <v>151587.1</v>
      </c>
      <c r="F1703" s="157">
        <v>151587.1</v>
      </c>
    </row>
    <row r="1704" spans="1:6" ht="45" outlineLevel="4" x14ac:dyDescent="0.2">
      <c r="A1704" s="155" t="s">
        <v>1930</v>
      </c>
      <c r="B1704" s="155" t="s">
        <v>293</v>
      </c>
      <c r="C1704" s="156" t="s">
        <v>294</v>
      </c>
      <c r="D1704" s="157">
        <v>34340.300000000003</v>
      </c>
      <c r="E1704" s="157">
        <v>42340.3</v>
      </c>
      <c r="F1704" s="157">
        <v>42340.3</v>
      </c>
    </row>
    <row r="1705" spans="1:6" ht="15" outlineLevel="4" x14ac:dyDescent="0.2">
      <c r="A1705" s="155" t="s">
        <v>1930</v>
      </c>
      <c r="B1705" s="155" t="s">
        <v>327</v>
      </c>
      <c r="C1705" s="156" t="s">
        <v>328</v>
      </c>
      <c r="D1705" s="157">
        <v>3080.9</v>
      </c>
      <c r="E1705" s="157">
        <v>3045.9</v>
      </c>
      <c r="F1705" s="157">
        <v>3012.2</v>
      </c>
    </row>
    <row r="1706" spans="1:6" ht="45" outlineLevel="3" x14ac:dyDescent="0.2">
      <c r="A1706" s="155" t="s">
        <v>1931</v>
      </c>
      <c r="B1706" s="155"/>
      <c r="C1706" s="156" t="s">
        <v>1932</v>
      </c>
      <c r="D1706" s="157">
        <v>24530</v>
      </c>
      <c r="E1706" s="157">
        <v>53930</v>
      </c>
      <c r="F1706" s="157">
        <v>53930</v>
      </c>
    </row>
    <row r="1707" spans="1:6" ht="45" outlineLevel="4" x14ac:dyDescent="0.2">
      <c r="A1707" s="155" t="s">
        <v>1931</v>
      </c>
      <c r="B1707" s="155" t="s">
        <v>293</v>
      </c>
      <c r="C1707" s="156" t="s">
        <v>294</v>
      </c>
      <c r="D1707" s="157">
        <v>24530</v>
      </c>
      <c r="E1707" s="157">
        <v>53930</v>
      </c>
      <c r="F1707" s="157">
        <v>53930</v>
      </c>
    </row>
    <row r="1708" spans="1:6" ht="30" outlineLevel="3" x14ac:dyDescent="0.2">
      <c r="A1708" s="155" t="s">
        <v>1933</v>
      </c>
      <c r="B1708" s="155"/>
      <c r="C1708" s="156" t="s">
        <v>1925</v>
      </c>
      <c r="D1708" s="157">
        <v>373996.1</v>
      </c>
      <c r="E1708" s="157">
        <v>390366.2</v>
      </c>
      <c r="F1708" s="157">
        <v>390366.2</v>
      </c>
    </row>
    <row r="1709" spans="1:6" ht="105" outlineLevel="4" x14ac:dyDescent="0.2">
      <c r="A1709" s="155" t="s">
        <v>1933</v>
      </c>
      <c r="B1709" s="155" t="s">
        <v>325</v>
      </c>
      <c r="C1709" s="156" t="s">
        <v>326</v>
      </c>
      <c r="D1709" s="157">
        <v>321660.90000000002</v>
      </c>
      <c r="E1709" s="157">
        <v>334517.59999999998</v>
      </c>
      <c r="F1709" s="157">
        <v>334517.59999999998</v>
      </c>
    </row>
    <row r="1710" spans="1:6" ht="45" outlineLevel="4" x14ac:dyDescent="0.2">
      <c r="A1710" s="155" t="s">
        <v>1933</v>
      </c>
      <c r="B1710" s="155" t="s">
        <v>293</v>
      </c>
      <c r="C1710" s="156" t="s">
        <v>294</v>
      </c>
      <c r="D1710" s="157">
        <v>52335.199999999997</v>
      </c>
      <c r="E1710" s="157">
        <v>55848.6</v>
      </c>
      <c r="F1710" s="157">
        <v>55848.6</v>
      </c>
    </row>
    <row r="1711" spans="1:6" ht="75" outlineLevel="2" x14ac:dyDescent="0.2">
      <c r="A1711" s="155" t="s">
        <v>1934</v>
      </c>
      <c r="B1711" s="155"/>
      <c r="C1711" s="156" t="s">
        <v>1935</v>
      </c>
      <c r="D1711" s="157">
        <v>86955.3</v>
      </c>
      <c r="E1711" s="157">
        <v>1700</v>
      </c>
      <c r="F1711" s="157">
        <v>1400</v>
      </c>
    </row>
    <row r="1712" spans="1:6" ht="90" outlineLevel="3" x14ac:dyDescent="0.2">
      <c r="A1712" s="155" t="s">
        <v>1936</v>
      </c>
      <c r="B1712" s="155"/>
      <c r="C1712" s="156" t="s">
        <v>1937</v>
      </c>
      <c r="D1712" s="157">
        <v>86955.3</v>
      </c>
      <c r="E1712" s="157">
        <v>1700</v>
      </c>
      <c r="F1712" s="157">
        <v>1400</v>
      </c>
    </row>
    <row r="1713" spans="1:6" ht="45" outlineLevel="4" x14ac:dyDescent="0.2">
      <c r="A1713" s="155" t="s">
        <v>1936</v>
      </c>
      <c r="B1713" s="155" t="s">
        <v>293</v>
      </c>
      <c r="C1713" s="156" t="s">
        <v>294</v>
      </c>
      <c r="D1713" s="157">
        <v>86955.3</v>
      </c>
      <c r="E1713" s="157">
        <v>1700</v>
      </c>
      <c r="F1713" s="157">
        <v>1400</v>
      </c>
    </row>
    <row r="1714" spans="1:6" ht="30" outlineLevel="2" x14ac:dyDescent="0.2">
      <c r="A1714" s="155" t="s">
        <v>1938</v>
      </c>
      <c r="B1714" s="155"/>
      <c r="C1714" s="156" t="s">
        <v>1939</v>
      </c>
      <c r="D1714" s="157">
        <v>117872.9</v>
      </c>
      <c r="E1714" s="157">
        <v>150934.29999999999</v>
      </c>
      <c r="F1714" s="157">
        <v>0</v>
      </c>
    </row>
    <row r="1715" spans="1:6" ht="30" outlineLevel="3" x14ac:dyDescent="0.2">
      <c r="A1715" s="155" t="s">
        <v>1940</v>
      </c>
      <c r="B1715" s="155"/>
      <c r="C1715" s="156" t="s">
        <v>1941</v>
      </c>
      <c r="D1715" s="157">
        <v>83404.800000000003</v>
      </c>
      <c r="E1715" s="157">
        <v>83242.399999999994</v>
      </c>
      <c r="F1715" s="157">
        <v>0</v>
      </c>
    </row>
    <row r="1716" spans="1:6" ht="45" outlineLevel="4" x14ac:dyDescent="0.2">
      <c r="A1716" s="155" t="s">
        <v>1940</v>
      </c>
      <c r="B1716" s="155" t="s">
        <v>289</v>
      </c>
      <c r="C1716" s="156" t="s">
        <v>290</v>
      </c>
      <c r="D1716" s="157">
        <v>83404.800000000003</v>
      </c>
      <c r="E1716" s="157">
        <v>83242.399999999994</v>
      </c>
      <c r="F1716" s="157">
        <v>0</v>
      </c>
    </row>
    <row r="1717" spans="1:6" ht="30" outlineLevel="3" x14ac:dyDescent="0.2">
      <c r="A1717" s="155" t="s">
        <v>1942</v>
      </c>
      <c r="B1717" s="155"/>
      <c r="C1717" s="156" t="s">
        <v>1943</v>
      </c>
      <c r="D1717" s="157">
        <v>289.2</v>
      </c>
      <c r="E1717" s="157">
        <v>289.2</v>
      </c>
      <c r="F1717" s="157">
        <v>0</v>
      </c>
    </row>
    <row r="1718" spans="1:6" ht="45" outlineLevel="4" x14ac:dyDescent="0.2">
      <c r="A1718" s="155" t="s">
        <v>1942</v>
      </c>
      <c r="B1718" s="155" t="s">
        <v>289</v>
      </c>
      <c r="C1718" s="156" t="s">
        <v>290</v>
      </c>
      <c r="D1718" s="157">
        <v>289.2</v>
      </c>
      <c r="E1718" s="157">
        <v>289.2</v>
      </c>
      <c r="F1718" s="157">
        <v>0</v>
      </c>
    </row>
    <row r="1719" spans="1:6" ht="75" outlineLevel="3" x14ac:dyDescent="0.2">
      <c r="A1719" s="155" t="s">
        <v>1944</v>
      </c>
      <c r="B1719" s="155"/>
      <c r="C1719" s="156" t="s">
        <v>1945</v>
      </c>
      <c r="D1719" s="157">
        <v>34178.9</v>
      </c>
      <c r="E1719" s="157">
        <v>67402.7</v>
      </c>
      <c r="F1719" s="157">
        <v>0</v>
      </c>
    </row>
    <row r="1720" spans="1:6" ht="45" outlineLevel="4" x14ac:dyDescent="0.2">
      <c r="A1720" s="155" t="s">
        <v>1944</v>
      </c>
      <c r="B1720" s="155" t="s">
        <v>293</v>
      </c>
      <c r="C1720" s="156" t="s">
        <v>294</v>
      </c>
      <c r="D1720" s="157">
        <v>34178.9</v>
      </c>
      <c r="E1720" s="157">
        <v>67402.7</v>
      </c>
      <c r="F1720" s="157">
        <v>0</v>
      </c>
    </row>
    <row r="1721" spans="1:6" ht="30" outlineLevel="1" x14ac:dyDescent="0.2">
      <c r="A1721" s="155" t="s">
        <v>1946</v>
      </c>
      <c r="B1721" s="155"/>
      <c r="C1721" s="156" t="s">
        <v>1947</v>
      </c>
      <c r="D1721" s="157">
        <v>236638.3</v>
      </c>
      <c r="E1721" s="157">
        <v>259054.5</v>
      </c>
      <c r="F1721" s="157">
        <v>154050.4</v>
      </c>
    </row>
    <row r="1722" spans="1:6" ht="45" outlineLevel="2" x14ac:dyDescent="0.2">
      <c r="A1722" s="155" t="s">
        <v>1948</v>
      </c>
      <c r="B1722" s="155"/>
      <c r="C1722" s="156" t="s">
        <v>1949</v>
      </c>
      <c r="D1722" s="157">
        <v>17265.599999999999</v>
      </c>
      <c r="E1722" s="157">
        <v>3957.2</v>
      </c>
      <c r="F1722" s="157">
        <v>2638</v>
      </c>
    </row>
    <row r="1723" spans="1:6" ht="15" outlineLevel="3" x14ac:dyDescent="0.2">
      <c r="A1723" s="155" t="s">
        <v>1950</v>
      </c>
      <c r="B1723" s="155"/>
      <c r="C1723" s="156" t="s">
        <v>1951</v>
      </c>
      <c r="D1723" s="157">
        <v>14348.6</v>
      </c>
      <c r="E1723" s="157">
        <v>1028.2</v>
      </c>
      <c r="F1723" s="157">
        <v>1121.5999999999999</v>
      </c>
    </row>
    <row r="1724" spans="1:6" ht="45" outlineLevel="4" x14ac:dyDescent="0.2">
      <c r="A1724" s="155" t="s">
        <v>1950</v>
      </c>
      <c r="B1724" s="155" t="s">
        <v>293</v>
      </c>
      <c r="C1724" s="156" t="s">
        <v>294</v>
      </c>
      <c r="D1724" s="157">
        <v>14348.6</v>
      </c>
      <c r="E1724" s="157">
        <v>1028.2</v>
      </c>
      <c r="F1724" s="157">
        <v>1121.5999999999999</v>
      </c>
    </row>
    <row r="1725" spans="1:6" ht="30" outlineLevel="3" x14ac:dyDescent="0.2">
      <c r="A1725" s="155" t="s">
        <v>1952</v>
      </c>
      <c r="B1725" s="155"/>
      <c r="C1725" s="156" t="s">
        <v>1953</v>
      </c>
      <c r="D1725" s="157">
        <v>1516.4</v>
      </c>
      <c r="E1725" s="157">
        <v>1516.4</v>
      </c>
      <c r="F1725" s="157">
        <v>1516.4</v>
      </c>
    </row>
    <row r="1726" spans="1:6" ht="45" outlineLevel="4" x14ac:dyDescent="0.2">
      <c r="A1726" s="155" t="s">
        <v>1952</v>
      </c>
      <c r="B1726" s="155" t="s">
        <v>293</v>
      </c>
      <c r="C1726" s="156" t="s">
        <v>294</v>
      </c>
      <c r="D1726" s="157">
        <v>1516.4</v>
      </c>
      <c r="E1726" s="157">
        <v>1516.4</v>
      </c>
      <c r="F1726" s="157">
        <v>1516.4</v>
      </c>
    </row>
    <row r="1727" spans="1:6" ht="90" outlineLevel="3" x14ac:dyDescent="0.2">
      <c r="A1727" s="155" t="s">
        <v>1954</v>
      </c>
      <c r="B1727" s="155"/>
      <c r="C1727" s="156" t="s">
        <v>1955</v>
      </c>
      <c r="D1727" s="157">
        <v>1400.6</v>
      </c>
      <c r="E1727" s="157">
        <v>1412.6</v>
      </c>
      <c r="F1727" s="157">
        <v>0</v>
      </c>
    </row>
    <row r="1728" spans="1:6" ht="15" outlineLevel="4" x14ac:dyDescent="0.2">
      <c r="A1728" s="155" t="s">
        <v>1954</v>
      </c>
      <c r="B1728" s="155" t="s">
        <v>327</v>
      </c>
      <c r="C1728" s="156" t="s">
        <v>328</v>
      </c>
      <c r="D1728" s="157">
        <v>1400.6</v>
      </c>
      <c r="E1728" s="157">
        <v>1412.6</v>
      </c>
      <c r="F1728" s="157">
        <v>0</v>
      </c>
    </row>
    <row r="1729" spans="1:6" ht="30" outlineLevel="2" x14ac:dyDescent="0.2">
      <c r="A1729" s="155" t="s">
        <v>1956</v>
      </c>
      <c r="B1729" s="155"/>
      <c r="C1729" s="156" t="s">
        <v>1957</v>
      </c>
      <c r="D1729" s="157">
        <v>47294.5</v>
      </c>
      <c r="E1729" s="157">
        <v>47169.7</v>
      </c>
      <c r="F1729" s="157">
        <v>47169.7</v>
      </c>
    </row>
    <row r="1730" spans="1:6" ht="30" outlineLevel="3" x14ac:dyDescent="0.2">
      <c r="A1730" s="155" t="s">
        <v>1958</v>
      </c>
      <c r="B1730" s="155"/>
      <c r="C1730" s="156" t="s">
        <v>1959</v>
      </c>
      <c r="D1730" s="157">
        <v>47294.5</v>
      </c>
      <c r="E1730" s="157">
        <v>47169.7</v>
      </c>
      <c r="F1730" s="157">
        <v>47169.7</v>
      </c>
    </row>
    <row r="1731" spans="1:6" ht="45" outlineLevel="4" x14ac:dyDescent="0.2">
      <c r="A1731" s="155" t="s">
        <v>1958</v>
      </c>
      <c r="B1731" s="155" t="s">
        <v>293</v>
      </c>
      <c r="C1731" s="156" t="s">
        <v>294</v>
      </c>
      <c r="D1731" s="157">
        <v>47294.5</v>
      </c>
      <c r="E1731" s="157">
        <v>47169.7</v>
      </c>
      <c r="F1731" s="157">
        <v>47169.7</v>
      </c>
    </row>
    <row r="1732" spans="1:6" ht="45" outlineLevel="2" x14ac:dyDescent="0.2">
      <c r="A1732" s="155" t="s">
        <v>1960</v>
      </c>
      <c r="B1732" s="155"/>
      <c r="C1732" s="156" t="s">
        <v>1961</v>
      </c>
      <c r="D1732" s="157">
        <v>122938.2</v>
      </c>
      <c r="E1732" s="157">
        <v>194417.6</v>
      </c>
      <c r="F1732" s="157">
        <v>104242.7</v>
      </c>
    </row>
    <row r="1733" spans="1:6" ht="60" outlineLevel="3" x14ac:dyDescent="0.2">
      <c r="A1733" s="155" t="s">
        <v>1962</v>
      </c>
      <c r="B1733" s="155"/>
      <c r="C1733" s="156" t="s">
        <v>1963</v>
      </c>
      <c r="D1733" s="157">
        <v>36621.699999999997</v>
      </c>
      <c r="E1733" s="157">
        <v>105479.3</v>
      </c>
      <c r="F1733" s="157">
        <v>43393.7</v>
      </c>
    </row>
    <row r="1734" spans="1:6" ht="15" outlineLevel="4" x14ac:dyDescent="0.2">
      <c r="A1734" s="155" t="s">
        <v>1962</v>
      </c>
      <c r="B1734" s="155" t="s">
        <v>343</v>
      </c>
      <c r="C1734" s="156" t="s">
        <v>344</v>
      </c>
      <c r="D1734" s="157">
        <v>36621.699999999997</v>
      </c>
      <c r="E1734" s="157">
        <v>105479.3</v>
      </c>
      <c r="F1734" s="157">
        <v>43393.7</v>
      </c>
    </row>
    <row r="1735" spans="1:6" ht="90" outlineLevel="3" x14ac:dyDescent="0.2">
      <c r="A1735" s="155" t="s">
        <v>1964</v>
      </c>
      <c r="B1735" s="155"/>
      <c r="C1735" s="156" t="s">
        <v>1965</v>
      </c>
      <c r="D1735" s="157">
        <v>23400</v>
      </c>
      <c r="E1735" s="157">
        <v>25020</v>
      </c>
      <c r="F1735" s="157">
        <v>25020</v>
      </c>
    </row>
    <row r="1736" spans="1:6" ht="45" outlineLevel="4" x14ac:dyDescent="0.2">
      <c r="A1736" s="155" t="s">
        <v>1964</v>
      </c>
      <c r="B1736" s="155" t="s">
        <v>293</v>
      </c>
      <c r="C1736" s="156" t="s">
        <v>294</v>
      </c>
      <c r="D1736" s="157">
        <v>23400</v>
      </c>
      <c r="E1736" s="157">
        <v>25020</v>
      </c>
      <c r="F1736" s="157">
        <v>25020</v>
      </c>
    </row>
    <row r="1737" spans="1:6" ht="60" outlineLevel="3" x14ac:dyDescent="0.2">
      <c r="A1737" s="155" t="s">
        <v>1966</v>
      </c>
      <c r="B1737" s="155"/>
      <c r="C1737" s="156" t="s">
        <v>1967</v>
      </c>
      <c r="D1737" s="157">
        <v>62916.5</v>
      </c>
      <c r="E1737" s="157">
        <v>63918.3</v>
      </c>
      <c r="F1737" s="157">
        <v>35829</v>
      </c>
    </row>
    <row r="1738" spans="1:6" ht="15" outlineLevel="4" x14ac:dyDescent="0.2">
      <c r="A1738" s="155" t="s">
        <v>1966</v>
      </c>
      <c r="B1738" s="155" t="s">
        <v>343</v>
      </c>
      <c r="C1738" s="156" t="s">
        <v>344</v>
      </c>
      <c r="D1738" s="157">
        <v>62916.5</v>
      </c>
      <c r="E1738" s="157">
        <v>63918.3</v>
      </c>
      <c r="F1738" s="157">
        <v>35829</v>
      </c>
    </row>
    <row r="1739" spans="1:6" ht="45" outlineLevel="2" x14ac:dyDescent="0.2">
      <c r="A1739" s="155" t="s">
        <v>1968</v>
      </c>
      <c r="B1739" s="155"/>
      <c r="C1739" s="156" t="s">
        <v>1969</v>
      </c>
      <c r="D1739" s="157">
        <v>49140</v>
      </c>
      <c r="E1739" s="157">
        <v>13510</v>
      </c>
      <c r="F1739" s="157">
        <v>0</v>
      </c>
    </row>
    <row r="1740" spans="1:6" ht="30" outlineLevel="3" x14ac:dyDescent="0.2">
      <c r="A1740" s="155" t="s">
        <v>1970</v>
      </c>
      <c r="B1740" s="155"/>
      <c r="C1740" s="156" t="s">
        <v>1971</v>
      </c>
      <c r="D1740" s="157">
        <v>49140</v>
      </c>
      <c r="E1740" s="157">
        <v>13510</v>
      </c>
      <c r="F1740" s="157">
        <v>0</v>
      </c>
    </row>
    <row r="1741" spans="1:6" ht="45" outlineLevel="4" x14ac:dyDescent="0.2">
      <c r="A1741" s="155" t="s">
        <v>1970</v>
      </c>
      <c r="B1741" s="155" t="s">
        <v>293</v>
      </c>
      <c r="C1741" s="156" t="s">
        <v>294</v>
      </c>
      <c r="D1741" s="157">
        <v>49140</v>
      </c>
      <c r="E1741" s="157">
        <v>13510</v>
      </c>
      <c r="F1741" s="157">
        <v>0</v>
      </c>
    </row>
    <row r="1742" spans="1:6" ht="60" outlineLevel="1" x14ac:dyDescent="0.2">
      <c r="A1742" s="155" t="s">
        <v>1972</v>
      </c>
      <c r="B1742" s="155"/>
      <c r="C1742" s="156" t="s">
        <v>1279</v>
      </c>
      <c r="D1742" s="157">
        <v>373939</v>
      </c>
      <c r="E1742" s="157">
        <v>226170</v>
      </c>
      <c r="F1742" s="157">
        <v>215465.60000000001</v>
      </c>
    </row>
    <row r="1743" spans="1:6" ht="45" outlineLevel="2" x14ac:dyDescent="0.2">
      <c r="A1743" s="155" t="s">
        <v>1973</v>
      </c>
      <c r="B1743" s="155"/>
      <c r="C1743" s="156" t="s">
        <v>369</v>
      </c>
      <c r="D1743" s="157">
        <v>208969.4</v>
      </c>
      <c r="E1743" s="157">
        <v>213986.3</v>
      </c>
      <c r="F1743" s="157">
        <v>213965.6</v>
      </c>
    </row>
    <row r="1744" spans="1:6" ht="60" outlineLevel="3" x14ac:dyDescent="0.2">
      <c r="A1744" s="155" t="s">
        <v>1974</v>
      </c>
      <c r="B1744" s="155"/>
      <c r="C1744" s="156" t="s">
        <v>371</v>
      </c>
      <c r="D1744" s="157">
        <v>117036</v>
      </c>
      <c r="E1744" s="157">
        <v>121299.6</v>
      </c>
      <c r="F1744" s="157">
        <v>120367.1</v>
      </c>
    </row>
    <row r="1745" spans="1:6" ht="105" outlineLevel="4" x14ac:dyDescent="0.2">
      <c r="A1745" s="155" t="s">
        <v>1974</v>
      </c>
      <c r="B1745" s="155" t="s">
        <v>325</v>
      </c>
      <c r="C1745" s="156" t="s">
        <v>326</v>
      </c>
      <c r="D1745" s="157">
        <v>97642.6</v>
      </c>
      <c r="E1745" s="157">
        <v>101309.9</v>
      </c>
      <c r="F1745" s="157">
        <v>100385.9</v>
      </c>
    </row>
    <row r="1746" spans="1:6" ht="45" outlineLevel="4" x14ac:dyDescent="0.2">
      <c r="A1746" s="155" t="s">
        <v>1974</v>
      </c>
      <c r="B1746" s="155" t="s">
        <v>293</v>
      </c>
      <c r="C1746" s="156" t="s">
        <v>294</v>
      </c>
      <c r="D1746" s="157">
        <v>19129.3</v>
      </c>
      <c r="E1746" s="157">
        <v>19745.599999999999</v>
      </c>
      <c r="F1746" s="157">
        <v>19737.099999999999</v>
      </c>
    </row>
    <row r="1747" spans="1:6" ht="30" outlineLevel="4" x14ac:dyDescent="0.2">
      <c r="A1747" s="155" t="s">
        <v>1974</v>
      </c>
      <c r="B1747" s="155" t="s">
        <v>301</v>
      </c>
      <c r="C1747" s="156" t="s">
        <v>302</v>
      </c>
      <c r="D1747" s="157">
        <v>20</v>
      </c>
      <c r="E1747" s="157">
        <v>0</v>
      </c>
      <c r="F1747" s="157">
        <v>0</v>
      </c>
    </row>
    <row r="1748" spans="1:6" ht="15" outlineLevel="4" x14ac:dyDescent="0.2">
      <c r="A1748" s="155" t="s">
        <v>1974</v>
      </c>
      <c r="B1748" s="155" t="s">
        <v>327</v>
      </c>
      <c r="C1748" s="156" t="s">
        <v>328</v>
      </c>
      <c r="D1748" s="157">
        <v>244.1</v>
      </c>
      <c r="E1748" s="157">
        <v>244.1</v>
      </c>
      <c r="F1748" s="157">
        <v>244.1</v>
      </c>
    </row>
    <row r="1749" spans="1:6" ht="60" outlineLevel="3" x14ac:dyDescent="0.2">
      <c r="A1749" s="155" t="s">
        <v>1975</v>
      </c>
      <c r="B1749" s="155"/>
      <c r="C1749" s="156" t="s">
        <v>1976</v>
      </c>
      <c r="D1749" s="157">
        <v>206.5</v>
      </c>
      <c r="E1749" s="157">
        <v>131.4</v>
      </c>
      <c r="F1749" s="157">
        <v>139.9</v>
      </c>
    </row>
    <row r="1750" spans="1:6" ht="45" outlineLevel="4" x14ac:dyDescent="0.2">
      <c r="A1750" s="155" t="s">
        <v>1975</v>
      </c>
      <c r="B1750" s="155" t="s">
        <v>293</v>
      </c>
      <c r="C1750" s="156" t="s">
        <v>294</v>
      </c>
      <c r="D1750" s="157">
        <v>206.5</v>
      </c>
      <c r="E1750" s="157">
        <v>131.4</v>
      </c>
      <c r="F1750" s="157">
        <v>139.9</v>
      </c>
    </row>
    <row r="1751" spans="1:6" ht="90" outlineLevel="3" x14ac:dyDescent="0.2">
      <c r="A1751" s="155" t="s">
        <v>1977</v>
      </c>
      <c r="B1751" s="155"/>
      <c r="C1751" s="156" t="s">
        <v>1978</v>
      </c>
      <c r="D1751" s="157">
        <v>2910.7</v>
      </c>
      <c r="E1751" s="157">
        <v>2910.7</v>
      </c>
      <c r="F1751" s="157">
        <v>2910.7</v>
      </c>
    </row>
    <row r="1752" spans="1:6" ht="45" outlineLevel="4" x14ac:dyDescent="0.2">
      <c r="A1752" s="155" t="s">
        <v>1977</v>
      </c>
      <c r="B1752" s="155" t="s">
        <v>293</v>
      </c>
      <c r="C1752" s="156" t="s">
        <v>294</v>
      </c>
      <c r="D1752" s="157">
        <v>2910.7</v>
      </c>
      <c r="E1752" s="157">
        <v>2910.7</v>
      </c>
      <c r="F1752" s="157">
        <v>2910.7</v>
      </c>
    </row>
    <row r="1753" spans="1:6" ht="60" outlineLevel="3" x14ac:dyDescent="0.2">
      <c r="A1753" s="155" t="s">
        <v>1979</v>
      </c>
      <c r="B1753" s="155"/>
      <c r="C1753" s="156" t="s">
        <v>1980</v>
      </c>
      <c r="D1753" s="157">
        <v>3763.2</v>
      </c>
      <c r="E1753" s="157">
        <v>3763.2</v>
      </c>
      <c r="F1753" s="157">
        <v>3763.2</v>
      </c>
    </row>
    <row r="1754" spans="1:6" ht="45" outlineLevel="4" x14ac:dyDescent="0.2">
      <c r="A1754" s="155" t="s">
        <v>1979</v>
      </c>
      <c r="B1754" s="155" t="s">
        <v>293</v>
      </c>
      <c r="C1754" s="156" t="s">
        <v>294</v>
      </c>
      <c r="D1754" s="157">
        <v>3763.2</v>
      </c>
      <c r="E1754" s="157">
        <v>3763.2</v>
      </c>
      <c r="F1754" s="157">
        <v>3763.2</v>
      </c>
    </row>
    <row r="1755" spans="1:6" ht="30" outlineLevel="3" x14ac:dyDescent="0.2">
      <c r="A1755" s="155" t="s">
        <v>1981</v>
      </c>
      <c r="B1755" s="155"/>
      <c r="C1755" s="156" t="s">
        <v>1925</v>
      </c>
      <c r="D1755" s="157">
        <v>61280.1</v>
      </c>
      <c r="E1755" s="157">
        <v>61280.1</v>
      </c>
      <c r="F1755" s="157">
        <v>61280.1</v>
      </c>
    </row>
    <row r="1756" spans="1:6" ht="105" outlineLevel="4" x14ac:dyDescent="0.2">
      <c r="A1756" s="155" t="s">
        <v>1981</v>
      </c>
      <c r="B1756" s="155" t="s">
        <v>325</v>
      </c>
      <c r="C1756" s="156" t="s">
        <v>326</v>
      </c>
      <c r="D1756" s="157">
        <v>51656.7</v>
      </c>
      <c r="E1756" s="157">
        <v>51379.199999999997</v>
      </c>
      <c r="F1756" s="157">
        <v>51379.199999999997</v>
      </c>
    </row>
    <row r="1757" spans="1:6" ht="45" outlineLevel="4" x14ac:dyDescent="0.2">
      <c r="A1757" s="155" t="s">
        <v>1981</v>
      </c>
      <c r="B1757" s="155" t="s">
        <v>293</v>
      </c>
      <c r="C1757" s="156" t="s">
        <v>294</v>
      </c>
      <c r="D1757" s="157">
        <v>9613.4</v>
      </c>
      <c r="E1757" s="157">
        <v>9900.9</v>
      </c>
      <c r="F1757" s="157">
        <v>9900.9</v>
      </c>
    </row>
    <row r="1758" spans="1:6" ht="30" outlineLevel="4" x14ac:dyDescent="0.2">
      <c r="A1758" s="155" t="s">
        <v>1981</v>
      </c>
      <c r="B1758" s="155" t="s">
        <v>301</v>
      </c>
      <c r="C1758" s="156" t="s">
        <v>302</v>
      </c>
      <c r="D1758" s="157">
        <v>10</v>
      </c>
      <c r="E1758" s="157">
        <v>0</v>
      </c>
      <c r="F1758" s="157">
        <v>0</v>
      </c>
    </row>
    <row r="1759" spans="1:6" ht="45" outlineLevel="3" x14ac:dyDescent="0.2">
      <c r="A1759" s="155" t="s">
        <v>1982</v>
      </c>
      <c r="B1759" s="155"/>
      <c r="C1759" s="156" t="s">
        <v>1876</v>
      </c>
      <c r="D1759" s="157">
        <v>23772.9</v>
      </c>
      <c r="E1759" s="157">
        <v>24601.3</v>
      </c>
      <c r="F1759" s="157">
        <v>25504.6</v>
      </c>
    </row>
    <row r="1760" spans="1:6" ht="105" outlineLevel="4" x14ac:dyDescent="0.2">
      <c r="A1760" s="155" t="s">
        <v>1982</v>
      </c>
      <c r="B1760" s="155" t="s">
        <v>325</v>
      </c>
      <c r="C1760" s="156" t="s">
        <v>326</v>
      </c>
      <c r="D1760" s="157">
        <v>18791.8</v>
      </c>
      <c r="E1760" s="157">
        <v>19588.2</v>
      </c>
      <c r="F1760" s="157">
        <v>20491.5</v>
      </c>
    </row>
    <row r="1761" spans="1:6" ht="45" outlineLevel="4" x14ac:dyDescent="0.2">
      <c r="A1761" s="155" t="s">
        <v>1982</v>
      </c>
      <c r="B1761" s="155" t="s">
        <v>293</v>
      </c>
      <c r="C1761" s="156" t="s">
        <v>294</v>
      </c>
      <c r="D1761" s="157">
        <v>4971.1000000000004</v>
      </c>
      <c r="E1761" s="157">
        <v>5013.1000000000004</v>
      </c>
      <c r="F1761" s="157">
        <v>5013.1000000000004</v>
      </c>
    </row>
    <row r="1762" spans="1:6" ht="30" outlineLevel="4" x14ac:dyDescent="0.2">
      <c r="A1762" s="155" t="s">
        <v>1982</v>
      </c>
      <c r="B1762" s="155" t="s">
        <v>301</v>
      </c>
      <c r="C1762" s="156" t="s">
        <v>302</v>
      </c>
      <c r="D1762" s="157">
        <v>10</v>
      </c>
      <c r="E1762" s="157">
        <v>0</v>
      </c>
      <c r="F1762" s="157">
        <v>0</v>
      </c>
    </row>
    <row r="1763" spans="1:6" ht="30" outlineLevel="2" x14ac:dyDescent="0.2">
      <c r="A1763" s="155" t="s">
        <v>1983</v>
      </c>
      <c r="B1763" s="155"/>
      <c r="C1763" s="156" t="s">
        <v>1984</v>
      </c>
      <c r="D1763" s="157">
        <v>1500</v>
      </c>
      <c r="E1763" s="157">
        <v>1500</v>
      </c>
      <c r="F1763" s="157">
        <v>1500</v>
      </c>
    </row>
    <row r="1764" spans="1:6" ht="30" outlineLevel="3" x14ac:dyDescent="0.2">
      <c r="A1764" s="155" t="s">
        <v>1985</v>
      </c>
      <c r="B1764" s="155"/>
      <c r="C1764" s="156" t="s">
        <v>1925</v>
      </c>
      <c r="D1764" s="157">
        <v>1500</v>
      </c>
      <c r="E1764" s="157">
        <v>1500</v>
      </c>
      <c r="F1764" s="157">
        <v>1500</v>
      </c>
    </row>
    <row r="1765" spans="1:6" ht="45" outlineLevel="4" x14ac:dyDescent="0.2">
      <c r="A1765" s="155" t="s">
        <v>1985</v>
      </c>
      <c r="B1765" s="155" t="s">
        <v>293</v>
      </c>
      <c r="C1765" s="156" t="s">
        <v>294</v>
      </c>
      <c r="D1765" s="157">
        <v>1500</v>
      </c>
      <c r="E1765" s="157">
        <v>1500</v>
      </c>
      <c r="F1765" s="157">
        <v>1500</v>
      </c>
    </row>
    <row r="1766" spans="1:6" ht="30" outlineLevel="2" x14ac:dyDescent="0.2">
      <c r="A1766" s="155" t="s">
        <v>1986</v>
      </c>
      <c r="B1766" s="155"/>
      <c r="C1766" s="156" t="s">
        <v>1987</v>
      </c>
      <c r="D1766" s="157">
        <v>163469.6</v>
      </c>
      <c r="E1766" s="157">
        <v>10683.7</v>
      </c>
      <c r="F1766" s="157">
        <v>0</v>
      </c>
    </row>
    <row r="1767" spans="1:6" ht="90" outlineLevel="3" x14ac:dyDescent="0.2">
      <c r="A1767" s="155" t="s">
        <v>1988</v>
      </c>
      <c r="B1767" s="155"/>
      <c r="C1767" s="156" t="s">
        <v>387</v>
      </c>
      <c r="D1767" s="157">
        <v>163469.6</v>
      </c>
      <c r="E1767" s="157">
        <v>10683.7</v>
      </c>
      <c r="F1767" s="157">
        <v>0</v>
      </c>
    </row>
    <row r="1768" spans="1:6" ht="45" outlineLevel="4" x14ac:dyDescent="0.2">
      <c r="A1768" s="155" t="s">
        <v>1988</v>
      </c>
      <c r="B1768" s="155" t="s">
        <v>388</v>
      </c>
      <c r="C1768" s="156" t="s">
        <v>389</v>
      </c>
      <c r="D1768" s="157">
        <v>163469.6</v>
      </c>
      <c r="E1768" s="157">
        <v>10683.7</v>
      </c>
      <c r="F1768" s="157">
        <v>0</v>
      </c>
    </row>
    <row r="1769" spans="1:6" ht="90" x14ac:dyDescent="0.2">
      <c r="A1769" s="155" t="s">
        <v>1989</v>
      </c>
      <c r="B1769" s="155"/>
      <c r="C1769" s="156" t="s">
        <v>1990</v>
      </c>
      <c r="D1769" s="157">
        <v>9590761.6999999993</v>
      </c>
      <c r="E1769" s="157">
        <v>9063348</v>
      </c>
      <c r="F1769" s="157">
        <v>9310085.8000000007</v>
      </c>
    </row>
    <row r="1770" spans="1:6" ht="60" outlineLevel="1" x14ac:dyDescent="0.2">
      <c r="A1770" s="155" t="s">
        <v>1991</v>
      </c>
      <c r="B1770" s="155"/>
      <c r="C1770" s="156" t="s">
        <v>371</v>
      </c>
      <c r="D1770" s="157">
        <v>2163415</v>
      </c>
      <c r="E1770" s="157">
        <v>2166707.7999999998</v>
      </c>
      <c r="F1770" s="157">
        <v>2166506.1</v>
      </c>
    </row>
    <row r="1771" spans="1:6" ht="105" outlineLevel="4" x14ac:dyDescent="0.2">
      <c r="A1771" s="155" t="s">
        <v>1991</v>
      </c>
      <c r="B1771" s="155" t="s">
        <v>325</v>
      </c>
      <c r="C1771" s="156" t="s">
        <v>326</v>
      </c>
      <c r="D1771" s="157">
        <v>1701411</v>
      </c>
      <c r="E1771" s="157">
        <v>1759005.6</v>
      </c>
      <c r="F1771" s="157">
        <v>1758817.4</v>
      </c>
    </row>
    <row r="1772" spans="1:6" ht="45" outlineLevel="4" x14ac:dyDescent="0.2">
      <c r="A1772" s="155" t="s">
        <v>1991</v>
      </c>
      <c r="B1772" s="155" t="s">
        <v>293</v>
      </c>
      <c r="C1772" s="156" t="s">
        <v>294</v>
      </c>
      <c r="D1772" s="157">
        <v>460934.8</v>
      </c>
      <c r="E1772" s="157">
        <v>406613.6</v>
      </c>
      <c r="F1772" s="157">
        <v>406580</v>
      </c>
    </row>
    <row r="1773" spans="1:6" ht="30" outlineLevel="4" x14ac:dyDescent="0.2">
      <c r="A1773" s="155" t="s">
        <v>1991</v>
      </c>
      <c r="B1773" s="155" t="s">
        <v>301</v>
      </c>
      <c r="C1773" s="156" t="s">
        <v>302</v>
      </c>
      <c r="D1773" s="157">
        <v>644.1</v>
      </c>
      <c r="E1773" s="157">
        <v>663.5</v>
      </c>
      <c r="F1773" s="157">
        <v>683.6</v>
      </c>
    </row>
    <row r="1774" spans="1:6" ht="15" outlineLevel="4" x14ac:dyDescent="0.2">
      <c r="A1774" s="155" t="s">
        <v>1991</v>
      </c>
      <c r="B1774" s="155" t="s">
        <v>327</v>
      </c>
      <c r="C1774" s="156" t="s">
        <v>328</v>
      </c>
      <c r="D1774" s="157">
        <v>425.1</v>
      </c>
      <c r="E1774" s="157">
        <v>425.1</v>
      </c>
      <c r="F1774" s="157">
        <v>425.1</v>
      </c>
    </row>
    <row r="1775" spans="1:6" ht="60" outlineLevel="1" x14ac:dyDescent="0.2">
      <c r="A1775" s="155" t="s">
        <v>1992</v>
      </c>
      <c r="B1775" s="155"/>
      <c r="C1775" s="156" t="s">
        <v>288</v>
      </c>
      <c r="D1775" s="157">
        <v>560534</v>
      </c>
      <c r="E1775" s="157">
        <v>531918.69999999995</v>
      </c>
      <c r="F1775" s="157">
        <v>532076.30000000005</v>
      </c>
    </row>
    <row r="1776" spans="1:6" ht="45" outlineLevel="4" x14ac:dyDescent="0.2">
      <c r="A1776" s="155" t="s">
        <v>1992</v>
      </c>
      <c r="B1776" s="155" t="s">
        <v>289</v>
      </c>
      <c r="C1776" s="156" t="s">
        <v>290</v>
      </c>
      <c r="D1776" s="157">
        <v>560534</v>
      </c>
      <c r="E1776" s="157">
        <v>531918.69999999995</v>
      </c>
      <c r="F1776" s="157">
        <v>532076.30000000005</v>
      </c>
    </row>
    <row r="1777" spans="1:6" ht="30" outlineLevel="1" x14ac:dyDescent="0.2">
      <c r="A1777" s="155" t="s">
        <v>1993</v>
      </c>
      <c r="B1777" s="155"/>
      <c r="C1777" s="156" t="s">
        <v>1994</v>
      </c>
      <c r="D1777" s="157">
        <v>6579.4</v>
      </c>
      <c r="E1777" s="157">
        <v>6655.4</v>
      </c>
      <c r="F1777" s="157">
        <v>6655.4</v>
      </c>
    </row>
    <row r="1778" spans="1:6" ht="105" outlineLevel="4" x14ac:dyDescent="0.2">
      <c r="A1778" s="155" t="s">
        <v>1993</v>
      </c>
      <c r="B1778" s="155" t="s">
        <v>325</v>
      </c>
      <c r="C1778" s="156" t="s">
        <v>326</v>
      </c>
      <c r="D1778" s="157">
        <v>1684.8</v>
      </c>
      <c r="E1778" s="157">
        <v>1706.4</v>
      </c>
      <c r="F1778" s="157">
        <v>1706.4</v>
      </c>
    </row>
    <row r="1779" spans="1:6" ht="45" outlineLevel="4" x14ac:dyDescent="0.2">
      <c r="A1779" s="155" t="s">
        <v>1993</v>
      </c>
      <c r="B1779" s="155" t="s">
        <v>293</v>
      </c>
      <c r="C1779" s="156" t="s">
        <v>294</v>
      </c>
      <c r="D1779" s="157">
        <v>4894.6000000000004</v>
      </c>
      <c r="E1779" s="157">
        <v>4949</v>
      </c>
      <c r="F1779" s="157">
        <v>4949</v>
      </c>
    </row>
    <row r="1780" spans="1:6" ht="15" outlineLevel="1" x14ac:dyDescent="0.2">
      <c r="A1780" s="155" t="s">
        <v>1995</v>
      </c>
      <c r="B1780" s="155"/>
      <c r="C1780" s="156" t="s">
        <v>1996</v>
      </c>
      <c r="D1780" s="157">
        <v>7956.8</v>
      </c>
      <c r="E1780" s="157">
        <v>0</v>
      </c>
      <c r="F1780" s="157">
        <v>246856.1</v>
      </c>
    </row>
    <row r="1781" spans="1:6" ht="15" outlineLevel="4" x14ac:dyDescent="0.2">
      <c r="A1781" s="155" t="s">
        <v>1995</v>
      </c>
      <c r="B1781" s="155" t="s">
        <v>327</v>
      </c>
      <c r="C1781" s="156" t="s">
        <v>328</v>
      </c>
      <c r="D1781" s="157">
        <v>7956.8</v>
      </c>
      <c r="E1781" s="157">
        <v>0</v>
      </c>
      <c r="F1781" s="157">
        <v>246856.1</v>
      </c>
    </row>
    <row r="1782" spans="1:6" ht="30" outlineLevel="1" x14ac:dyDescent="0.2">
      <c r="A1782" s="155" t="s">
        <v>1997</v>
      </c>
      <c r="B1782" s="155"/>
      <c r="C1782" s="156" t="s">
        <v>1296</v>
      </c>
      <c r="D1782" s="157">
        <v>400</v>
      </c>
      <c r="E1782" s="157">
        <v>400</v>
      </c>
      <c r="F1782" s="157">
        <v>400</v>
      </c>
    </row>
    <row r="1783" spans="1:6" ht="45" outlineLevel="4" x14ac:dyDescent="0.2">
      <c r="A1783" s="155" t="s">
        <v>1997</v>
      </c>
      <c r="B1783" s="155" t="s">
        <v>293</v>
      </c>
      <c r="C1783" s="156" t="s">
        <v>294</v>
      </c>
      <c r="D1783" s="157">
        <v>400</v>
      </c>
      <c r="E1783" s="157">
        <v>400</v>
      </c>
      <c r="F1783" s="157">
        <v>400</v>
      </c>
    </row>
    <row r="1784" spans="1:6" ht="45" outlineLevel="1" x14ac:dyDescent="0.2">
      <c r="A1784" s="155" t="s">
        <v>1998</v>
      </c>
      <c r="B1784" s="155"/>
      <c r="C1784" s="156" t="s">
        <v>1999</v>
      </c>
      <c r="D1784" s="157">
        <v>6844</v>
      </c>
      <c r="E1784" s="157">
        <v>6768</v>
      </c>
      <c r="F1784" s="157">
        <v>6768</v>
      </c>
    </row>
    <row r="1785" spans="1:6" ht="45" outlineLevel="4" x14ac:dyDescent="0.2">
      <c r="A1785" s="155" t="s">
        <v>1998</v>
      </c>
      <c r="B1785" s="155" t="s">
        <v>293</v>
      </c>
      <c r="C1785" s="156" t="s">
        <v>294</v>
      </c>
      <c r="D1785" s="157">
        <v>6844</v>
      </c>
      <c r="E1785" s="157">
        <v>6768</v>
      </c>
      <c r="F1785" s="157">
        <v>6768</v>
      </c>
    </row>
    <row r="1786" spans="1:6" ht="45" outlineLevel="1" x14ac:dyDescent="0.2">
      <c r="A1786" s="155" t="s">
        <v>2000</v>
      </c>
      <c r="B1786" s="155"/>
      <c r="C1786" s="156" t="s">
        <v>2001</v>
      </c>
      <c r="D1786" s="157">
        <v>89.7</v>
      </c>
      <c r="E1786" s="157">
        <v>89.7</v>
      </c>
      <c r="F1786" s="157">
        <v>89.7</v>
      </c>
    </row>
    <row r="1787" spans="1:6" ht="45" outlineLevel="4" x14ac:dyDescent="0.2">
      <c r="A1787" s="155" t="s">
        <v>2000</v>
      </c>
      <c r="B1787" s="155" t="s">
        <v>293</v>
      </c>
      <c r="C1787" s="156" t="s">
        <v>294</v>
      </c>
      <c r="D1787" s="157">
        <v>89.7</v>
      </c>
      <c r="E1787" s="157">
        <v>89.7</v>
      </c>
      <c r="F1787" s="157">
        <v>89.7</v>
      </c>
    </row>
    <row r="1788" spans="1:6" ht="60" outlineLevel="1" x14ac:dyDescent="0.2">
      <c r="A1788" s="155" t="s">
        <v>2002</v>
      </c>
      <c r="B1788" s="155"/>
      <c r="C1788" s="156" t="s">
        <v>2003</v>
      </c>
      <c r="D1788" s="157">
        <v>144</v>
      </c>
      <c r="E1788" s="157">
        <v>144</v>
      </c>
      <c r="F1788" s="157">
        <v>144</v>
      </c>
    </row>
    <row r="1789" spans="1:6" ht="45" outlineLevel="4" x14ac:dyDescent="0.2">
      <c r="A1789" s="155" t="s">
        <v>2002</v>
      </c>
      <c r="B1789" s="155" t="s">
        <v>293</v>
      </c>
      <c r="C1789" s="156" t="s">
        <v>294</v>
      </c>
      <c r="D1789" s="157">
        <v>144</v>
      </c>
      <c r="E1789" s="157">
        <v>144</v>
      </c>
      <c r="F1789" s="157">
        <v>144</v>
      </c>
    </row>
    <row r="1790" spans="1:6" ht="90" outlineLevel="1" x14ac:dyDescent="0.2">
      <c r="A1790" s="155" t="s">
        <v>2004</v>
      </c>
      <c r="B1790" s="155"/>
      <c r="C1790" s="156" t="s">
        <v>2005</v>
      </c>
      <c r="D1790" s="157">
        <v>1437.7</v>
      </c>
      <c r="E1790" s="157">
        <v>992.9</v>
      </c>
      <c r="F1790" s="157">
        <v>918.7</v>
      </c>
    </row>
    <row r="1791" spans="1:6" ht="45" outlineLevel="4" x14ac:dyDescent="0.2">
      <c r="A1791" s="155" t="s">
        <v>2004</v>
      </c>
      <c r="B1791" s="155" t="s">
        <v>293</v>
      </c>
      <c r="C1791" s="156" t="s">
        <v>294</v>
      </c>
      <c r="D1791" s="157">
        <v>1437.7</v>
      </c>
      <c r="E1791" s="157">
        <v>992.9</v>
      </c>
      <c r="F1791" s="157">
        <v>918.7</v>
      </c>
    </row>
    <row r="1792" spans="1:6" ht="45" outlineLevel="1" x14ac:dyDescent="0.2">
      <c r="A1792" s="155" t="s">
        <v>2006</v>
      </c>
      <c r="B1792" s="155"/>
      <c r="C1792" s="156" t="s">
        <v>2007</v>
      </c>
      <c r="D1792" s="157">
        <v>250</v>
      </c>
      <c r="E1792" s="157">
        <v>250</v>
      </c>
      <c r="F1792" s="157">
        <v>250</v>
      </c>
    </row>
    <row r="1793" spans="1:6" ht="45" outlineLevel="4" x14ac:dyDescent="0.2">
      <c r="A1793" s="155" t="s">
        <v>2006</v>
      </c>
      <c r="B1793" s="155" t="s">
        <v>293</v>
      </c>
      <c r="C1793" s="156" t="s">
        <v>294</v>
      </c>
      <c r="D1793" s="157">
        <v>220</v>
      </c>
      <c r="E1793" s="157">
        <v>220</v>
      </c>
      <c r="F1793" s="157">
        <v>220</v>
      </c>
    </row>
    <row r="1794" spans="1:6" ht="30" outlineLevel="4" x14ac:dyDescent="0.2">
      <c r="A1794" s="155" t="s">
        <v>2006</v>
      </c>
      <c r="B1794" s="155" t="s">
        <v>301</v>
      </c>
      <c r="C1794" s="156" t="s">
        <v>302</v>
      </c>
      <c r="D1794" s="157">
        <v>30</v>
      </c>
      <c r="E1794" s="157">
        <v>30</v>
      </c>
      <c r="F1794" s="157">
        <v>30</v>
      </c>
    </row>
    <row r="1795" spans="1:6" ht="75" outlineLevel="1" x14ac:dyDescent="0.2">
      <c r="A1795" s="155" t="s">
        <v>2008</v>
      </c>
      <c r="B1795" s="155"/>
      <c r="C1795" s="156" t="s">
        <v>2009</v>
      </c>
      <c r="D1795" s="157">
        <v>1738.9</v>
      </c>
      <c r="E1795" s="157">
        <v>1738.9</v>
      </c>
      <c r="F1795" s="157">
        <v>1738.9</v>
      </c>
    </row>
    <row r="1796" spans="1:6" ht="45" outlineLevel="4" x14ac:dyDescent="0.2">
      <c r="A1796" s="155" t="s">
        <v>2008</v>
      </c>
      <c r="B1796" s="155" t="s">
        <v>293</v>
      </c>
      <c r="C1796" s="156" t="s">
        <v>294</v>
      </c>
      <c r="D1796" s="157">
        <v>1738.9</v>
      </c>
      <c r="E1796" s="157">
        <v>1738.9</v>
      </c>
      <c r="F1796" s="157">
        <v>1738.9</v>
      </c>
    </row>
    <row r="1797" spans="1:6" ht="60" outlineLevel="1" x14ac:dyDescent="0.2">
      <c r="A1797" s="155" t="s">
        <v>2010</v>
      </c>
      <c r="B1797" s="155"/>
      <c r="C1797" s="156" t="s">
        <v>2011</v>
      </c>
      <c r="D1797" s="157">
        <v>1170</v>
      </c>
      <c r="E1797" s="157">
        <v>1170</v>
      </c>
      <c r="F1797" s="157">
        <v>1170</v>
      </c>
    </row>
    <row r="1798" spans="1:6" ht="15" outlineLevel="4" x14ac:dyDescent="0.2">
      <c r="A1798" s="155" t="s">
        <v>2010</v>
      </c>
      <c r="B1798" s="155" t="s">
        <v>343</v>
      </c>
      <c r="C1798" s="156" t="s">
        <v>344</v>
      </c>
      <c r="D1798" s="157">
        <v>1170</v>
      </c>
      <c r="E1798" s="157">
        <v>1170</v>
      </c>
      <c r="F1798" s="157">
        <v>1170</v>
      </c>
    </row>
    <row r="1799" spans="1:6" ht="75" outlineLevel="1" x14ac:dyDescent="0.2">
      <c r="A1799" s="155" t="s">
        <v>2012</v>
      </c>
      <c r="B1799" s="155"/>
      <c r="C1799" s="156" t="s">
        <v>2013</v>
      </c>
      <c r="D1799" s="157">
        <v>280</v>
      </c>
      <c r="E1799" s="157">
        <v>280</v>
      </c>
      <c r="F1799" s="157">
        <v>280</v>
      </c>
    </row>
    <row r="1800" spans="1:6" ht="15" outlineLevel="4" x14ac:dyDescent="0.2">
      <c r="A1800" s="155" t="s">
        <v>2012</v>
      </c>
      <c r="B1800" s="155" t="s">
        <v>343</v>
      </c>
      <c r="C1800" s="156" t="s">
        <v>344</v>
      </c>
      <c r="D1800" s="157">
        <v>280</v>
      </c>
      <c r="E1800" s="157">
        <v>280</v>
      </c>
      <c r="F1800" s="157">
        <v>280</v>
      </c>
    </row>
    <row r="1801" spans="1:6" ht="45" outlineLevel="1" x14ac:dyDescent="0.2">
      <c r="A1801" s="155" t="s">
        <v>2014</v>
      </c>
      <c r="B1801" s="155"/>
      <c r="C1801" s="156" t="s">
        <v>2015</v>
      </c>
      <c r="D1801" s="157">
        <v>35063.300000000003</v>
      </c>
      <c r="E1801" s="157">
        <v>35063.300000000003</v>
      </c>
      <c r="F1801" s="157">
        <v>35063.300000000003</v>
      </c>
    </row>
    <row r="1802" spans="1:6" ht="45" outlineLevel="4" x14ac:dyDescent="0.2">
      <c r="A1802" s="155" t="s">
        <v>2014</v>
      </c>
      <c r="B1802" s="155" t="s">
        <v>293</v>
      </c>
      <c r="C1802" s="156" t="s">
        <v>294</v>
      </c>
      <c r="D1802" s="157">
        <v>35063.300000000003</v>
      </c>
      <c r="E1802" s="157">
        <v>35063.300000000003</v>
      </c>
      <c r="F1802" s="157">
        <v>35063.300000000003</v>
      </c>
    </row>
    <row r="1803" spans="1:6" ht="75" outlineLevel="1" x14ac:dyDescent="0.2">
      <c r="A1803" s="155" t="s">
        <v>2016</v>
      </c>
      <c r="B1803" s="155"/>
      <c r="C1803" s="156" t="s">
        <v>2017</v>
      </c>
      <c r="D1803" s="157">
        <v>945327.5</v>
      </c>
      <c r="E1803" s="157">
        <v>1971936.1</v>
      </c>
      <c r="F1803" s="157">
        <v>1971962.6</v>
      </c>
    </row>
    <row r="1804" spans="1:6" ht="30" outlineLevel="4" x14ac:dyDescent="0.2">
      <c r="A1804" s="155" t="s">
        <v>2016</v>
      </c>
      <c r="B1804" s="155" t="s">
        <v>2018</v>
      </c>
      <c r="C1804" s="156" t="s">
        <v>2019</v>
      </c>
      <c r="D1804" s="157">
        <v>945327.5</v>
      </c>
      <c r="E1804" s="157">
        <v>1971936.1</v>
      </c>
      <c r="F1804" s="157">
        <v>1971962.6</v>
      </c>
    </row>
    <row r="1805" spans="1:6" ht="45" outlineLevel="1" x14ac:dyDescent="0.2">
      <c r="A1805" s="155" t="s">
        <v>2020</v>
      </c>
      <c r="B1805" s="155"/>
      <c r="C1805" s="156" t="s">
        <v>26</v>
      </c>
      <c r="D1805" s="157">
        <v>14092.6</v>
      </c>
      <c r="E1805" s="157">
        <v>466.1</v>
      </c>
      <c r="F1805" s="157">
        <v>439.6</v>
      </c>
    </row>
    <row r="1806" spans="1:6" ht="30" outlineLevel="4" x14ac:dyDescent="0.2">
      <c r="A1806" s="155" t="s">
        <v>2020</v>
      </c>
      <c r="B1806" s="155" t="s">
        <v>2018</v>
      </c>
      <c r="C1806" s="156" t="s">
        <v>2019</v>
      </c>
      <c r="D1806" s="157">
        <v>14092.6</v>
      </c>
      <c r="E1806" s="157">
        <v>466.1</v>
      </c>
      <c r="F1806" s="157">
        <v>439.6</v>
      </c>
    </row>
    <row r="1807" spans="1:6" ht="45" outlineLevel="1" x14ac:dyDescent="0.2">
      <c r="A1807" s="155" t="s">
        <v>2021</v>
      </c>
      <c r="B1807" s="155"/>
      <c r="C1807" s="156" t="s">
        <v>2022</v>
      </c>
      <c r="D1807" s="157">
        <v>7223.8</v>
      </c>
      <c r="E1807" s="157">
        <v>6748</v>
      </c>
      <c r="F1807" s="157">
        <v>6748</v>
      </c>
    </row>
    <row r="1808" spans="1:6" ht="45" outlineLevel="4" x14ac:dyDescent="0.2">
      <c r="A1808" s="155" t="s">
        <v>2021</v>
      </c>
      <c r="B1808" s="155" t="s">
        <v>293</v>
      </c>
      <c r="C1808" s="156" t="s">
        <v>294</v>
      </c>
      <c r="D1808" s="157">
        <v>7223.8</v>
      </c>
      <c r="E1808" s="157">
        <v>6748</v>
      </c>
      <c r="F1808" s="157">
        <v>6748</v>
      </c>
    </row>
    <row r="1809" spans="1:6" ht="30" outlineLevel="1" x14ac:dyDescent="0.2">
      <c r="A1809" s="155" t="s">
        <v>2023</v>
      </c>
      <c r="B1809" s="155"/>
      <c r="C1809" s="156" t="s">
        <v>2024</v>
      </c>
      <c r="D1809" s="157">
        <v>1640</v>
      </c>
      <c r="E1809" s="157">
        <v>1640</v>
      </c>
      <c r="F1809" s="157">
        <v>1640</v>
      </c>
    </row>
    <row r="1810" spans="1:6" ht="45" outlineLevel="4" x14ac:dyDescent="0.2">
      <c r="A1810" s="155" t="s">
        <v>2023</v>
      </c>
      <c r="B1810" s="155" t="s">
        <v>293</v>
      </c>
      <c r="C1810" s="156" t="s">
        <v>294</v>
      </c>
      <c r="D1810" s="157">
        <v>680</v>
      </c>
      <c r="E1810" s="157">
        <v>680</v>
      </c>
      <c r="F1810" s="157">
        <v>680</v>
      </c>
    </row>
    <row r="1811" spans="1:6" ht="30" outlineLevel="4" x14ac:dyDescent="0.2">
      <c r="A1811" s="155" t="s">
        <v>2023</v>
      </c>
      <c r="B1811" s="155" t="s">
        <v>301</v>
      </c>
      <c r="C1811" s="156" t="s">
        <v>302</v>
      </c>
      <c r="D1811" s="157">
        <v>460</v>
      </c>
      <c r="E1811" s="157">
        <v>460</v>
      </c>
      <c r="F1811" s="157">
        <v>460</v>
      </c>
    </row>
    <row r="1812" spans="1:6" ht="15" outlineLevel="4" x14ac:dyDescent="0.2">
      <c r="A1812" s="155" t="s">
        <v>2023</v>
      </c>
      <c r="B1812" s="155" t="s">
        <v>327</v>
      </c>
      <c r="C1812" s="156" t="s">
        <v>328</v>
      </c>
      <c r="D1812" s="157">
        <v>500</v>
      </c>
      <c r="E1812" s="157">
        <v>500</v>
      </c>
      <c r="F1812" s="157">
        <v>500</v>
      </c>
    </row>
    <row r="1813" spans="1:6" ht="45" outlineLevel="1" x14ac:dyDescent="0.2">
      <c r="A1813" s="155" t="s">
        <v>2025</v>
      </c>
      <c r="B1813" s="155"/>
      <c r="C1813" s="156" t="s">
        <v>2026</v>
      </c>
      <c r="D1813" s="157">
        <v>2800</v>
      </c>
      <c r="E1813" s="157">
        <v>2800</v>
      </c>
      <c r="F1813" s="157">
        <v>2800</v>
      </c>
    </row>
    <row r="1814" spans="1:6" ht="45" outlineLevel="4" x14ac:dyDescent="0.2">
      <c r="A1814" s="155" t="s">
        <v>2025</v>
      </c>
      <c r="B1814" s="155" t="s">
        <v>293</v>
      </c>
      <c r="C1814" s="156" t="s">
        <v>294</v>
      </c>
      <c r="D1814" s="157">
        <v>2800</v>
      </c>
      <c r="E1814" s="157">
        <v>2800</v>
      </c>
      <c r="F1814" s="157">
        <v>2800</v>
      </c>
    </row>
    <row r="1815" spans="1:6" ht="45" outlineLevel="1" x14ac:dyDescent="0.2">
      <c r="A1815" s="155" t="s">
        <v>2027</v>
      </c>
      <c r="B1815" s="155"/>
      <c r="C1815" s="156" t="s">
        <v>2028</v>
      </c>
      <c r="D1815" s="157">
        <v>2804.2</v>
      </c>
      <c r="E1815" s="157">
        <v>3280</v>
      </c>
      <c r="F1815" s="157">
        <v>3280</v>
      </c>
    </row>
    <row r="1816" spans="1:6" ht="45" outlineLevel="4" x14ac:dyDescent="0.2">
      <c r="A1816" s="155" t="s">
        <v>2027</v>
      </c>
      <c r="B1816" s="155" t="s">
        <v>293</v>
      </c>
      <c r="C1816" s="156" t="s">
        <v>294</v>
      </c>
      <c r="D1816" s="157">
        <v>2804.2</v>
      </c>
      <c r="E1816" s="157">
        <v>3280</v>
      </c>
      <c r="F1816" s="157">
        <v>3280</v>
      </c>
    </row>
    <row r="1817" spans="1:6" ht="45" outlineLevel="1" x14ac:dyDescent="0.2">
      <c r="A1817" s="155" t="s">
        <v>2029</v>
      </c>
      <c r="B1817" s="155"/>
      <c r="C1817" s="156" t="s">
        <v>2030</v>
      </c>
      <c r="D1817" s="157">
        <v>303.5</v>
      </c>
      <c r="E1817" s="157">
        <v>303.5</v>
      </c>
      <c r="F1817" s="157">
        <v>303.5</v>
      </c>
    </row>
    <row r="1818" spans="1:6" ht="45" outlineLevel="4" x14ac:dyDescent="0.2">
      <c r="A1818" s="155" t="s">
        <v>2029</v>
      </c>
      <c r="B1818" s="155" t="s">
        <v>293</v>
      </c>
      <c r="C1818" s="156" t="s">
        <v>294</v>
      </c>
      <c r="D1818" s="157">
        <v>303.5</v>
      </c>
      <c r="E1818" s="157">
        <v>303.5</v>
      </c>
      <c r="F1818" s="157">
        <v>303.5</v>
      </c>
    </row>
    <row r="1819" spans="1:6" ht="30" outlineLevel="1" x14ac:dyDescent="0.2">
      <c r="A1819" s="155" t="s">
        <v>2031</v>
      </c>
      <c r="B1819" s="155"/>
      <c r="C1819" s="156" t="s">
        <v>2032</v>
      </c>
      <c r="D1819" s="157">
        <v>2000000</v>
      </c>
      <c r="E1819" s="157">
        <v>500000</v>
      </c>
      <c r="F1819" s="157">
        <v>500000</v>
      </c>
    </row>
    <row r="1820" spans="1:6" ht="15" outlineLevel="4" x14ac:dyDescent="0.2">
      <c r="A1820" s="155" t="s">
        <v>2031</v>
      </c>
      <c r="B1820" s="155" t="s">
        <v>327</v>
      </c>
      <c r="C1820" s="156" t="s">
        <v>328</v>
      </c>
      <c r="D1820" s="157">
        <v>2000000</v>
      </c>
      <c r="E1820" s="157">
        <v>500000</v>
      </c>
      <c r="F1820" s="157">
        <v>500000</v>
      </c>
    </row>
    <row r="1821" spans="1:6" ht="30" outlineLevel="1" x14ac:dyDescent="0.2">
      <c r="A1821" s="155" t="s">
        <v>2033</v>
      </c>
      <c r="B1821" s="155"/>
      <c r="C1821" s="156" t="s">
        <v>2034</v>
      </c>
      <c r="D1821" s="157">
        <v>3440136.4</v>
      </c>
      <c r="E1821" s="157">
        <v>3440136.4</v>
      </c>
      <c r="F1821" s="157">
        <v>3440136.4</v>
      </c>
    </row>
    <row r="1822" spans="1:6" ht="15" outlineLevel="4" x14ac:dyDescent="0.2">
      <c r="A1822" s="155" t="s">
        <v>2033</v>
      </c>
      <c r="B1822" s="155" t="s">
        <v>327</v>
      </c>
      <c r="C1822" s="156" t="s">
        <v>328</v>
      </c>
      <c r="D1822" s="157">
        <v>3440136.4</v>
      </c>
      <c r="E1822" s="157">
        <v>3440136.4</v>
      </c>
      <c r="F1822" s="157">
        <v>3440136.4</v>
      </c>
    </row>
    <row r="1823" spans="1:6" ht="45" outlineLevel="1" x14ac:dyDescent="0.2">
      <c r="A1823" s="155" t="s">
        <v>2035</v>
      </c>
      <c r="B1823" s="155"/>
      <c r="C1823" s="156" t="s">
        <v>2036</v>
      </c>
      <c r="D1823" s="157">
        <v>1114.5</v>
      </c>
      <c r="E1823" s="157">
        <v>1114.5</v>
      </c>
      <c r="F1823" s="157">
        <v>1114.5</v>
      </c>
    </row>
    <row r="1824" spans="1:6" ht="45" outlineLevel="4" x14ac:dyDescent="0.2">
      <c r="A1824" s="155" t="s">
        <v>2035</v>
      </c>
      <c r="B1824" s="155" t="s">
        <v>293</v>
      </c>
      <c r="C1824" s="156" t="s">
        <v>294</v>
      </c>
      <c r="D1824" s="157">
        <v>1114.5</v>
      </c>
      <c r="E1824" s="157">
        <v>1114.5</v>
      </c>
      <c r="F1824" s="157">
        <v>1114.5</v>
      </c>
    </row>
    <row r="1825" spans="1:6" ht="90" outlineLevel="1" x14ac:dyDescent="0.2">
      <c r="A1825" s="155" t="s">
        <v>2037</v>
      </c>
      <c r="B1825" s="155"/>
      <c r="C1825" s="156" t="s">
        <v>2038</v>
      </c>
      <c r="D1825" s="157">
        <v>11791.4</v>
      </c>
      <c r="E1825" s="157">
        <v>40</v>
      </c>
      <c r="F1825" s="157">
        <v>40</v>
      </c>
    </row>
    <row r="1826" spans="1:6" ht="45" outlineLevel="4" x14ac:dyDescent="0.2">
      <c r="A1826" s="155" t="s">
        <v>2037</v>
      </c>
      <c r="B1826" s="155" t="s">
        <v>293</v>
      </c>
      <c r="C1826" s="156" t="s">
        <v>294</v>
      </c>
      <c r="D1826" s="157">
        <v>11791.4</v>
      </c>
      <c r="E1826" s="157">
        <v>40</v>
      </c>
      <c r="F1826" s="157">
        <v>40</v>
      </c>
    </row>
    <row r="1827" spans="1:6" ht="105" outlineLevel="1" x14ac:dyDescent="0.2">
      <c r="A1827" s="155" t="s">
        <v>2039</v>
      </c>
      <c r="B1827" s="155"/>
      <c r="C1827" s="156" t="s">
        <v>2040</v>
      </c>
      <c r="D1827" s="157">
        <v>1030</v>
      </c>
      <c r="E1827" s="157">
        <v>1030</v>
      </c>
      <c r="F1827" s="157">
        <v>1030</v>
      </c>
    </row>
    <row r="1828" spans="1:6" ht="30" outlineLevel="4" x14ac:dyDescent="0.2">
      <c r="A1828" s="155" t="s">
        <v>2039</v>
      </c>
      <c r="B1828" s="155" t="s">
        <v>301</v>
      </c>
      <c r="C1828" s="156" t="s">
        <v>302</v>
      </c>
      <c r="D1828" s="157">
        <v>1030</v>
      </c>
      <c r="E1828" s="157">
        <v>1030</v>
      </c>
      <c r="F1828" s="157">
        <v>1030</v>
      </c>
    </row>
    <row r="1829" spans="1:6" ht="30" outlineLevel="1" x14ac:dyDescent="0.2">
      <c r="A1829" s="155" t="s">
        <v>2041</v>
      </c>
      <c r="B1829" s="155"/>
      <c r="C1829" s="156" t="s">
        <v>2042</v>
      </c>
      <c r="D1829" s="157">
        <v>55659.199999999997</v>
      </c>
      <c r="E1829" s="157">
        <v>55659.199999999997</v>
      </c>
      <c r="F1829" s="157">
        <v>55659.199999999997</v>
      </c>
    </row>
    <row r="1830" spans="1:6" ht="105" outlineLevel="4" x14ac:dyDescent="0.2">
      <c r="A1830" s="155" t="s">
        <v>2041</v>
      </c>
      <c r="B1830" s="155" t="s">
        <v>325</v>
      </c>
      <c r="C1830" s="156" t="s">
        <v>326</v>
      </c>
      <c r="D1830" s="157">
        <v>48824.2</v>
      </c>
      <c r="E1830" s="157">
        <v>48824.2</v>
      </c>
      <c r="F1830" s="157">
        <v>48824.2</v>
      </c>
    </row>
    <row r="1831" spans="1:6" ht="45" outlineLevel="4" x14ac:dyDescent="0.2">
      <c r="A1831" s="155" t="s">
        <v>2041</v>
      </c>
      <c r="B1831" s="155" t="s">
        <v>293</v>
      </c>
      <c r="C1831" s="156" t="s">
        <v>294</v>
      </c>
      <c r="D1831" s="157">
        <v>6835</v>
      </c>
      <c r="E1831" s="157">
        <v>6835</v>
      </c>
      <c r="F1831" s="157">
        <v>6835</v>
      </c>
    </row>
    <row r="1832" spans="1:6" ht="30" outlineLevel="1" x14ac:dyDescent="0.2">
      <c r="A1832" s="155" t="s">
        <v>2043</v>
      </c>
      <c r="B1832" s="155"/>
      <c r="C1832" s="156" t="s">
        <v>2044</v>
      </c>
      <c r="D1832" s="157">
        <v>10068.200000000001</v>
      </c>
      <c r="E1832" s="157">
        <v>10068.200000000001</v>
      </c>
      <c r="F1832" s="157">
        <v>10068.200000000001</v>
      </c>
    </row>
    <row r="1833" spans="1:6" ht="105" outlineLevel="4" x14ac:dyDescent="0.2">
      <c r="A1833" s="155" t="s">
        <v>2043</v>
      </c>
      <c r="B1833" s="155" t="s">
        <v>325</v>
      </c>
      <c r="C1833" s="156" t="s">
        <v>326</v>
      </c>
      <c r="D1833" s="157">
        <v>8985.2000000000007</v>
      </c>
      <c r="E1833" s="157">
        <v>8985.2000000000007</v>
      </c>
      <c r="F1833" s="157">
        <v>8985.2000000000007</v>
      </c>
    </row>
    <row r="1834" spans="1:6" ht="45" outlineLevel="4" x14ac:dyDescent="0.2">
      <c r="A1834" s="155" t="s">
        <v>2043</v>
      </c>
      <c r="B1834" s="155" t="s">
        <v>293</v>
      </c>
      <c r="C1834" s="156" t="s">
        <v>294</v>
      </c>
      <c r="D1834" s="157">
        <v>1083</v>
      </c>
      <c r="E1834" s="157">
        <v>1083</v>
      </c>
      <c r="F1834" s="157">
        <v>1083</v>
      </c>
    </row>
    <row r="1835" spans="1:6" ht="30" outlineLevel="1" x14ac:dyDescent="0.2">
      <c r="A1835" s="155" t="s">
        <v>2045</v>
      </c>
      <c r="B1835" s="155"/>
      <c r="C1835" s="156" t="s">
        <v>2046</v>
      </c>
      <c r="D1835" s="157">
        <v>170109.6</v>
      </c>
      <c r="E1835" s="157">
        <v>175189.3</v>
      </c>
      <c r="F1835" s="157">
        <v>175189.3</v>
      </c>
    </row>
    <row r="1836" spans="1:6" ht="105" outlineLevel="4" x14ac:dyDescent="0.2">
      <c r="A1836" s="155" t="s">
        <v>2045</v>
      </c>
      <c r="B1836" s="155" t="s">
        <v>325</v>
      </c>
      <c r="C1836" s="156" t="s">
        <v>326</v>
      </c>
      <c r="D1836" s="157">
        <v>12589.1</v>
      </c>
      <c r="E1836" s="157">
        <v>13077.5</v>
      </c>
      <c r="F1836" s="157">
        <v>13077.5</v>
      </c>
    </row>
    <row r="1837" spans="1:6" ht="45" outlineLevel="4" x14ac:dyDescent="0.2">
      <c r="A1837" s="155" t="s">
        <v>2045</v>
      </c>
      <c r="B1837" s="155" t="s">
        <v>293</v>
      </c>
      <c r="C1837" s="156" t="s">
        <v>294</v>
      </c>
      <c r="D1837" s="157">
        <v>17493.2</v>
      </c>
      <c r="E1837" s="157">
        <v>17781.8</v>
      </c>
      <c r="F1837" s="157">
        <v>17789</v>
      </c>
    </row>
    <row r="1838" spans="1:6" ht="30" outlineLevel="4" x14ac:dyDescent="0.2">
      <c r="A1838" s="155" t="s">
        <v>2045</v>
      </c>
      <c r="B1838" s="155" t="s">
        <v>301</v>
      </c>
      <c r="C1838" s="156" t="s">
        <v>302</v>
      </c>
      <c r="D1838" s="157">
        <v>10</v>
      </c>
      <c r="E1838" s="157">
        <v>0</v>
      </c>
      <c r="F1838" s="157">
        <v>0</v>
      </c>
    </row>
    <row r="1839" spans="1:6" ht="15" outlineLevel="4" x14ac:dyDescent="0.2">
      <c r="A1839" s="155" t="s">
        <v>2045</v>
      </c>
      <c r="B1839" s="155" t="s">
        <v>343</v>
      </c>
      <c r="C1839" s="156" t="s">
        <v>344</v>
      </c>
      <c r="D1839" s="157">
        <v>139895.5</v>
      </c>
      <c r="E1839" s="157">
        <v>144215.29999999999</v>
      </c>
      <c r="F1839" s="157">
        <v>144215.29999999999</v>
      </c>
    </row>
    <row r="1840" spans="1:6" ht="15" outlineLevel="4" x14ac:dyDescent="0.2">
      <c r="A1840" s="155" t="s">
        <v>2045</v>
      </c>
      <c r="B1840" s="155" t="s">
        <v>327</v>
      </c>
      <c r="C1840" s="156" t="s">
        <v>328</v>
      </c>
      <c r="D1840" s="157">
        <v>121.8</v>
      </c>
      <c r="E1840" s="157">
        <v>114.7</v>
      </c>
      <c r="F1840" s="157">
        <v>107.5</v>
      </c>
    </row>
    <row r="1841" spans="1:6" ht="75" outlineLevel="1" x14ac:dyDescent="0.2">
      <c r="A1841" s="155" t="s">
        <v>2047</v>
      </c>
      <c r="B1841" s="155"/>
      <c r="C1841" s="156" t="s">
        <v>607</v>
      </c>
      <c r="D1841" s="157">
        <v>140758</v>
      </c>
      <c r="E1841" s="157">
        <v>140758</v>
      </c>
      <c r="F1841" s="157">
        <v>140758</v>
      </c>
    </row>
    <row r="1842" spans="1:6" ht="45" outlineLevel="4" x14ac:dyDescent="0.2">
      <c r="A1842" s="155" t="s">
        <v>2047</v>
      </c>
      <c r="B1842" s="155" t="s">
        <v>293</v>
      </c>
      <c r="C1842" s="156" t="s">
        <v>294</v>
      </c>
      <c r="D1842" s="157">
        <v>138258</v>
      </c>
      <c r="E1842" s="157">
        <v>138258</v>
      </c>
      <c r="F1842" s="157">
        <v>138258</v>
      </c>
    </row>
    <row r="1843" spans="1:6" ht="15" outlineLevel="4" x14ac:dyDescent="0.2">
      <c r="A1843" s="155" t="s">
        <v>2047</v>
      </c>
      <c r="B1843" s="155" t="s">
        <v>327</v>
      </c>
      <c r="C1843" s="156" t="s">
        <v>328</v>
      </c>
      <c r="D1843" s="157">
        <v>2500</v>
      </c>
      <c r="E1843" s="157">
        <v>2500</v>
      </c>
      <c r="F1843" s="157">
        <v>2500</v>
      </c>
    </row>
    <row r="1844" spans="1:6" ht="15" x14ac:dyDescent="0.2">
      <c r="A1844" s="155"/>
      <c r="B1844" s="155"/>
      <c r="C1844" s="156" t="s">
        <v>221</v>
      </c>
      <c r="D1844" s="157">
        <v>241568230.5</v>
      </c>
      <c r="E1844" s="157">
        <v>218787959.19999999</v>
      </c>
      <c r="F1844" s="157">
        <v>213129232.80000001</v>
      </c>
    </row>
  </sheetData>
  <autoFilter ref="A8:G1844"/>
  <mergeCells count="1">
    <mergeCell ref="A5:F5"/>
  </mergeCells>
  <pageMargins left="0.83" right="0.42" top="0.5" bottom="0.45" header="0.24" footer="0.24"/>
  <pageSetup paperSize="9" scale="85" fitToHeight="0" orientation="portrait" r:id="rId1"/>
  <headerFooter differentFirst="1">
    <oddHeader>&amp;C&amp;"Times New Roman,обычный"&amp;12&amp;P</oddHeader>
    <oddFooter>&amp;L&amp;"Times New Roman,обычный"&amp;8 943-23</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2"/>
  <sheetViews>
    <sheetView workbookViewId="0">
      <selection activeCell="B3" sqref="B3"/>
    </sheetView>
  </sheetViews>
  <sheetFormatPr defaultRowHeight="12.75" x14ac:dyDescent="0.2"/>
  <cols>
    <col min="1" max="1" width="8.7109375" style="115" customWidth="1"/>
    <col min="2" max="2" width="33.42578125" style="115" customWidth="1"/>
    <col min="3" max="5" width="13.42578125" style="115" customWidth="1"/>
    <col min="6" max="6" width="9.140625" style="115"/>
    <col min="7" max="7" width="13.140625" style="115" customWidth="1"/>
    <col min="8" max="16384" width="9.140625" style="115"/>
  </cols>
  <sheetData>
    <row r="1" spans="1:5" ht="15" x14ac:dyDescent="0.25">
      <c r="D1" s="9" t="s">
        <v>234</v>
      </c>
    </row>
    <row r="2" spans="1:5" ht="15" x14ac:dyDescent="0.25">
      <c r="D2" s="116" t="s">
        <v>248</v>
      </c>
    </row>
    <row r="3" spans="1:5" ht="15" x14ac:dyDescent="0.25">
      <c r="D3" s="116" t="s">
        <v>2356</v>
      </c>
    </row>
    <row r="5" spans="1:5" ht="15" x14ac:dyDescent="0.25">
      <c r="A5" s="131"/>
      <c r="B5" s="10"/>
      <c r="C5" s="10"/>
      <c r="D5" s="178" t="s">
        <v>233</v>
      </c>
      <c r="E5" s="178"/>
    </row>
    <row r="6" spans="1:5" ht="15" x14ac:dyDescent="0.25">
      <c r="A6" s="131"/>
      <c r="B6" s="10"/>
      <c r="C6" s="10"/>
      <c r="D6" s="178" t="s">
        <v>224</v>
      </c>
      <c r="E6" s="178"/>
    </row>
    <row r="7" spans="1:5" ht="15" x14ac:dyDescent="0.25">
      <c r="A7" s="131"/>
      <c r="B7" s="10"/>
      <c r="C7" s="10"/>
      <c r="D7" s="10"/>
      <c r="E7" s="9"/>
    </row>
    <row r="8" spans="1:5" ht="74.25" customHeight="1" x14ac:dyDescent="0.2">
      <c r="A8" s="182" t="s">
        <v>2327</v>
      </c>
      <c r="B8" s="182"/>
      <c r="C8" s="182"/>
      <c r="D8" s="182"/>
      <c r="E8" s="182"/>
    </row>
    <row r="9" spans="1:5" ht="30" x14ac:dyDescent="0.2">
      <c r="A9" s="132" t="s">
        <v>2</v>
      </c>
      <c r="B9" s="132" t="s">
        <v>136</v>
      </c>
      <c r="C9" s="132" t="s">
        <v>4</v>
      </c>
      <c r="D9" s="132" t="s">
        <v>5</v>
      </c>
      <c r="E9" s="132" t="s">
        <v>17</v>
      </c>
    </row>
    <row r="10" spans="1:5" ht="15" x14ac:dyDescent="0.2">
      <c r="A10" s="132" t="s">
        <v>137</v>
      </c>
      <c r="B10" s="132" t="s">
        <v>0</v>
      </c>
      <c r="C10" s="132" t="s">
        <v>1</v>
      </c>
      <c r="D10" s="132" t="s">
        <v>141</v>
      </c>
      <c r="E10" s="132" t="s">
        <v>143</v>
      </c>
    </row>
    <row r="11" spans="1:5" ht="15" x14ac:dyDescent="0.2">
      <c r="A11" s="111" t="s">
        <v>137</v>
      </c>
      <c r="B11" s="112" t="s">
        <v>139</v>
      </c>
      <c r="C11" s="113">
        <v>445.4</v>
      </c>
      <c r="D11" s="113">
        <v>462.7</v>
      </c>
      <c r="E11" s="113">
        <v>462.7</v>
      </c>
    </row>
    <row r="12" spans="1:5" ht="15" x14ac:dyDescent="0.2">
      <c r="A12" s="111" t="s">
        <v>0</v>
      </c>
      <c r="B12" s="112" t="s">
        <v>140</v>
      </c>
      <c r="C12" s="113">
        <v>715.7</v>
      </c>
      <c r="D12" s="113">
        <v>743.5</v>
      </c>
      <c r="E12" s="113">
        <v>743.5</v>
      </c>
    </row>
    <row r="13" spans="1:5" ht="15" x14ac:dyDescent="0.2">
      <c r="A13" s="111" t="s">
        <v>1</v>
      </c>
      <c r="B13" s="112" t="s">
        <v>142</v>
      </c>
      <c r="C13" s="113">
        <v>659.9</v>
      </c>
      <c r="D13" s="113">
        <v>685.6</v>
      </c>
      <c r="E13" s="113">
        <v>685.6</v>
      </c>
    </row>
    <row r="14" spans="1:5" ht="15" x14ac:dyDescent="0.2">
      <c r="A14" s="111" t="s">
        <v>141</v>
      </c>
      <c r="B14" s="112" t="s">
        <v>144</v>
      </c>
      <c r="C14" s="113">
        <v>655.29999999999995</v>
      </c>
      <c r="D14" s="113">
        <v>680.8</v>
      </c>
      <c r="E14" s="113">
        <v>680.8</v>
      </c>
    </row>
    <row r="15" spans="1:5" ht="15" x14ac:dyDescent="0.2">
      <c r="A15" s="111" t="s">
        <v>143</v>
      </c>
      <c r="B15" s="112" t="s">
        <v>146</v>
      </c>
      <c r="C15" s="113">
        <v>550</v>
      </c>
      <c r="D15" s="113">
        <v>571.4</v>
      </c>
      <c r="E15" s="113">
        <v>571.4</v>
      </c>
    </row>
    <row r="16" spans="1:5" ht="15" x14ac:dyDescent="0.2">
      <c r="A16" s="111" t="s">
        <v>145</v>
      </c>
      <c r="B16" s="112" t="s">
        <v>148</v>
      </c>
      <c r="C16" s="113">
        <v>696.2</v>
      </c>
      <c r="D16" s="113">
        <v>723.3</v>
      </c>
      <c r="E16" s="113">
        <v>723.3</v>
      </c>
    </row>
    <row r="17" spans="1:5" ht="15" x14ac:dyDescent="0.2">
      <c r="A17" s="111" t="s">
        <v>147</v>
      </c>
      <c r="B17" s="112" t="s">
        <v>150</v>
      </c>
      <c r="C17" s="113">
        <v>2450.6</v>
      </c>
      <c r="D17" s="113">
        <v>2545.9</v>
      </c>
      <c r="E17" s="113">
        <v>2545.9</v>
      </c>
    </row>
    <row r="18" spans="1:5" ht="15" x14ac:dyDescent="0.2">
      <c r="A18" s="111" t="s">
        <v>149</v>
      </c>
      <c r="B18" s="112" t="s">
        <v>152</v>
      </c>
      <c r="C18" s="113">
        <v>307.10000000000002</v>
      </c>
      <c r="D18" s="113">
        <v>319.10000000000002</v>
      </c>
      <c r="E18" s="113">
        <v>319.10000000000002</v>
      </c>
    </row>
    <row r="19" spans="1:5" ht="15" x14ac:dyDescent="0.2">
      <c r="A19" s="111" t="s">
        <v>151</v>
      </c>
      <c r="B19" s="112" t="s">
        <v>154</v>
      </c>
      <c r="C19" s="113">
        <v>1060.2</v>
      </c>
      <c r="D19" s="113">
        <v>1101.5</v>
      </c>
      <c r="E19" s="113">
        <v>1101.5</v>
      </c>
    </row>
    <row r="20" spans="1:5" ht="15" x14ac:dyDescent="0.2">
      <c r="A20" s="111" t="s">
        <v>153</v>
      </c>
      <c r="B20" s="112" t="s">
        <v>156</v>
      </c>
      <c r="C20" s="113">
        <v>413.9</v>
      </c>
      <c r="D20" s="113">
        <v>429.9</v>
      </c>
      <c r="E20" s="113">
        <v>429.9</v>
      </c>
    </row>
    <row r="21" spans="1:5" ht="15" x14ac:dyDescent="0.2">
      <c r="A21" s="111" t="s">
        <v>155</v>
      </c>
      <c r="B21" s="112" t="s">
        <v>158</v>
      </c>
      <c r="C21" s="113">
        <v>424.8</v>
      </c>
      <c r="D21" s="113">
        <v>441.3</v>
      </c>
      <c r="E21" s="113">
        <v>441.3</v>
      </c>
    </row>
    <row r="22" spans="1:5" ht="15" x14ac:dyDescent="0.2">
      <c r="A22" s="111" t="s">
        <v>157</v>
      </c>
      <c r="B22" s="112" t="s">
        <v>160</v>
      </c>
      <c r="C22" s="113">
        <v>385.6</v>
      </c>
      <c r="D22" s="113">
        <v>400.6</v>
      </c>
      <c r="E22" s="113">
        <v>400.6</v>
      </c>
    </row>
    <row r="23" spans="1:5" ht="15" x14ac:dyDescent="0.2">
      <c r="A23" s="111" t="s">
        <v>159</v>
      </c>
      <c r="B23" s="112" t="s">
        <v>162</v>
      </c>
      <c r="C23" s="113">
        <v>464.3</v>
      </c>
      <c r="D23" s="113">
        <v>482.4</v>
      </c>
      <c r="E23" s="113">
        <v>482.4</v>
      </c>
    </row>
    <row r="24" spans="1:5" ht="15" x14ac:dyDescent="0.2">
      <c r="A24" s="111" t="s">
        <v>161</v>
      </c>
      <c r="B24" s="112" t="s">
        <v>164</v>
      </c>
      <c r="C24" s="113">
        <v>416.9</v>
      </c>
      <c r="D24" s="113">
        <v>433.2</v>
      </c>
      <c r="E24" s="113">
        <v>433.2</v>
      </c>
    </row>
    <row r="25" spans="1:5" ht="15" x14ac:dyDescent="0.2">
      <c r="A25" s="111" t="s">
        <v>163</v>
      </c>
      <c r="B25" s="112" t="s">
        <v>166</v>
      </c>
      <c r="C25" s="113">
        <v>463</v>
      </c>
      <c r="D25" s="113">
        <v>481.1</v>
      </c>
      <c r="E25" s="113">
        <v>481.1</v>
      </c>
    </row>
    <row r="26" spans="1:5" ht="15" x14ac:dyDescent="0.2">
      <c r="A26" s="111" t="s">
        <v>165</v>
      </c>
      <c r="B26" s="112" t="s">
        <v>168</v>
      </c>
      <c r="C26" s="113">
        <v>258.10000000000002</v>
      </c>
      <c r="D26" s="113">
        <v>268.2</v>
      </c>
      <c r="E26" s="113">
        <v>268.2</v>
      </c>
    </row>
    <row r="27" spans="1:5" ht="15" x14ac:dyDescent="0.2">
      <c r="A27" s="111" t="s">
        <v>167</v>
      </c>
      <c r="B27" s="112" t="s">
        <v>170</v>
      </c>
      <c r="C27" s="113">
        <v>406.8</v>
      </c>
      <c r="D27" s="113">
        <v>422.6</v>
      </c>
      <c r="E27" s="113">
        <v>422.6</v>
      </c>
    </row>
    <row r="28" spans="1:5" ht="15" x14ac:dyDescent="0.2">
      <c r="A28" s="111" t="s">
        <v>169</v>
      </c>
      <c r="B28" s="112" t="s">
        <v>172</v>
      </c>
      <c r="C28" s="113">
        <v>785.4</v>
      </c>
      <c r="D28" s="113">
        <v>815.9</v>
      </c>
      <c r="E28" s="113">
        <v>815.9</v>
      </c>
    </row>
    <row r="29" spans="1:5" ht="15" x14ac:dyDescent="0.2">
      <c r="A29" s="111" t="s">
        <v>171</v>
      </c>
      <c r="B29" s="112" t="s">
        <v>174</v>
      </c>
      <c r="C29" s="113">
        <v>451.2</v>
      </c>
      <c r="D29" s="113">
        <v>468.7</v>
      </c>
      <c r="E29" s="113">
        <v>468.7</v>
      </c>
    </row>
    <row r="30" spans="1:5" ht="15" x14ac:dyDescent="0.2">
      <c r="A30" s="111" t="s">
        <v>173</v>
      </c>
      <c r="B30" s="112" t="s">
        <v>176</v>
      </c>
      <c r="C30" s="113">
        <v>393.4</v>
      </c>
      <c r="D30" s="113">
        <v>408.7</v>
      </c>
      <c r="E30" s="113">
        <v>408.7</v>
      </c>
    </row>
    <row r="31" spans="1:5" ht="15" x14ac:dyDescent="0.2">
      <c r="A31" s="111" t="s">
        <v>175</v>
      </c>
      <c r="B31" s="112" t="s">
        <v>178</v>
      </c>
      <c r="C31" s="113">
        <v>457</v>
      </c>
      <c r="D31" s="113">
        <v>474.9</v>
      </c>
      <c r="E31" s="113">
        <v>474.9</v>
      </c>
    </row>
    <row r="32" spans="1:5" ht="15" x14ac:dyDescent="0.2">
      <c r="A32" s="111" t="s">
        <v>177</v>
      </c>
      <c r="B32" s="112" t="s">
        <v>180</v>
      </c>
      <c r="C32" s="113">
        <v>697.5</v>
      </c>
      <c r="D32" s="113">
        <v>724.9</v>
      </c>
      <c r="E32" s="113">
        <v>724.9</v>
      </c>
    </row>
    <row r="33" spans="1:5" ht="15" x14ac:dyDescent="0.2">
      <c r="A33" s="111" t="s">
        <v>179</v>
      </c>
      <c r="B33" s="112" t="s">
        <v>182</v>
      </c>
      <c r="C33" s="113">
        <v>587.79999999999995</v>
      </c>
      <c r="D33" s="113">
        <v>610.6</v>
      </c>
      <c r="E33" s="113">
        <v>610.6</v>
      </c>
    </row>
    <row r="34" spans="1:5" ht="15" x14ac:dyDescent="0.2">
      <c r="A34" s="111" t="s">
        <v>181</v>
      </c>
      <c r="B34" s="112" t="s">
        <v>184</v>
      </c>
      <c r="C34" s="113">
        <v>328.4</v>
      </c>
      <c r="D34" s="113">
        <v>341.1</v>
      </c>
      <c r="E34" s="113">
        <v>341.1</v>
      </c>
    </row>
    <row r="35" spans="1:5" ht="15" x14ac:dyDescent="0.2">
      <c r="A35" s="111" t="s">
        <v>183</v>
      </c>
      <c r="B35" s="112" t="s">
        <v>186</v>
      </c>
      <c r="C35" s="113">
        <v>416.9</v>
      </c>
      <c r="D35" s="113">
        <v>433.2</v>
      </c>
      <c r="E35" s="113">
        <v>433.2</v>
      </c>
    </row>
    <row r="36" spans="1:5" ht="15" x14ac:dyDescent="0.2">
      <c r="A36" s="111" t="s">
        <v>185</v>
      </c>
      <c r="B36" s="112" t="s">
        <v>188</v>
      </c>
      <c r="C36" s="113">
        <v>334.1</v>
      </c>
      <c r="D36" s="113">
        <v>347.2</v>
      </c>
      <c r="E36" s="113">
        <v>347.2</v>
      </c>
    </row>
    <row r="37" spans="1:5" ht="15" x14ac:dyDescent="0.2">
      <c r="A37" s="111" t="s">
        <v>187</v>
      </c>
      <c r="B37" s="112" t="s">
        <v>190</v>
      </c>
      <c r="C37" s="113">
        <v>362.4</v>
      </c>
      <c r="D37" s="113">
        <v>376.4</v>
      </c>
      <c r="E37" s="113">
        <v>376.4</v>
      </c>
    </row>
    <row r="38" spans="1:5" ht="15" x14ac:dyDescent="0.2">
      <c r="A38" s="111" t="s">
        <v>189</v>
      </c>
      <c r="B38" s="112" t="s">
        <v>192</v>
      </c>
      <c r="C38" s="113">
        <v>478.5</v>
      </c>
      <c r="D38" s="113">
        <v>497.1</v>
      </c>
      <c r="E38" s="113">
        <v>497.1</v>
      </c>
    </row>
    <row r="39" spans="1:5" ht="15" x14ac:dyDescent="0.2">
      <c r="A39" s="111" t="s">
        <v>191</v>
      </c>
      <c r="B39" s="112" t="s">
        <v>194</v>
      </c>
      <c r="C39" s="113">
        <v>823.1</v>
      </c>
      <c r="D39" s="113">
        <v>855.2</v>
      </c>
      <c r="E39" s="113">
        <v>855.2</v>
      </c>
    </row>
    <row r="40" spans="1:5" ht="15" x14ac:dyDescent="0.2">
      <c r="A40" s="111" t="s">
        <v>193</v>
      </c>
      <c r="B40" s="112" t="s">
        <v>196</v>
      </c>
      <c r="C40" s="113">
        <v>401.6</v>
      </c>
      <c r="D40" s="113">
        <v>417.3</v>
      </c>
      <c r="E40" s="113">
        <v>417.3</v>
      </c>
    </row>
    <row r="41" spans="1:5" ht="15" x14ac:dyDescent="0.2">
      <c r="A41" s="111" t="s">
        <v>195</v>
      </c>
      <c r="B41" s="112" t="s">
        <v>198</v>
      </c>
      <c r="C41" s="113">
        <v>523.4</v>
      </c>
      <c r="D41" s="113">
        <v>543.79999999999995</v>
      </c>
      <c r="E41" s="113">
        <v>543.79999999999995</v>
      </c>
    </row>
    <row r="42" spans="1:5" ht="15" x14ac:dyDescent="0.2">
      <c r="A42" s="111" t="s">
        <v>197</v>
      </c>
      <c r="B42" s="112" t="s">
        <v>200</v>
      </c>
      <c r="C42" s="113">
        <v>281.60000000000002</v>
      </c>
      <c r="D42" s="113">
        <v>292.60000000000002</v>
      </c>
      <c r="E42" s="113">
        <v>292.60000000000002</v>
      </c>
    </row>
    <row r="43" spans="1:5" ht="15" x14ac:dyDescent="0.2">
      <c r="A43" s="111" t="s">
        <v>199</v>
      </c>
      <c r="B43" s="112" t="s">
        <v>202</v>
      </c>
      <c r="C43" s="113">
        <v>562.9</v>
      </c>
      <c r="D43" s="113">
        <v>584.79999999999995</v>
      </c>
      <c r="E43" s="113">
        <v>584.79999999999995</v>
      </c>
    </row>
    <row r="44" spans="1:5" ht="15" x14ac:dyDescent="0.2">
      <c r="A44" s="111" t="s">
        <v>201</v>
      </c>
      <c r="B44" s="112" t="s">
        <v>204</v>
      </c>
      <c r="C44" s="113">
        <v>626.6</v>
      </c>
      <c r="D44" s="113">
        <v>651.1</v>
      </c>
      <c r="E44" s="113">
        <v>651.1</v>
      </c>
    </row>
    <row r="45" spans="1:5" ht="15" x14ac:dyDescent="0.2">
      <c r="A45" s="111" t="s">
        <v>203</v>
      </c>
      <c r="B45" s="112" t="s">
        <v>206</v>
      </c>
      <c r="C45" s="113">
        <v>664.3</v>
      </c>
      <c r="D45" s="113">
        <v>690.1</v>
      </c>
      <c r="E45" s="113">
        <v>690.1</v>
      </c>
    </row>
    <row r="46" spans="1:5" ht="15" x14ac:dyDescent="0.2">
      <c r="A46" s="111" t="s">
        <v>205</v>
      </c>
      <c r="B46" s="112" t="s">
        <v>210</v>
      </c>
      <c r="C46" s="113">
        <v>406.1</v>
      </c>
      <c r="D46" s="113">
        <v>421.8</v>
      </c>
      <c r="E46" s="113">
        <v>421.8</v>
      </c>
    </row>
    <row r="47" spans="1:5" ht="15" x14ac:dyDescent="0.2">
      <c r="A47" s="111" t="s">
        <v>207</v>
      </c>
      <c r="B47" s="112" t="s">
        <v>212</v>
      </c>
      <c r="C47" s="113">
        <v>404.3</v>
      </c>
      <c r="D47" s="113">
        <v>420.6</v>
      </c>
      <c r="E47" s="113">
        <v>420.6</v>
      </c>
    </row>
    <row r="48" spans="1:5" ht="15" x14ac:dyDescent="0.2">
      <c r="A48" s="111" t="s">
        <v>209</v>
      </c>
      <c r="B48" s="112" t="s">
        <v>214</v>
      </c>
      <c r="C48" s="113">
        <v>467.8</v>
      </c>
      <c r="D48" s="113">
        <v>486.6</v>
      </c>
      <c r="E48" s="113">
        <v>486.6</v>
      </c>
    </row>
    <row r="49" spans="1:5" ht="15" x14ac:dyDescent="0.2">
      <c r="A49" s="111" t="s">
        <v>211</v>
      </c>
      <c r="B49" s="112" t="s">
        <v>216</v>
      </c>
      <c r="C49" s="113">
        <v>416.6</v>
      </c>
      <c r="D49" s="113">
        <v>433.3</v>
      </c>
      <c r="E49" s="113">
        <v>433.3</v>
      </c>
    </row>
    <row r="50" spans="1:5" ht="15" x14ac:dyDescent="0.2">
      <c r="A50" s="111" t="s">
        <v>213</v>
      </c>
      <c r="B50" s="112" t="s">
        <v>218</v>
      </c>
      <c r="C50" s="113">
        <v>238.6</v>
      </c>
      <c r="D50" s="113">
        <v>247.8</v>
      </c>
      <c r="E50" s="113">
        <v>247.8</v>
      </c>
    </row>
    <row r="51" spans="1:5" ht="15" x14ac:dyDescent="0.2">
      <c r="A51" s="111" t="s">
        <v>215</v>
      </c>
      <c r="B51" s="112" t="s">
        <v>220</v>
      </c>
      <c r="C51" s="113">
        <v>546.4</v>
      </c>
      <c r="D51" s="113">
        <v>567.6</v>
      </c>
      <c r="E51" s="113">
        <v>567.6</v>
      </c>
    </row>
    <row r="52" spans="1:5" ht="15" x14ac:dyDescent="0.2">
      <c r="A52" s="111"/>
      <c r="B52" s="112" t="s">
        <v>221</v>
      </c>
      <c r="C52" s="113">
        <v>22429.7</v>
      </c>
      <c r="D52" s="113">
        <v>23304.400000000001</v>
      </c>
      <c r="E52" s="113">
        <v>23304.400000000001</v>
      </c>
    </row>
  </sheetData>
  <mergeCells count="3">
    <mergeCell ref="D5:E5"/>
    <mergeCell ref="D6:E6"/>
    <mergeCell ref="A8:E8"/>
  </mergeCells>
  <pageMargins left="1.1811023622047245" right="0.48" top="0.74803149606299213" bottom="0.74803149606299213" header="0.31496062992125984" footer="0.31496062992125984"/>
  <pageSetup paperSize="9" orientation="portrait" r:id="rId1"/>
  <headerFooter>
    <oddHeader>&amp;C&amp;"Times New Roman,обычный"&amp;P</oddHeader>
    <oddFooter>&amp;L&amp;"Times New Roman,обычный"&amp;8 943-23</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4"/>
  <sheetViews>
    <sheetView workbookViewId="0">
      <selection activeCell="F6" sqref="F6"/>
    </sheetView>
  </sheetViews>
  <sheetFormatPr defaultRowHeight="12.75" x14ac:dyDescent="0.2"/>
  <cols>
    <col min="1" max="1" width="8.7109375" style="115" customWidth="1"/>
    <col min="2" max="2" width="31.5703125" style="115" customWidth="1"/>
    <col min="3" max="5" width="13.85546875" style="115" customWidth="1"/>
    <col min="6" max="6" width="9.140625" style="115"/>
    <col min="7" max="7" width="13.140625" style="115" customWidth="1"/>
    <col min="8" max="16384" width="9.140625" style="115"/>
  </cols>
  <sheetData>
    <row r="1" spans="1:8" ht="15" x14ac:dyDescent="0.25">
      <c r="D1" s="9" t="s">
        <v>236</v>
      </c>
    </row>
    <row r="2" spans="1:8" ht="15" x14ac:dyDescent="0.25">
      <c r="D2" s="116" t="s">
        <v>248</v>
      </c>
    </row>
    <row r="3" spans="1:8" ht="15" x14ac:dyDescent="0.25">
      <c r="D3" s="116" t="s">
        <v>2356</v>
      </c>
    </row>
    <row r="5" spans="1:8" ht="12.75" customHeight="1" x14ac:dyDescent="0.25">
      <c r="D5" s="178" t="s">
        <v>235</v>
      </c>
      <c r="E5" s="178"/>
    </row>
    <row r="6" spans="1:8" ht="15" x14ac:dyDescent="0.25">
      <c r="A6" s="126"/>
      <c r="D6" s="178" t="s">
        <v>224</v>
      </c>
      <c r="E6" s="178"/>
      <c r="F6" s="127"/>
      <c r="G6" s="128"/>
      <c r="H6" s="129"/>
    </row>
    <row r="7" spans="1:8" ht="15" x14ac:dyDescent="0.25">
      <c r="A7" s="126"/>
      <c r="E7" s="9"/>
      <c r="F7" s="127"/>
      <c r="G7" s="128"/>
      <c r="H7" s="129"/>
    </row>
    <row r="8" spans="1:8" ht="62.25" customHeight="1" x14ac:dyDescent="0.2">
      <c r="A8" s="179" t="s">
        <v>2328</v>
      </c>
      <c r="B8" s="179"/>
      <c r="C8" s="179"/>
      <c r="D8" s="179"/>
      <c r="E8" s="179"/>
    </row>
    <row r="9" spans="1:8" ht="30" x14ac:dyDescent="0.2">
      <c r="A9" s="110" t="s">
        <v>2</v>
      </c>
      <c r="B9" s="110" t="s">
        <v>136</v>
      </c>
      <c r="C9" s="110" t="s">
        <v>4</v>
      </c>
      <c r="D9" s="110" t="s">
        <v>5</v>
      </c>
      <c r="E9" s="110" t="s">
        <v>17</v>
      </c>
    </row>
    <row r="10" spans="1:8" ht="12.75" customHeight="1" x14ac:dyDescent="0.2">
      <c r="A10" s="111" t="s">
        <v>137</v>
      </c>
      <c r="B10" s="111" t="s">
        <v>0</v>
      </c>
      <c r="C10" s="111" t="s">
        <v>1</v>
      </c>
      <c r="D10" s="111" t="s">
        <v>141</v>
      </c>
      <c r="E10" s="111" t="s">
        <v>143</v>
      </c>
    </row>
    <row r="11" spans="1:8" ht="15" x14ac:dyDescent="0.2">
      <c r="A11" s="111" t="s">
        <v>137</v>
      </c>
      <c r="B11" s="112" t="s">
        <v>138</v>
      </c>
      <c r="C11" s="113">
        <v>15892.9</v>
      </c>
      <c r="D11" s="113">
        <v>16557</v>
      </c>
      <c r="E11" s="113">
        <v>16557</v>
      </c>
    </row>
    <row r="12" spans="1:8" ht="15" x14ac:dyDescent="0.2">
      <c r="A12" s="111" t="s">
        <v>0</v>
      </c>
      <c r="B12" s="112" t="s">
        <v>139</v>
      </c>
      <c r="C12" s="113">
        <v>61.7</v>
      </c>
      <c r="D12" s="113">
        <v>64.2</v>
      </c>
      <c r="E12" s="113">
        <v>64.2</v>
      </c>
    </row>
    <row r="13" spans="1:8" ht="15" x14ac:dyDescent="0.2">
      <c r="A13" s="111" t="s">
        <v>1</v>
      </c>
      <c r="B13" s="112" t="s">
        <v>140</v>
      </c>
      <c r="C13" s="113">
        <v>225.2</v>
      </c>
      <c r="D13" s="113">
        <v>234.6</v>
      </c>
      <c r="E13" s="113">
        <v>234.6</v>
      </c>
    </row>
    <row r="14" spans="1:8" ht="15" x14ac:dyDescent="0.2">
      <c r="A14" s="111" t="s">
        <v>141</v>
      </c>
      <c r="B14" s="112" t="s">
        <v>142</v>
      </c>
      <c r="C14" s="113">
        <v>69.3</v>
      </c>
      <c r="D14" s="113">
        <v>72.2</v>
      </c>
      <c r="E14" s="113">
        <v>72.2</v>
      </c>
    </row>
    <row r="15" spans="1:8" ht="15" x14ac:dyDescent="0.2">
      <c r="A15" s="111" t="s">
        <v>143</v>
      </c>
      <c r="B15" s="112" t="s">
        <v>144</v>
      </c>
      <c r="C15" s="113">
        <v>69.3</v>
      </c>
      <c r="D15" s="113">
        <v>72.2</v>
      </c>
      <c r="E15" s="113">
        <v>72.2</v>
      </c>
    </row>
    <row r="16" spans="1:8" ht="15" x14ac:dyDescent="0.2">
      <c r="A16" s="111" t="s">
        <v>145</v>
      </c>
      <c r="B16" s="112" t="s">
        <v>146</v>
      </c>
      <c r="C16" s="113">
        <v>69.3</v>
      </c>
      <c r="D16" s="113">
        <v>72.2</v>
      </c>
      <c r="E16" s="113">
        <v>72.2</v>
      </c>
    </row>
    <row r="17" spans="1:5" ht="15" x14ac:dyDescent="0.2">
      <c r="A17" s="111" t="s">
        <v>147</v>
      </c>
      <c r="B17" s="112" t="s">
        <v>148</v>
      </c>
      <c r="C17" s="113">
        <v>277.3</v>
      </c>
      <c r="D17" s="113">
        <v>288.8</v>
      </c>
      <c r="E17" s="113">
        <v>288.8</v>
      </c>
    </row>
    <row r="18" spans="1:5" ht="15" x14ac:dyDescent="0.2">
      <c r="A18" s="111" t="s">
        <v>149</v>
      </c>
      <c r="B18" s="112" t="s">
        <v>150</v>
      </c>
      <c r="C18" s="113">
        <v>79.5</v>
      </c>
      <c r="D18" s="113">
        <v>82.8</v>
      </c>
      <c r="E18" s="113">
        <v>82.8</v>
      </c>
    </row>
    <row r="19" spans="1:5" ht="15" x14ac:dyDescent="0.2">
      <c r="A19" s="111" t="s">
        <v>151</v>
      </c>
      <c r="B19" s="112" t="s">
        <v>152</v>
      </c>
      <c r="C19" s="113">
        <v>69.3</v>
      </c>
      <c r="D19" s="113">
        <v>72.2</v>
      </c>
      <c r="E19" s="113">
        <v>72.2</v>
      </c>
    </row>
    <row r="20" spans="1:5" ht="15" x14ac:dyDescent="0.2">
      <c r="A20" s="111" t="s">
        <v>153</v>
      </c>
      <c r="B20" s="112" t="s">
        <v>154</v>
      </c>
      <c r="C20" s="113">
        <v>317.89999999999998</v>
      </c>
      <c r="D20" s="113">
        <v>331.1</v>
      </c>
      <c r="E20" s="113">
        <v>331.1</v>
      </c>
    </row>
    <row r="21" spans="1:5" ht="15" x14ac:dyDescent="0.2">
      <c r="A21" s="111" t="s">
        <v>155</v>
      </c>
      <c r="B21" s="112" t="s">
        <v>156</v>
      </c>
      <c r="C21" s="113">
        <v>397.3</v>
      </c>
      <c r="D21" s="113">
        <v>413.9</v>
      </c>
      <c r="E21" s="113">
        <v>413.9</v>
      </c>
    </row>
    <row r="22" spans="1:5" ht="15" x14ac:dyDescent="0.2">
      <c r="A22" s="111" t="s">
        <v>157</v>
      </c>
      <c r="B22" s="112" t="s">
        <v>158</v>
      </c>
      <c r="C22" s="113">
        <v>173.3</v>
      </c>
      <c r="D22" s="113">
        <v>180.5</v>
      </c>
      <c r="E22" s="113">
        <v>180.5</v>
      </c>
    </row>
    <row r="23" spans="1:5" ht="15" x14ac:dyDescent="0.2">
      <c r="A23" s="111" t="s">
        <v>159</v>
      </c>
      <c r="B23" s="112" t="s">
        <v>160</v>
      </c>
      <c r="C23" s="113">
        <v>61.7</v>
      </c>
      <c r="D23" s="113">
        <v>64.2</v>
      </c>
      <c r="E23" s="113">
        <v>64.2</v>
      </c>
    </row>
    <row r="24" spans="1:5" ht="15" x14ac:dyDescent="0.2">
      <c r="A24" s="111" t="s">
        <v>161</v>
      </c>
      <c r="B24" s="112" t="s">
        <v>162</v>
      </c>
      <c r="C24" s="113">
        <v>53.9</v>
      </c>
      <c r="D24" s="113">
        <v>56.1</v>
      </c>
      <c r="E24" s="113">
        <v>56.1</v>
      </c>
    </row>
    <row r="25" spans="1:5" ht="15" x14ac:dyDescent="0.2">
      <c r="A25" s="111" t="s">
        <v>163</v>
      </c>
      <c r="B25" s="112" t="s">
        <v>164</v>
      </c>
      <c r="C25" s="113">
        <v>53.9</v>
      </c>
      <c r="D25" s="113">
        <v>56.1</v>
      </c>
      <c r="E25" s="113">
        <v>56.1</v>
      </c>
    </row>
    <row r="26" spans="1:5" ht="15" x14ac:dyDescent="0.2">
      <c r="A26" s="111" t="s">
        <v>165</v>
      </c>
      <c r="B26" s="112" t="s">
        <v>166</v>
      </c>
      <c r="C26" s="113">
        <v>69.3</v>
      </c>
      <c r="D26" s="113">
        <v>72.2</v>
      </c>
      <c r="E26" s="113">
        <v>72.2</v>
      </c>
    </row>
    <row r="27" spans="1:5" ht="15" x14ac:dyDescent="0.2">
      <c r="A27" s="111" t="s">
        <v>167</v>
      </c>
      <c r="B27" s="112" t="s">
        <v>168</v>
      </c>
      <c r="C27" s="113">
        <v>69.3</v>
      </c>
      <c r="D27" s="113">
        <v>72.2</v>
      </c>
      <c r="E27" s="113">
        <v>72.2</v>
      </c>
    </row>
    <row r="28" spans="1:5" ht="15" x14ac:dyDescent="0.2">
      <c r="A28" s="111" t="s">
        <v>169</v>
      </c>
      <c r="B28" s="112" t="s">
        <v>170</v>
      </c>
      <c r="C28" s="113">
        <v>53.9</v>
      </c>
      <c r="D28" s="113">
        <v>56.1</v>
      </c>
      <c r="E28" s="113">
        <v>56.1</v>
      </c>
    </row>
    <row r="29" spans="1:5" ht="15" x14ac:dyDescent="0.2">
      <c r="A29" s="111" t="s">
        <v>171</v>
      </c>
      <c r="B29" s="112" t="s">
        <v>172</v>
      </c>
      <c r="C29" s="113">
        <v>69.3</v>
      </c>
      <c r="D29" s="113">
        <v>72.2</v>
      </c>
      <c r="E29" s="113">
        <v>72.2</v>
      </c>
    </row>
    <row r="30" spans="1:5" ht="15" x14ac:dyDescent="0.2">
      <c r="A30" s="111" t="s">
        <v>173</v>
      </c>
      <c r="B30" s="112" t="s">
        <v>174</v>
      </c>
      <c r="C30" s="113">
        <v>61.7</v>
      </c>
      <c r="D30" s="113">
        <v>64.2</v>
      </c>
      <c r="E30" s="113">
        <v>64.2</v>
      </c>
    </row>
    <row r="31" spans="1:5" ht="15" x14ac:dyDescent="0.2">
      <c r="A31" s="111" t="s">
        <v>175</v>
      </c>
      <c r="B31" s="112" t="s">
        <v>176</v>
      </c>
      <c r="C31" s="113">
        <v>53.9</v>
      </c>
      <c r="D31" s="113">
        <v>56.1</v>
      </c>
      <c r="E31" s="113">
        <v>56.1</v>
      </c>
    </row>
    <row r="32" spans="1:5" ht="15" x14ac:dyDescent="0.2">
      <c r="A32" s="111" t="s">
        <v>177</v>
      </c>
      <c r="B32" s="112" t="s">
        <v>178</v>
      </c>
      <c r="C32" s="113">
        <v>61.7</v>
      </c>
      <c r="D32" s="113">
        <v>64.2</v>
      </c>
      <c r="E32" s="113">
        <v>64.2</v>
      </c>
    </row>
    <row r="33" spans="1:5" ht="15" x14ac:dyDescent="0.2">
      <c r="A33" s="111" t="s">
        <v>179</v>
      </c>
      <c r="B33" s="112" t="s">
        <v>180</v>
      </c>
      <c r="C33" s="113">
        <v>72.2</v>
      </c>
      <c r="D33" s="113">
        <v>75.2</v>
      </c>
      <c r="E33" s="113">
        <v>75.2</v>
      </c>
    </row>
    <row r="34" spans="1:5" ht="15" x14ac:dyDescent="0.2">
      <c r="A34" s="111" t="s">
        <v>181</v>
      </c>
      <c r="B34" s="112" t="s">
        <v>182</v>
      </c>
      <c r="C34" s="113">
        <v>69.3</v>
      </c>
      <c r="D34" s="113">
        <v>72.2</v>
      </c>
      <c r="E34" s="113">
        <v>72.2</v>
      </c>
    </row>
    <row r="35" spans="1:5" ht="15" x14ac:dyDescent="0.2">
      <c r="A35" s="111" t="s">
        <v>183</v>
      </c>
      <c r="B35" s="112" t="s">
        <v>184</v>
      </c>
      <c r="C35" s="113">
        <v>69.3</v>
      </c>
      <c r="D35" s="113">
        <v>72.2</v>
      </c>
      <c r="E35" s="113">
        <v>72.2</v>
      </c>
    </row>
    <row r="36" spans="1:5" ht="15" x14ac:dyDescent="0.2">
      <c r="A36" s="111" t="s">
        <v>185</v>
      </c>
      <c r="B36" s="112" t="s">
        <v>186</v>
      </c>
      <c r="C36" s="113">
        <v>69.3</v>
      </c>
      <c r="D36" s="113">
        <v>72.2</v>
      </c>
      <c r="E36" s="113">
        <v>72.2</v>
      </c>
    </row>
    <row r="37" spans="1:5" ht="15" x14ac:dyDescent="0.2">
      <c r="A37" s="111" t="s">
        <v>187</v>
      </c>
      <c r="B37" s="112" t="s">
        <v>188</v>
      </c>
      <c r="C37" s="113">
        <v>53.9</v>
      </c>
      <c r="D37" s="113">
        <v>56.1</v>
      </c>
      <c r="E37" s="113">
        <v>56.1</v>
      </c>
    </row>
    <row r="38" spans="1:5" ht="15" x14ac:dyDescent="0.2">
      <c r="A38" s="111" t="s">
        <v>189</v>
      </c>
      <c r="B38" s="112" t="s">
        <v>190</v>
      </c>
      <c r="C38" s="113">
        <v>69.3</v>
      </c>
      <c r="D38" s="113">
        <v>72.2</v>
      </c>
      <c r="E38" s="113">
        <v>72.2</v>
      </c>
    </row>
    <row r="39" spans="1:5" ht="15" x14ac:dyDescent="0.2">
      <c r="A39" s="111" t="s">
        <v>191</v>
      </c>
      <c r="B39" s="112" t="s">
        <v>192</v>
      </c>
      <c r="C39" s="113">
        <v>69.3</v>
      </c>
      <c r="D39" s="113">
        <v>72.2</v>
      </c>
      <c r="E39" s="113">
        <v>72.2</v>
      </c>
    </row>
    <row r="40" spans="1:5" ht="15" x14ac:dyDescent="0.2">
      <c r="A40" s="111" t="s">
        <v>193</v>
      </c>
      <c r="B40" s="112" t="s">
        <v>194</v>
      </c>
      <c r="C40" s="113">
        <v>79.5</v>
      </c>
      <c r="D40" s="113">
        <v>82.8</v>
      </c>
      <c r="E40" s="113">
        <v>82.8</v>
      </c>
    </row>
    <row r="41" spans="1:5" ht="15" x14ac:dyDescent="0.2">
      <c r="A41" s="111" t="s">
        <v>195</v>
      </c>
      <c r="B41" s="112" t="s">
        <v>196</v>
      </c>
      <c r="C41" s="113">
        <v>53.9</v>
      </c>
      <c r="D41" s="113">
        <v>56.1</v>
      </c>
      <c r="E41" s="113">
        <v>56.1</v>
      </c>
    </row>
    <row r="42" spans="1:5" ht="15" x14ac:dyDescent="0.2">
      <c r="A42" s="111" t="s">
        <v>197</v>
      </c>
      <c r="B42" s="112" t="s">
        <v>198</v>
      </c>
      <c r="C42" s="113">
        <v>69.3</v>
      </c>
      <c r="D42" s="113">
        <v>72.2</v>
      </c>
      <c r="E42" s="113">
        <v>72.2</v>
      </c>
    </row>
    <row r="43" spans="1:5" ht="15" x14ac:dyDescent="0.2">
      <c r="A43" s="111" t="s">
        <v>199</v>
      </c>
      <c r="B43" s="112" t="s">
        <v>200</v>
      </c>
      <c r="C43" s="113">
        <v>53.9</v>
      </c>
      <c r="D43" s="113">
        <v>56.1</v>
      </c>
      <c r="E43" s="113">
        <v>56.1</v>
      </c>
    </row>
    <row r="44" spans="1:5" ht="15" x14ac:dyDescent="0.2">
      <c r="A44" s="111" t="s">
        <v>201</v>
      </c>
      <c r="B44" s="112" t="s">
        <v>202</v>
      </c>
      <c r="C44" s="113">
        <v>53.9</v>
      </c>
      <c r="D44" s="113">
        <v>56.1</v>
      </c>
      <c r="E44" s="113">
        <v>56.1</v>
      </c>
    </row>
    <row r="45" spans="1:5" ht="15" x14ac:dyDescent="0.2">
      <c r="A45" s="111" t="s">
        <v>203</v>
      </c>
      <c r="B45" s="112" t="s">
        <v>204</v>
      </c>
      <c r="C45" s="113">
        <v>72.2</v>
      </c>
      <c r="D45" s="113">
        <v>75.2</v>
      </c>
      <c r="E45" s="113">
        <v>75.2</v>
      </c>
    </row>
    <row r="46" spans="1:5" ht="15" x14ac:dyDescent="0.2">
      <c r="A46" s="111" t="s">
        <v>205</v>
      </c>
      <c r="B46" s="112" t="s">
        <v>206</v>
      </c>
      <c r="C46" s="113">
        <v>69.3</v>
      </c>
      <c r="D46" s="113">
        <v>72.2</v>
      </c>
      <c r="E46" s="113">
        <v>72.2</v>
      </c>
    </row>
    <row r="47" spans="1:5" ht="15" x14ac:dyDescent="0.2">
      <c r="A47" s="111" t="s">
        <v>207</v>
      </c>
      <c r="B47" s="112" t="s">
        <v>208</v>
      </c>
      <c r="C47" s="113">
        <v>69.3</v>
      </c>
      <c r="D47" s="113">
        <v>72.2</v>
      </c>
      <c r="E47" s="113">
        <v>72.2</v>
      </c>
    </row>
    <row r="48" spans="1:5" ht="15" x14ac:dyDescent="0.2">
      <c r="A48" s="111" t="s">
        <v>209</v>
      </c>
      <c r="B48" s="112" t="s">
        <v>210</v>
      </c>
      <c r="C48" s="113">
        <v>69.3</v>
      </c>
      <c r="D48" s="113">
        <v>72.2</v>
      </c>
      <c r="E48" s="113">
        <v>72.2</v>
      </c>
    </row>
    <row r="49" spans="1:5" ht="15" x14ac:dyDescent="0.2">
      <c r="A49" s="111" t="s">
        <v>211</v>
      </c>
      <c r="B49" s="112" t="s">
        <v>212</v>
      </c>
      <c r="C49" s="113">
        <v>78.2</v>
      </c>
      <c r="D49" s="113">
        <v>81.5</v>
      </c>
      <c r="E49" s="113">
        <v>81.5</v>
      </c>
    </row>
    <row r="50" spans="1:5" ht="15" x14ac:dyDescent="0.2">
      <c r="A50" s="111" t="s">
        <v>213</v>
      </c>
      <c r="B50" s="112" t="s">
        <v>214</v>
      </c>
      <c r="C50" s="113">
        <v>78.2</v>
      </c>
      <c r="D50" s="113">
        <v>81.5</v>
      </c>
      <c r="E50" s="113">
        <v>81.5</v>
      </c>
    </row>
    <row r="51" spans="1:5" ht="15" x14ac:dyDescent="0.2">
      <c r="A51" s="111" t="s">
        <v>215</v>
      </c>
      <c r="B51" s="112" t="s">
        <v>216</v>
      </c>
      <c r="C51" s="113">
        <v>78.2</v>
      </c>
      <c r="D51" s="113">
        <v>81.5</v>
      </c>
      <c r="E51" s="113">
        <v>81.5</v>
      </c>
    </row>
    <row r="52" spans="1:5" ht="15" x14ac:dyDescent="0.2">
      <c r="A52" s="111" t="s">
        <v>217</v>
      </c>
      <c r="B52" s="112" t="s">
        <v>218</v>
      </c>
      <c r="C52" s="113">
        <v>53.9</v>
      </c>
      <c r="D52" s="113">
        <v>56.1</v>
      </c>
      <c r="E52" s="113">
        <v>56.1</v>
      </c>
    </row>
    <row r="53" spans="1:5" ht="15" x14ac:dyDescent="0.2">
      <c r="A53" s="111" t="s">
        <v>219</v>
      </c>
      <c r="B53" s="112" t="s">
        <v>220</v>
      </c>
      <c r="C53" s="113">
        <v>53.9</v>
      </c>
      <c r="D53" s="113">
        <v>56.1</v>
      </c>
      <c r="E53" s="113">
        <v>56.1</v>
      </c>
    </row>
    <row r="54" spans="1:5" ht="15" x14ac:dyDescent="0.2">
      <c r="A54" s="111"/>
      <c r="B54" s="112" t="s">
        <v>221</v>
      </c>
      <c r="C54" s="113">
        <v>19716.5</v>
      </c>
      <c r="D54" s="113">
        <v>20539.400000000001</v>
      </c>
      <c r="E54" s="113">
        <v>20539.400000000001</v>
      </c>
    </row>
  </sheetData>
  <mergeCells count="3">
    <mergeCell ref="D5:E5"/>
    <mergeCell ref="D6:E6"/>
    <mergeCell ref="A8:E8"/>
  </mergeCells>
  <pageMargins left="1.1811023622047245" right="0.39370078740157483" top="0.74803149606299213" bottom="0.74803149606299213" header="0.31496062992125984" footer="0.31496062992125984"/>
  <pageSetup paperSize="9" orientation="portrait" r:id="rId1"/>
  <headerFooter>
    <oddHeader>&amp;C&amp;"Times New Roman,обычный"&amp;10&amp;P</oddHeader>
    <oddFooter>&amp;L&amp;"Times New Roman,обычный"&amp;8 943-23</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workbookViewId="0">
      <selection activeCell="G9" sqref="G9"/>
    </sheetView>
  </sheetViews>
  <sheetFormatPr defaultRowHeight="12.75" x14ac:dyDescent="0.2"/>
  <cols>
    <col min="1" max="1" width="8.7109375" style="115" customWidth="1"/>
    <col min="2" max="2" width="30.7109375" style="115" customWidth="1"/>
    <col min="3" max="5" width="13.7109375" style="115" customWidth="1"/>
    <col min="6" max="6" width="9.140625" style="115"/>
    <col min="7" max="7" width="13.140625" style="115" customWidth="1"/>
    <col min="8" max="16384" width="9.140625" style="115"/>
  </cols>
  <sheetData>
    <row r="1" spans="1:5" ht="15" x14ac:dyDescent="0.25">
      <c r="D1" s="9" t="s">
        <v>238</v>
      </c>
    </row>
    <row r="2" spans="1:5" ht="15" x14ac:dyDescent="0.25">
      <c r="D2" s="116" t="s">
        <v>248</v>
      </c>
    </row>
    <row r="3" spans="1:5" ht="15" x14ac:dyDescent="0.25">
      <c r="D3" s="116" t="s">
        <v>2356</v>
      </c>
    </row>
    <row r="5" spans="1:5" ht="15" x14ac:dyDescent="0.25">
      <c r="A5" s="133"/>
      <c r="B5" s="133"/>
      <c r="C5" s="133"/>
      <c r="D5" s="9" t="s">
        <v>237</v>
      </c>
    </row>
    <row r="6" spans="1:5" ht="15" x14ac:dyDescent="0.25">
      <c r="A6" s="134"/>
      <c r="B6" s="133"/>
      <c r="C6" s="133"/>
      <c r="D6" s="9" t="s">
        <v>224</v>
      </c>
    </row>
    <row r="7" spans="1:5" ht="15" x14ac:dyDescent="0.25">
      <c r="A7" s="134"/>
      <c r="B7" s="133"/>
      <c r="C7" s="133"/>
      <c r="D7" s="133"/>
      <c r="E7" s="9"/>
    </row>
    <row r="8" spans="1:5" ht="76.5" customHeight="1" x14ac:dyDescent="0.2">
      <c r="A8" s="183" t="s">
        <v>2329</v>
      </c>
      <c r="B8" s="183"/>
      <c r="C8" s="183"/>
      <c r="D8" s="183"/>
      <c r="E8" s="183"/>
    </row>
    <row r="9" spans="1:5" x14ac:dyDescent="0.2">
      <c r="A9" s="134"/>
      <c r="B9" s="133"/>
      <c r="C9" s="133"/>
      <c r="D9" s="133"/>
      <c r="E9" s="133"/>
    </row>
    <row r="10" spans="1:5" ht="30" x14ac:dyDescent="0.2">
      <c r="A10" s="132" t="s">
        <v>2</v>
      </c>
      <c r="B10" s="132" t="s">
        <v>136</v>
      </c>
      <c r="C10" s="132" t="s">
        <v>4</v>
      </c>
      <c r="D10" s="132" t="s">
        <v>5</v>
      </c>
      <c r="E10" s="132" t="s">
        <v>17</v>
      </c>
    </row>
    <row r="11" spans="1:5" ht="15" x14ac:dyDescent="0.2">
      <c r="A11" s="111" t="s">
        <v>137</v>
      </c>
      <c r="B11" s="112" t="s">
        <v>139</v>
      </c>
      <c r="C11" s="113">
        <v>83.7</v>
      </c>
      <c r="D11" s="113">
        <v>87.2</v>
      </c>
      <c r="E11" s="113">
        <v>87.2</v>
      </c>
    </row>
    <row r="12" spans="1:5" ht="15" x14ac:dyDescent="0.2">
      <c r="A12" s="111" t="s">
        <v>0</v>
      </c>
      <c r="B12" s="112" t="s">
        <v>142</v>
      </c>
      <c r="C12" s="113">
        <v>96.8</v>
      </c>
      <c r="D12" s="113">
        <v>100.9</v>
      </c>
      <c r="E12" s="113">
        <v>100.9</v>
      </c>
    </row>
    <row r="13" spans="1:5" ht="15" x14ac:dyDescent="0.2">
      <c r="A13" s="111" t="s">
        <v>1</v>
      </c>
      <c r="B13" s="112" t="s">
        <v>148</v>
      </c>
      <c r="C13" s="113">
        <v>96.8</v>
      </c>
      <c r="D13" s="113">
        <v>100.9</v>
      </c>
      <c r="E13" s="113">
        <v>100.9</v>
      </c>
    </row>
    <row r="14" spans="1:5" ht="15" x14ac:dyDescent="0.2">
      <c r="A14" s="111" t="s">
        <v>141</v>
      </c>
      <c r="B14" s="112" t="s">
        <v>150</v>
      </c>
      <c r="C14" s="113">
        <v>110</v>
      </c>
      <c r="D14" s="113">
        <v>114.7</v>
      </c>
      <c r="E14" s="113">
        <v>114.7</v>
      </c>
    </row>
    <row r="15" spans="1:5" ht="15" x14ac:dyDescent="0.2">
      <c r="A15" s="111" t="s">
        <v>143</v>
      </c>
      <c r="B15" s="112" t="s">
        <v>152</v>
      </c>
      <c r="C15" s="113">
        <v>96.8</v>
      </c>
      <c r="D15" s="113">
        <v>100.9</v>
      </c>
      <c r="E15" s="113">
        <v>100.9</v>
      </c>
    </row>
    <row r="16" spans="1:5" ht="15" x14ac:dyDescent="0.2">
      <c r="A16" s="111" t="s">
        <v>145</v>
      </c>
      <c r="B16" s="112" t="s">
        <v>154</v>
      </c>
      <c r="C16" s="113">
        <v>110</v>
      </c>
      <c r="D16" s="113">
        <v>114.7</v>
      </c>
      <c r="E16" s="113">
        <v>114.7</v>
      </c>
    </row>
    <row r="17" spans="1:5" ht="15" x14ac:dyDescent="0.2">
      <c r="A17" s="111" t="s">
        <v>147</v>
      </c>
      <c r="B17" s="112" t="s">
        <v>156</v>
      </c>
      <c r="C17" s="113">
        <v>110</v>
      </c>
      <c r="D17" s="113">
        <v>114.7</v>
      </c>
      <c r="E17" s="113">
        <v>114.7</v>
      </c>
    </row>
    <row r="18" spans="1:5" ht="15" x14ac:dyDescent="0.2">
      <c r="A18" s="111" t="s">
        <v>149</v>
      </c>
      <c r="B18" s="112" t="s">
        <v>158</v>
      </c>
      <c r="C18" s="113">
        <v>96.8</v>
      </c>
      <c r="D18" s="113">
        <v>100.9</v>
      </c>
      <c r="E18" s="113">
        <v>100.9</v>
      </c>
    </row>
    <row r="19" spans="1:5" ht="15" x14ac:dyDescent="0.2">
      <c r="A19" s="111" t="s">
        <v>151</v>
      </c>
      <c r="B19" s="112" t="s">
        <v>166</v>
      </c>
      <c r="C19" s="113">
        <v>96.8</v>
      </c>
      <c r="D19" s="113">
        <v>100.9</v>
      </c>
      <c r="E19" s="113">
        <v>100.9</v>
      </c>
    </row>
    <row r="20" spans="1:5" ht="15" x14ac:dyDescent="0.2">
      <c r="A20" s="111" t="s">
        <v>153</v>
      </c>
      <c r="B20" s="112" t="s">
        <v>176</v>
      </c>
      <c r="C20" s="113">
        <v>70.3</v>
      </c>
      <c r="D20" s="113">
        <v>73.099999999999994</v>
      </c>
      <c r="E20" s="113">
        <v>73.099999999999994</v>
      </c>
    </row>
    <row r="21" spans="1:5" ht="15" x14ac:dyDescent="0.2">
      <c r="A21" s="111" t="s">
        <v>155</v>
      </c>
      <c r="B21" s="112" t="s">
        <v>186</v>
      </c>
      <c r="C21" s="113">
        <v>96.8</v>
      </c>
      <c r="D21" s="113">
        <v>100.9</v>
      </c>
      <c r="E21" s="113">
        <v>100.9</v>
      </c>
    </row>
    <row r="22" spans="1:5" ht="15" x14ac:dyDescent="0.2">
      <c r="A22" s="111" t="s">
        <v>157</v>
      </c>
      <c r="B22" s="112" t="s">
        <v>190</v>
      </c>
      <c r="C22" s="113">
        <v>96.8</v>
      </c>
      <c r="D22" s="113">
        <v>100.9</v>
      </c>
      <c r="E22" s="113">
        <v>100.9</v>
      </c>
    </row>
    <row r="23" spans="1:5" ht="15" x14ac:dyDescent="0.2">
      <c r="A23" s="111" t="s">
        <v>159</v>
      </c>
      <c r="B23" s="112" t="s">
        <v>194</v>
      </c>
      <c r="C23" s="113">
        <v>110</v>
      </c>
      <c r="D23" s="113">
        <v>114.7</v>
      </c>
      <c r="E23" s="113">
        <v>114.7</v>
      </c>
    </row>
    <row r="24" spans="1:5" ht="15" x14ac:dyDescent="0.2">
      <c r="A24" s="111" t="s">
        <v>161</v>
      </c>
      <c r="B24" s="112" t="s">
        <v>206</v>
      </c>
      <c r="C24" s="113">
        <v>96.8</v>
      </c>
      <c r="D24" s="113">
        <v>100.9</v>
      </c>
      <c r="E24" s="113">
        <v>100.9</v>
      </c>
    </row>
    <row r="25" spans="1:5" ht="15" x14ac:dyDescent="0.2">
      <c r="A25" s="111"/>
      <c r="B25" s="112" t="s">
        <v>226</v>
      </c>
      <c r="C25" s="113">
        <v>72.099999999999994</v>
      </c>
      <c r="D25" s="113">
        <v>74.900000000000006</v>
      </c>
      <c r="E25" s="113">
        <v>74.900000000000006</v>
      </c>
    </row>
    <row r="26" spans="1:5" ht="15" x14ac:dyDescent="0.2">
      <c r="A26" s="111"/>
      <c r="B26" s="112" t="s">
        <v>221</v>
      </c>
      <c r="C26" s="113">
        <v>1440.5</v>
      </c>
      <c r="D26" s="113">
        <v>1501.2</v>
      </c>
      <c r="E26" s="113">
        <v>1501.2</v>
      </c>
    </row>
  </sheetData>
  <mergeCells count="1">
    <mergeCell ref="A8:E8"/>
  </mergeCells>
  <pageMargins left="1.1811023622047245" right="0.39370078740157483" top="0.61" bottom="0.74803149606299213" header="0.31496062992125984" footer="0.31496062992125984"/>
  <pageSetup paperSize="9" orientation="portrait" r:id="rId1"/>
  <headerFooter>
    <oddFooter>&amp;L&amp;"Times New Roman,обычный"&amp;8 943-23</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4"/>
  <sheetViews>
    <sheetView workbookViewId="0">
      <selection activeCell="G8" sqref="G8"/>
    </sheetView>
  </sheetViews>
  <sheetFormatPr defaultRowHeight="12.75" x14ac:dyDescent="0.2"/>
  <cols>
    <col min="1" max="1" width="8.7109375" style="115" customWidth="1"/>
    <col min="2" max="2" width="32.42578125" style="115" customWidth="1"/>
    <col min="3" max="5" width="13.140625" style="115" customWidth="1"/>
    <col min="6" max="6" width="9.140625" style="115"/>
    <col min="7" max="7" width="13.140625" style="115" customWidth="1"/>
    <col min="8" max="16384" width="9.140625" style="115"/>
  </cols>
  <sheetData>
    <row r="1" spans="1:8" ht="15" x14ac:dyDescent="0.25">
      <c r="D1" s="9" t="s">
        <v>240</v>
      </c>
    </row>
    <row r="2" spans="1:8" ht="15" x14ac:dyDescent="0.25">
      <c r="D2" s="116" t="s">
        <v>248</v>
      </c>
    </row>
    <row r="3" spans="1:8" ht="15" x14ac:dyDescent="0.25">
      <c r="D3" s="116" t="s">
        <v>2356</v>
      </c>
    </row>
    <row r="5" spans="1:8" s="135" customFormat="1" ht="12.75" customHeight="1" x14ac:dyDescent="0.25">
      <c r="D5" s="9" t="s">
        <v>239</v>
      </c>
    </row>
    <row r="6" spans="1:8" s="135" customFormat="1" ht="15" x14ac:dyDescent="0.25">
      <c r="A6" s="136"/>
      <c r="D6" s="9" t="s">
        <v>224</v>
      </c>
      <c r="F6" s="137"/>
      <c r="G6" s="138"/>
      <c r="H6" s="139"/>
    </row>
    <row r="7" spans="1:8" s="135" customFormat="1" ht="15" x14ac:dyDescent="0.25">
      <c r="A7" s="136"/>
      <c r="E7" s="9"/>
      <c r="F7" s="137"/>
      <c r="G7" s="138"/>
      <c r="H7" s="139"/>
    </row>
    <row r="8" spans="1:8" s="135" customFormat="1" ht="85.5" customHeight="1" x14ac:dyDescent="0.2">
      <c r="A8" s="184" t="s">
        <v>2330</v>
      </c>
      <c r="B8" s="184"/>
      <c r="C8" s="184"/>
      <c r="D8" s="184"/>
      <c r="E8" s="184"/>
    </row>
    <row r="9" spans="1:8" s="135" customFormat="1" ht="30" x14ac:dyDescent="0.2">
      <c r="A9" s="110" t="s">
        <v>2</v>
      </c>
      <c r="B9" s="110" t="s">
        <v>136</v>
      </c>
      <c r="C9" s="110" t="s">
        <v>4</v>
      </c>
      <c r="D9" s="110" t="s">
        <v>5</v>
      </c>
      <c r="E9" s="110" t="s">
        <v>17</v>
      </c>
    </row>
    <row r="10" spans="1:8" s="135" customFormat="1" ht="12.75" customHeight="1" x14ac:dyDescent="0.2">
      <c r="A10" s="110" t="s">
        <v>137</v>
      </c>
      <c r="B10" s="110" t="s">
        <v>0</v>
      </c>
      <c r="C10" s="110" t="s">
        <v>1</v>
      </c>
      <c r="D10" s="110" t="s">
        <v>141</v>
      </c>
      <c r="E10" s="110" t="s">
        <v>143</v>
      </c>
    </row>
    <row r="11" spans="1:8" ht="15" x14ac:dyDescent="0.2">
      <c r="A11" s="111" t="s">
        <v>137</v>
      </c>
      <c r="B11" s="112" t="s">
        <v>138</v>
      </c>
      <c r="C11" s="113">
        <v>936.9</v>
      </c>
      <c r="D11" s="113">
        <v>976.8</v>
      </c>
      <c r="E11" s="113">
        <v>976.8</v>
      </c>
    </row>
    <row r="12" spans="1:8" ht="15" x14ac:dyDescent="0.2">
      <c r="A12" s="111" t="s">
        <v>0</v>
      </c>
      <c r="B12" s="112" t="s">
        <v>139</v>
      </c>
      <c r="C12" s="113">
        <v>31.2</v>
      </c>
      <c r="D12" s="113">
        <v>32.5</v>
      </c>
      <c r="E12" s="113">
        <v>32.5</v>
      </c>
    </row>
    <row r="13" spans="1:8" ht="15" x14ac:dyDescent="0.2">
      <c r="A13" s="111" t="s">
        <v>1</v>
      </c>
      <c r="B13" s="112" t="s">
        <v>140</v>
      </c>
      <c r="C13" s="113">
        <v>136.69999999999999</v>
      </c>
      <c r="D13" s="113">
        <v>142.5</v>
      </c>
      <c r="E13" s="113">
        <v>142.5</v>
      </c>
    </row>
    <row r="14" spans="1:8" ht="15" x14ac:dyDescent="0.2">
      <c r="A14" s="111" t="s">
        <v>141</v>
      </c>
      <c r="B14" s="112" t="s">
        <v>142</v>
      </c>
      <c r="C14" s="113">
        <v>40.6</v>
      </c>
      <c r="D14" s="113">
        <v>42.3</v>
      </c>
      <c r="E14" s="113">
        <v>42.3</v>
      </c>
    </row>
    <row r="15" spans="1:8" ht="15" x14ac:dyDescent="0.2">
      <c r="A15" s="111" t="s">
        <v>143</v>
      </c>
      <c r="B15" s="112" t="s">
        <v>144</v>
      </c>
      <c r="C15" s="113">
        <v>44.3</v>
      </c>
      <c r="D15" s="113">
        <v>46.2</v>
      </c>
      <c r="E15" s="113">
        <v>46.2</v>
      </c>
    </row>
    <row r="16" spans="1:8" ht="15" x14ac:dyDescent="0.2">
      <c r="A16" s="111" t="s">
        <v>145</v>
      </c>
      <c r="B16" s="112" t="s">
        <v>146</v>
      </c>
      <c r="C16" s="113">
        <v>58.4</v>
      </c>
      <c r="D16" s="113">
        <v>60.9</v>
      </c>
      <c r="E16" s="113">
        <v>60.9</v>
      </c>
    </row>
    <row r="17" spans="1:5" ht="15" x14ac:dyDescent="0.2">
      <c r="A17" s="111" t="s">
        <v>147</v>
      </c>
      <c r="B17" s="112" t="s">
        <v>148</v>
      </c>
      <c r="C17" s="171">
        <v>73.099999999999994</v>
      </c>
      <c r="D17" s="113">
        <v>76.2</v>
      </c>
      <c r="E17" s="113">
        <v>76.2</v>
      </c>
    </row>
    <row r="18" spans="1:5" ht="15" x14ac:dyDescent="0.2">
      <c r="A18" s="111" t="s">
        <v>149</v>
      </c>
      <c r="B18" s="112" t="s">
        <v>150</v>
      </c>
      <c r="C18" s="113">
        <v>77.3</v>
      </c>
      <c r="D18" s="113">
        <v>80.5</v>
      </c>
      <c r="E18" s="113">
        <v>80.5</v>
      </c>
    </row>
    <row r="19" spans="1:5" ht="15" x14ac:dyDescent="0.2">
      <c r="A19" s="111" t="s">
        <v>151</v>
      </c>
      <c r="B19" s="112" t="s">
        <v>152</v>
      </c>
      <c r="C19" s="113">
        <v>40.6</v>
      </c>
      <c r="D19" s="113">
        <v>42.3</v>
      </c>
      <c r="E19" s="113">
        <v>42.3</v>
      </c>
    </row>
    <row r="20" spans="1:5" ht="15" x14ac:dyDescent="0.2">
      <c r="A20" s="111" t="s">
        <v>153</v>
      </c>
      <c r="B20" s="112" t="s">
        <v>154</v>
      </c>
      <c r="C20" s="113">
        <v>106.3</v>
      </c>
      <c r="D20" s="113">
        <v>110.8</v>
      </c>
      <c r="E20" s="113">
        <v>110.8</v>
      </c>
    </row>
    <row r="21" spans="1:5" ht="15" x14ac:dyDescent="0.2">
      <c r="A21" s="111" t="s">
        <v>155</v>
      </c>
      <c r="B21" s="112" t="s">
        <v>156</v>
      </c>
      <c r="C21" s="113">
        <v>66.3</v>
      </c>
      <c r="D21" s="113">
        <v>69.099999999999994</v>
      </c>
      <c r="E21" s="113">
        <v>69.099999999999994</v>
      </c>
    </row>
    <row r="22" spans="1:5" ht="15" x14ac:dyDescent="0.2">
      <c r="A22" s="111" t="s">
        <v>157</v>
      </c>
      <c r="B22" s="112" t="s">
        <v>158</v>
      </c>
      <c r="C22" s="113">
        <v>57.7</v>
      </c>
      <c r="D22" s="113">
        <v>60.2</v>
      </c>
      <c r="E22" s="113">
        <v>60.2</v>
      </c>
    </row>
    <row r="23" spans="1:5" ht="15" x14ac:dyDescent="0.2">
      <c r="A23" s="111" t="s">
        <v>159</v>
      </c>
      <c r="B23" s="112" t="s">
        <v>160</v>
      </c>
      <c r="C23" s="113">
        <v>16.7</v>
      </c>
      <c r="D23" s="113">
        <v>17.399999999999999</v>
      </c>
      <c r="E23" s="113">
        <v>17.399999999999999</v>
      </c>
    </row>
    <row r="24" spans="1:5" ht="15" x14ac:dyDescent="0.2">
      <c r="A24" s="111" t="s">
        <v>161</v>
      </c>
      <c r="B24" s="112" t="s">
        <v>162</v>
      </c>
      <c r="C24" s="113">
        <v>7.1</v>
      </c>
      <c r="D24" s="113">
        <v>7.4</v>
      </c>
      <c r="E24" s="113">
        <v>7.4</v>
      </c>
    </row>
    <row r="25" spans="1:5" ht="15" x14ac:dyDescent="0.2">
      <c r="A25" s="111" t="s">
        <v>163</v>
      </c>
      <c r="B25" s="112" t="s">
        <v>164</v>
      </c>
      <c r="C25" s="113">
        <v>10.9</v>
      </c>
      <c r="D25" s="113">
        <v>11.3</v>
      </c>
      <c r="E25" s="113">
        <v>11.3</v>
      </c>
    </row>
    <row r="26" spans="1:5" ht="15" x14ac:dyDescent="0.2">
      <c r="A26" s="111" t="s">
        <v>165</v>
      </c>
      <c r="B26" s="112" t="s">
        <v>166</v>
      </c>
      <c r="C26" s="113">
        <v>58.7</v>
      </c>
      <c r="D26" s="113">
        <v>61.2</v>
      </c>
      <c r="E26" s="113">
        <v>61.2</v>
      </c>
    </row>
    <row r="27" spans="1:5" ht="15" x14ac:dyDescent="0.2">
      <c r="A27" s="111" t="s">
        <v>167</v>
      </c>
      <c r="B27" s="112" t="s">
        <v>168</v>
      </c>
      <c r="C27" s="113">
        <v>33.799999999999997</v>
      </c>
      <c r="D27" s="113">
        <v>35.200000000000003</v>
      </c>
      <c r="E27" s="113">
        <v>35.200000000000003</v>
      </c>
    </row>
    <row r="28" spans="1:5" ht="15" x14ac:dyDescent="0.2">
      <c r="A28" s="111" t="s">
        <v>169</v>
      </c>
      <c r="B28" s="112" t="s">
        <v>170</v>
      </c>
      <c r="C28" s="113">
        <v>5</v>
      </c>
      <c r="D28" s="113">
        <v>5.2</v>
      </c>
      <c r="E28" s="113">
        <v>5.2</v>
      </c>
    </row>
    <row r="29" spans="1:5" ht="15" x14ac:dyDescent="0.2">
      <c r="A29" s="111" t="s">
        <v>171</v>
      </c>
      <c r="B29" s="112" t="s">
        <v>172</v>
      </c>
      <c r="C29" s="113">
        <v>9.6</v>
      </c>
      <c r="D29" s="113">
        <v>10</v>
      </c>
      <c r="E29" s="113">
        <v>10</v>
      </c>
    </row>
    <row r="30" spans="1:5" ht="15" x14ac:dyDescent="0.2">
      <c r="A30" s="111" t="s">
        <v>173</v>
      </c>
      <c r="B30" s="112" t="s">
        <v>174</v>
      </c>
      <c r="C30" s="113">
        <v>28.7</v>
      </c>
      <c r="D30" s="113">
        <v>30</v>
      </c>
      <c r="E30" s="113">
        <v>30</v>
      </c>
    </row>
    <row r="31" spans="1:5" ht="15" x14ac:dyDescent="0.2">
      <c r="A31" s="111" t="s">
        <v>175</v>
      </c>
      <c r="B31" s="112" t="s">
        <v>176</v>
      </c>
      <c r="C31" s="113">
        <v>6.1</v>
      </c>
      <c r="D31" s="113">
        <v>6.4</v>
      </c>
      <c r="E31" s="113">
        <v>6.4</v>
      </c>
    </row>
    <row r="32" spans="1:5" ht="15" x14ac:dyDescent="0.2">
      <c r="A32" s="111" t="s">
        <v>177</v>
      </c>
      <c r="B32" s="112" t="s">
        <v>178</v>
      </c>
      <c r="C32" s="113">
        <v>41.2</v>
      </c>
      <c r="D32" s="113">
        <v>43</v>
      </c>
      <c r="E32" s="113">
        <v>43</v>
      </c>
    </row>
    <row r="33" spans="1:5" ht="15" x14ac:dyDescent="0.2">
      <c r="A33" s="111" t="s">
        <v>179</v>
      </c>
      <c r="B33" s="112" t="s">
        <v>180</v>
      </c>
      <c r="C33" s="113">
        <v>20.6</v>
      </c>
      <c r="D33" s="113">
        <v>21.5</v>
      </c>
      <c r="E33" s="113">
        <v>21.5</v>
      </c>
    </row>
    <row r="34" spans="1:5" ht="15" x14ac:dyDescent="0.2">
      <c r="A34" s="111" t="s">
        <v>181</v>
      </c>
      <c r="B34" s="112" t="s">
        <v>182</v>
      </c>
      <c r="C34" s="113">
        <v>33.1</v>
      </c>
      <c r="D34" s="113">
        <v>34.5</v>
      </c>
      <c r="E34" s="113">
        <v>34.5</v>
      </c>
    </row>
    <row r="35" spans="1:5" ht="15" x14ac:dyDescent="0.2">
      <c r="A35" s="111" t="s">
        <v>183</v>
      </c>
      <c r="B35" s="112" t="s">
        <v>184</v>
      </c>
      <c r="C35" s="113">
        <v>55</v>
      </c>
      <c r="D35" s="113">
        <v>57.3</v>
      </c>
      <c r="E35" s="113">
        <v>57.3</v>
      </c>
    </row>
    <row r="36" spans="1:5" ht="15" x14ac:dyDescent="0.2">
      <c r="A36" s="111" t="s">
        <v>185</v>
      </c>
      <c r="B36" s="112" t="s">
        <v>186</v>
      </c>
      <c r="C36" s="113">
        <v>23.6</v>
      </c>
      <c r="D36" s="113">
        <v>24.6</v>
      </c>
      <c r="E36" s="113">
        <v>24.6</v>
      </c>
    </row>
    <row r="37" spans="1:5" ht="15" x14ac:dyDescent="0.2">
      <c r="A37" s="111" t="s">
        <v>187</v>
      </c>
      <c r="B37" s="112" t="s">
        <v>188</v>
      </c>
      <c r="C37" s="113">
        <v>7.1</v>
      </c>
      <c r="D37" s="113">
        <v>7.4</v>
      </c>
      <c r="E37" s="113">
        <v>7.4</v>
      </c>
    </row>
    <row r="38" spans="1:5" ht="15" x14ac:dyDescent="0.2">
      <c r="A38" s="111" t="s">
        <v>189</v>
      </c>
      <c r="B38" s="112" t="s">
        <v>190</v>
      </c>
      <c r="C38" s="113">
        <v>11.6</v>
      </c>
      <c r="D38" s="113">
        <v>12.1</v>
      </c>
      <c r="E38" s="113">
        <v>12.1</v>
      </c>
    </row>
    <row r="39" spans="1:5" ht="15" x14ac:dyDescent="0.2">
      <c r="A39" s="111" t="s">
        <v>191</v>
      </c>
      <c r="B39" s="112" t="s">
        <v>192</v>
      </c>
      <c r="C39" s="113">
        <v>33.1</v>
      </c>
      <c r="D39" s="113">
        <v>34.5</v>
      </c>
      <c r="E39" s="113">
        <v>34.5</v>
      </c>
    </row>
    <row r="40" spans="1:5" ht="15" x14ac:dyDescent="0.2">
      <c r="A40" s="111" t="s">
        <v>193</v>
      </c>
      <c r="B40" s="112" t="s">
        <v>194</v>
      </c>
      <c r="C40" s="113">
        <v>136</v>
      </c>
      <c r="D40" s="113">
        <v>141.80000000000001</v>
      </c>
      <c r="E40" s="113">
        <v>141.80000000000001</v>
      </c>
    </row>
    <row r="41" spans="1:5" ht="15" x14ac:dyDescent="0.2">
      <c r="A41" s="111" t="s">
        <v>195</v>
      </c>
      <c r="B41" s="112" t="s">
        <v>196</v>
      </c>
      <c r="C41" s="113">
        <v>7.9</v>
      </c>
      <c r="D41" s="113">
        <v>8.1999999999999993</v>
      </c>
      <c r="E41" s="113">
        <v>8.1999999999999993</v>
      </c>
    </row>
    <row r="42" spans="1:5" ht="15" x14ac:dyDescent="0.2">
      <c r="A42" s="111" t="s">
        <v>197</v>
      </c>
      <c r="B42" s="112" t="s">
        <v>198</v>
      </c>
      <c r="C42" s="113">
        <v>14.4</v>
      </c>
      <c r="D42" s="113">
        <v>15</v>
      </c>
      <c r="E42" s="113">
        <v>15</v>
      </c>
    </row>
    <row r="43" spans="1:5" ht="15" x14ac:dyDescent="0.2">
      <c r="A43" s="111" t="s">
        <v>199</v>
      </c>
      <c r="B43" s="112" t="s">
        <v>200</v>
      </c>
      <c r="C43" s="113">
        <v>6.1</v>
      </c>
      <c r="D43" s="113">
        <v>6.4</v>
      </c>
      <c r="E43" s="113">
        <v>6.4</v>
      </c>
    </row>
    <row r="44" spans="1:5" ht="15" x14ac:dyDescent="0.2">
      <c r="A44" s="111" t="s">
        <v>201</v>
      </c>
      <c r="B44" s="112" t="s">
        <v>202</v>
      </c>
      <c r="C44" s="113">
        <v>6.6</v>
      </c>
      <c r="D44" s="113">
        <v>6.9</v>
      </c>
      <c r="E44" s="113">
        <v>6.9</v>
      </c>
    </row>
    <row r="45" spans="1:5" ht="15" x14ac:dyDescent="0.2">
      <c r="A45" s="111" t="s">
        <v>203</v>
      </c>
      <c r="B45" s="112" t="s">
        <v>204</v>
      </c>
      <c r="C45" s="113">
        <v>5.7</v>
      </c>
      <c r="D45" s="113">
        <v>6</v>
      </c>
      <c r="E45" s="113">
        <v>6</v>
      </c>
    </row>
    <row r="46" spans="1:5" ht="15" x14ac:dyDescent="0.2">
      <c r="A46" s="111" t="s">
        <v>205</v>
      </c>
      <c r="B46" s="112" t="s">
        <v>206</v>
      </c>
      <c r="C46" s="113">
        <v>61.8</v>
      </c>
      <c r="D46" s="113">
        <v>64.400000000000006</v>
      </c>
      <c r="E46" s="113">
        <v>64.400000000000006</v>
      </c>
    </row>
    <row r="47" spans="1:5" ht="15" x14ac:dyDescent="0.2">
      <c r="A47" s="111" t="s">
        <v>207</v>
      </c>
      <c r="B47" s="112" t="s">
        <v>208</v>
      </c>
      <c r="C47" s="113">
        <v>5.8</v>
      </c>
      <c r="D47" s="113">
        <v>6.1</v>
      </c>
      <c r="E47" s="113">
        <v>6.1</v>
      </c>
    </row>
    <row r="48" spans="1:5" ht="15" x14ac:dyDescent="0.2">
      <c r="A48" s="111" t="s">
        <v>209</v>
      </c>
      <c r="B48" s="112" t="s">
        <v>210</v>
      </c>
      <c r="C48" s="113">
        <v>75.400000000000006</v>
      </c>
      <c r="D48" s="113">
        <v>78.599999999999994</v>
      </c>
      <c r="E48" s="113">
        <v>78.599999999999994</v>
      </c>
    </row>
    <row r="49" spans="1:5" ht="15" x14ac:dyDescent="0.2">
      <c r="A49" s="111" t="s">
        <v>211</v>
      </c>
      <c r="B49" s="112" t="s">
        <v>212</v>
      </c>
      <c r="C49" s="113">
        <v>11.9</v>
      </c>
      <c r="D49" s="113">
        <v>12.4</v>
      </c>
      <c r="E49" s="113">
        <v>12.4</v>
      </c>
    </row>
    <row r="50" spans="1:5" ht="15" x14ac:dyDescent="0.2">
      <c r="A50" s="111" t="s">
        <v>213</v>
      </c>
      <c r="B50" s="112" t="s">
        <v>214</v>
      </c>
      <c r="C50" s="113">
        <v>5.4</v>
      </c>
      <c r="D50" s="113">
        <v>5.7</v>
      </c>
      <c r="E50" s="113">
        <v>5.7</v>
      </c>
    </row>
    <row r="51" spans="1:5" ht="15" x14ac:dyDescent="0.2">
      <c r="A51" s="111" t="s">
        <v>215</v>
      </c>
      <c r="B51" s="112" t="s">
        <v>216</v>
      </c>
      <c r="C51" s="113">
        <v>8.9</v>
      </c>
      <c r="D51" s="113">
        <v>9.3000000000000007</v>
      </c>
      <c r="E51" s="113">
        <v>9.3000000000000007</v>
      </c>
    </row>
    <row r="52" spans="1:5" ht="15" x14ac:dyDescent="0.2">
      <c r="A52" s="111" t="s">
        <v>217</v>
      </c>
      <c r="B52" s="112" t="s">
        <v>218</v>
      </c>
      <c r="C52" s="113">
        <v>4.3</v>
      </c>
      <c r="D52" s="113">
        <v>4.4000000000000004</v>
      </c>
      <c r="E52" s="113">
        <v>4.4000000000000004</v>
      </c>
    </row>
    <row r="53" spans="1:5" ht="15" x14ac:dyDescent="0.2">
      <c r="A53" s="111" t="s">
        <v>219</v>
      </c>
      <c r="B53" s="112" t="s">
        <v>220</v>
      </c>
      <c r="C53" s="113">
        <v>3.4</v>
      </c>
      <c r="D53" s="113">
        <v>3.5</v>
      </c>
      <c r="E53" s="113">
        <v>3.5</v>
      </c>
    </row>
    <row r="54" spans="1:5" ht="15" x14ac:dyDescent="0.2">
      <c r="A54" s="111"/>
      <c r="B54" s="112" t="s">
        <v>221</v>
      </c>
      <c r="C54" s="113">
        <v>2424.9</v>
      </c>
      <c r="D54" s="113">
        <v>2528</v>
      </c>
      <c r="E54" s="113">
        <v>2528</v>
      </c>
    </row>
  </sheetData>
  <mergeCells count="1">
    <mergeCell ref="A8:E8"/>
  </mergeCells>
  <pageMargins left="1.1811023622047245" right="0.39370078740157483" top="0.74803149606299213" bottom="0.74803149606299213" header="0.31496062992125984" footer="0.31496062992125984"/>
  <pageSetup paperSize="9" orientation="portrait" r:id="rId1"/>
  <headerFooter>
    <oddHeader>&amp;C&amp;"Times New Roman,обычный"&amp;10&amp;P</oddHeader>
    <oddFooter>&amp;L&amp;"Times New Roman,обычный"&amp;8 943-23</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8"/>
  <sheetViews>
    <sheetView workbookViewId="0">
      <selection activeCell="G8" sqref="G8"/>
    </sheetView>
  </sheetViews>
  <sheetFormatPr defaultRowHeight="12.75" x14ac:dyDescent="0.2"/>
  <cols>
    <col min="1" max="1" width="8.7109375" style="115" customWidth="1"/>
    <col min="2" max="2" width="34.85546875" style="115" customWidth="1"/>
    <col min="3" max="5" width="12.85546875" style="115" customWidth="1"/>
    <col min="6" max="6" width="9.140625" style="115"/>
    <col min="7" max="7" width="13.140625" style="115" customWidth="1"/>
    <col min="8" max="16384" width="9.140625" style="115"/>
  </cols>
  <sheetData>
    <row r="1" spans="1:8" ht="15" x14ac:dyDescent="0.25">
      <c r="D1" s="9" t="s">
        <v>242</v>
      </c>
    </row>
    <row r="2" spans="1:8" ht="15" x14ac:dyDescent="0.25">
      <c r="D2" s="116" t="s">
        <v>248</v>
      </c>
    </row>
    <row r="3" spans="1:8" ht="15" x14ac:dyDescent="0.25">
      <c r="D3" s="116" t="s">
        <v>2355</v>
      </c>
    </row>
    <row r="5" spans="1:8" s="135" customFormat="1" ht="12.75" customHeight="1" x14ac:dyDescent="0.25">
      <c r="D5" s="9" t="s">
        <v>241</v>
      </c>
    </row>
    <row r="6" spans="1:8" s="135" customFormat="1" ht="15" x14ac:dyDescent="0.25">
      <c r="A6" s="136"/>
      <c r="D6" s="9" t="s">
        <v>224</v>
      </c>
      <c r="F6" s="137"/>
      <c r="G6" s="138"/>
      <c r="H6" s="139"/>
    </row>
    <row r="7" spans="1:8" s="135" customFormat="1" ht="4.5" customHeight="1" x14ac:dyDescent="0.25">
      <c r="A7" s="136"/>
      <c r="E7" s="9"/>
      <c r="F7" s="137"/>
      <c r="G7" s="138"/>
      <c r="H7" s="139"/>
    </row>
    <row r="8" spans="1:8" s="135" customFormat="1" ht="66" customHeight="1" x14ac:dyDescent="0.2">
      <c r="A8" s="184" t="s">
        <v>2331</v>
      </c>
      <c r="B8" s="184"/>
      <c r="C8" s="184"/>
      <c r="D8" s="184"/>
      <c r="E8" s="184"/>
    </row>
    <row r="9" spans="1:8" s="135" customFormat="1" ht="30" x14ac:dyDescent="0.2">
      <c r="A9" s="110" t="s">
        <v>2</v>
      </c>
      <c r="B9" s="110" t="s">
        <v>136</v>
      </c>
      <c r="C9" s="110" t="s">
        <v>4</v>
      </c>
      <c r="D9" s="110" t="s">
        <v>5</v>
      </c>
      <c r="E9" s="110" t="s">
        <v>17</v>
      </c>
    </row>
    <row r="10" spans="1:8" ht="15" x14ac:dyDescent="0.2">
      <c r="A10" s="111" t="s">
        <v>137</v>
      </c>
      <c r="B10" s="112" t="s">
        <v>139</v>
      </c>
      <c r="C10" s="113">
        <v>75.8</v>
      </c>
      <c r="D10" s="113">
        <v>79</v>
      </c>
      <c r="E10" s="113">
        <v>79</v>
      </c>
    </row>
    <row r="11" spans="1:8" ht="15" x14ac:dyDescent="0.2">
      <c r="A11" s="111" t="s">
        <v>0</v>
      </c>
      <c r="B11" s="112" t="s">
        <v>140</v>
      </c>
      <c r="C11" s="113">
        <v>445.1</v>
      </c>
      <c r="D11" s="113">
        <v>464</v>
      </c>
      <c r="E11" s="113">
        <v>464</v>
      </c>
    </row>
    <row r="12" spans="1:8" ht="15" x14ac:dyDescent="0.2">
      <c r="A12" s="111" t="s">
        <v>1</v>
      </c>
      <c r="B12" s="112" t="s">
        <v>144</v>
      </c>
      <c r="C12" s="113">
        <v>401.9</v>
      </c>
      <c r="D12" s="113">
        <v>418.9</v>
      </c>
      <c r="E12" s="113">
        <v>418.9</v>
      </c>
    </row>
    <row r="13" spans="1:8" ht="15" x14ac:dyDescent="0.2">
      <c r="A13" s="111" t="s">
        <v>141</v>
      </c>
      <c r="B13" s="112" t="s">
        <v>148</v>
      </c>
      <c r="C13" s="113">
        <v>301.5</v>
      </c>
      <c r="D13" s="113">
        <v>314.2</v>
      </c>
      <c r="E13" s="113">
        <v>314.2</v>
      </c>
    </row>
    <row r="14" spans="1:8" ht="15" x14ac:dyDescent="0.2">
      <c r="A14" s="111" t="s">
        <v>143</v>
      </c>
      <c r="B14" s="112" t="s">
        <v>150</v>
      </c>
      <c r="C14" s="113">
        <v>1633.8</v>
      </c>
      <c r="D14" s="113">
        <v>1703.1</v>
      </c>
      <c r="E14" s="113">
        <v>1703.1</v>
      </c>
    </row>
    <row r="15" spans="1:8" ht="15" x14ac:dyDescent="0.2">
      <c r="A15" s="111" t="s">
        <v>145</v>
      </c>
      <c r="B15" s="112" t="s">
        <v>152</v>
      </c>
      <c r="C15" s="113">
        <v>341.4</v>
      </c>
      <c r="D15" s="113">
        <v>355.7</v>
      </c>
      <c r="E15" s="113">
        <v>355.7</v>
      </c>
    </row>
    <row r="16" spans="1:8" ht="15" x14ac:dyDescent="0.2">
      <c r="A16" s="111" t="s">
        <v>147</v>
      </c>
      <c r="B16" s="112" t="s">
        <v>154</v>
      </c>
      <c r="C16" s="113">
        <v>882.3</v>
      </c>
      <c r="D16" s="113">
        <v>919.6</v>
      </c>
      <c r="E16" s="113">
        <v>919.6</v>
      </c>
    </row>
    <row r="17" spans="1:5" ht="15" x14ac:dyDescent="0.2">
      <c r="A17" s="111" t="s">
        <v>149</v>
      </c>
      <c r="B17" s="112" t="s">
        <v>156</v>
      </c>
      <c r="C17" s="113">
        <v>457.6</v>
      </c>
      <c r="D17" s="113">
        <v>477</v>
      </c>
      <c r="E17" s="113">
        <v>477</v>
      </c>
    </row>
    <row r="18" spans="1:5" ht="15" x14ac:dyDescent="0.2">
      <c r="A18" s="111" t="s">
        <v>151</v>
      </c>
      <c r="B18" s="112" t="s">
        <v>158</v>
      </c>
      <c r="C18" s="113">
        <v>256.10000000000002</v>
      </c>
      <c r="D18" s="113">
        <v>266.89999999999998</v>
      </c>
      <c r="E18" s="113">
        <v>266.89999999999998</v>
      </c>
    </row>
    <row r="19" spans="1:5" ht="15" x14ac:dyDescent="0.2">
      <c r="A19" s="111" t="s">
        <v>153</v>
      </c>
      <c r="B19" s="112" t="s">
        <v>160</v>
      </c>
      <c r="C19" s="113">
        <v>952.9</v>
      </c>
      <c r="D19" s="113">
        <v>992.9</v>
      </c>
      <c r="E19" s="113">
        <v>992.9</v>
      </c>
    </row>
    <row r="20" spans="1:5" ht="15" x14ac:dyDescent="0.2">
      <c r="A20" s="111" t="s">
        <v>155</v>
      </c>
      <c r="B20" s="112" t="s">
        <v>162</v>
      </c>
      <c r="C20" s="113">
        <v>462.9</v>
      </c>
      <c r="D20" s="113">
        <v>482.3</v>
      </c>
      <c r="E20" s="113">
        <v>482.3</v>
      </c>
    </row>
    <row r="21" spans="1:5" ht="15" x14ac:dyDescent="0.2">
      <c r="A21" s="111" t="s">
        <v>157</v>
      </c>
      <c r="B21" s="112" t="s">
        <v>164</v>
      </c>
      <c r="C21" s="113">
        <v>793.4</v>
      </c>
      <c r="D21" s="113">
        <v>826.6</v>
      </c>
      <c r="E21" s="113">
        <v>826.6</v>
      </c>
    </row>
    <row r="22" spans="1:5" ht="15" x14ac:dyDescent="0.2">
      <c r="A22" s="111" t="s">
        <v>159</v>
      </c>
      <c r="B22" s="112" t="s">
        <v>166</v>
      </c>
      <c r="C22" s="113">
        <v>512.1</v>
      </c>
      <c r="D22" s="113">
        <v>533.6</v>
      </c>
      <c r="E22" s="113">
        <v>533.6</v>
      </c>
    </row>
    <row r="23" spans="1:5" ht="15" x14ac:dyDescent="0.2">
      <c r="A23" s="111" t="s">
        <v>161</v>
      </c>
      <c r="B23" s="112" t="s">
        <v>170</v>
      </c>
      <c r="C23" s="113">
        <v>462.9</v>
      </c>
      <c r="D23" s="113">
        <v>482.3</v>
      </c>
      <c r="E23" s="113">
        <v>482.3</v>
      </c>
    </row>
    <row r="24" spans="1:5" ht="15" x14ac:dyDescent="0.2">
      <c r="A24" s="111" t="s">
        <v>163</v>
      </c>
      <c r="B24" s="112" t="s">
        <v>172</v>
      </c>
      <c r="C24" s="113">
        <v>512.1</v>
      </c>
      <c r="D24" s="113">
        <v>533.6</v>
      </c>
      <c r="E24" s="113">
        <v>533.6</v>
      </c>
    </row>
    <row r="25" spans="1:5" ht="15" x14ac:dyDescent="0.2">
      <c r="A25" s="111" t="s">
        <v>165</v>
      </c>
      <c r="B25" s="112" t="s">
        <v>174</v>
      </c>
      <c r="C25" s="113">
        <v>757.7</v>
      </c>
      <c r="D25" s="113">
        <v>789.6</v>
      </c>
      <c r="E25" s="113">
        <v>789.6</v>
      </c>
    </row>
    <row r="26" spans="1:5" ht="15" x14ac:dyDescent="0.2">
      <c r="A26" s="111" t="s">
        <v>167</v>
      </c>
      <c r="B26" s="112" t="s">
        <v>176</v>
      </c>
      <c r="C26" s="113">
        <v>198.4</v>
      </c>
      <c r="D26" s="113">
        <v>206.7</v>
      </c>
      <c r="E26" s="113">
        <v>206.7</v>
      </c>
    </row>
    <row r="27" spans="1:5" ht="15" x14ac:dyDescent="0.2">
      <c r="A27" s="111" t="s">
        <v>169</v>
      </c>
      <c r="B27" s="112" t="s">
        <v>178</v>
      </c>
      <c r="C27" s="113">
        <v>909.3</v>
      </c>
      <c r="D27" s="113">
        <v>947.5</v>
      </c>
      <c r="E27" s="113">
        <v>947.5</v>
      </c>
    </row>
    <row r="28" spans="1:5" ht="15" x14ac:dyDescent="0.2">
      <c r="A28" s="111" t="s">
        <v>171</v>
      </c>
      <c r="B28" s="112" t="s">
        <v>180</v>
      </c>
      <c r="C28" s="113">
        <v>266.8</v>
      </c>
      <c r="D28" s="113">
        <v>278.10000000000002</v>
      </c>
      <c r="E28" s="113">
        <v>278.10000000000002</v>
      </c>
    </row>
    <row r="29" spans="1:5" ht="15" x14ac:dyDescent="0.2">
      <c r="A29" s="111" t="s">
        <v>173</v>
      </c>
      <c r="B29" s="112" t="s">
        <v>182</v>
      </c>
      <c r="C29" s="113">
        <v>682.7</v>
      </c>
      <c r="D29" s="113">
        <v>711.5</v>
      </c>
      <c r="E29" s="113">
        <v>711.5</v>
      </c>
    </row>
    <row r="30" spans="1:5" ht="15" x14ac:dyDescent="0.2">
      <c r="A30" s="111" t="s">
        <v>175</v>
      </c>
      <c r="B30" s="112" t="s">
        <v>184</v>
      </c>
      <c r="C30" s="113">
        <v>913.9</v>
      </c>
      <c r="D30" s="113">
        <v>952.5</v>
      </c>
      <c r="E30" s="113">
        <v>952.5</v>
      </c>
    </row>
    <row r="31" spans="1:5" ht="15" x14ac:dyDescent="0.2">
      <c r="A31" s="111" t="s">
        <v>177</v>
      </c>
      <c r="B31" s="112" t="s">
        <v>186</v>
      </c>
      <c r="C31" s="113">
        <v>341.4</v>
      </c>
      <c r="D31" s="113">
        <v>355.7</v>
      </c>
      <c r="E31" s="113">
        <v>355.7</v>
      </c>
    </row>
    <row r="32" spans="1:5" ht="15" x14ac:dyDescent="0.2">
      <c r="A32" s="111" t="s">
        <v>179</v>
      </c>
      <c r="B32" s="112" t="s">
        <v>188</v>
      </c>
      <c r="C32" s="113">
        <v>422.3</v>
      </c>
      <c r="D32" s="113">
        <v>440.1</v>
      </c>
      <c r="E32" s="113">
        <v>440.1</v>
      </c>
    </row>
    <row r="33" spans="1:5" ht="15" x14ac:dyDescent="0.2">
      <c r="A33" s="111" t="s">
        <v>181</v>
      </c>
      <c r="B33" s="112" t="s">
        <v>190</v>
      </c>
      <c r="C33" s="113">
        <v>341.4</v>
      </c>
      <c r="D33" s="113">
        <v>355.7</v>
      </c>
      <c r="E33" s="113">
        <v>355.7</v>
      </c>
    </row>
    <row r="34" spans="1:5" ht="15" x14ac:dyDescent="0.2">
      <c r="A34" s="111" t="s">
        <v>183</v>
      </c>
      <c r="B34" s="112" t="s">
        <v>192</v>
      </c>
      <c r="C34" s="113">
        <v>341.4</v>
      </c>
      <c r="D34" s="113">
        <v>355.7</v>
      </c>
      <c r="E34" s="113">
        <v>355.7</v>
      </c>
    </row>
    <row r="35" spans="1:5" ht="15" x14ac:dyDescent="0.2">
      <c r="A35" s="111" t="s">
        <v>185</v>
      </c>
      <c r="B35" s="112" t="s">
        <v>194</v>
      </c>
      <c r="C35" s="113">
        <v>1241.8</v>
      </c>
      <c r="D35" s="113">
        <v>1294.4000000000001</v>
      </c>
      <c r="E35" s="113">
        <v>1294.4000000000001</v>
      </c>
    </row>
    <row r="36" spans="1:5" ht="15" x14ac:dyDescent="0.2">
      <c r="A36" s="111" t="s">
        <v>187</v>
      </c>
      <c r="B36" s="112" t="s">
        <v>196</v>
      </c>
      <c r="C36" s="113">
        <v>595.1</v>
      </c>
      <c r="D36" s="113">
        <v>620</v>
      </c>
      <c r="E36" s="113">
        <v>620</v>
      </c>
    </row>
    <row r="37" spans="1:5" ht="15" x14ac:dyDescent="0.2">
      <c r="A37" s="111" t="s">
        <v>189</v>
      </c>
      <c r="B37" s="112" t="s">
        <v>198</v>
      </c>
      <c r="C37" s="113">
        <v>426.7</v>
      </c>
      <c r="D37" s="113">
        <v>444.8</v>
      </c>
      <c r="E37" s="113">
        <v>444.8</v>
      </c>
    </row>
    <row r="38" spans="1:5" ht="15" x14ac:dyDescent="0.2">
      <c r="A38" s="111" t="s">
        <v>191</v>
      </c>
      <c r="B38" s="112" t="s">
        <v>200</v>
      </c>
      <c r="C38" s="113">
        <v>264.5</v>
      </c>
      <c r="D38" s="113">
        <v>275.5</v>
      </c>
      <c r="E38" s="113">
        <v>275.5</v>
      </c>
    </row>
    <row r="39" spans="1:5" ht="15" x14ac:dyDescent="0.2">
      <c r="A39" s="111" t="s">
        <v>193</v>
      </c>
      <c r="B39" s="112" t="s">
        <v>202</v>
      </c>
      <c r="C39" s="113">
        <v>330.7</v>
      </c>
      <c r="D39" s="113">
        <v>344.5</v>
      </c>
      <c r="E39" s="113">
        <v>344.5</v>
      </c>
    </row>
    <row r="40" spans="1:5" ht="15" x14ac:dyDescent="0.2">
      <c r="A40" s="111" t="s">
        <v>195</v>
      </c>
      <c r="B40" s="112" t="s">
        <v>204</v>
      </c>
      <c r="C40" s="113">
        <v>711.5</v>
      </c>
      <c r="D40" s="113">
        <v>741.5</v>
      </c>
      <c r="E40" s="113">
        <v>741.5</v>
      </c>
    </row>
    <row r="41" spans="1:5" ht="15" x14ac:dyDescent="0.2">
      <c r="A41" s="111" t="s">
        <v>197</v>
      </c>
      <c r="B41" s="112" t="s">
        <v>206</v>
      </c>
      <c r="C41" s="113">
        <v>743.2</v>
      </c>
      <c r="D41" s="113">
        <v>774.7</v>
      </c>
      <c r="E41" s="113">
        <v>774.7</v>
      </c>
    </row>
    <row r="42" spans="1:5" ht="15" x14ac:dyDescent="0.2">
      <c r="A42" s="111" t="s">
        <v>199</v>
      </c>
      <c r="B42" s="112" t="s">
        <v>210</v>
      </c>
      <c r="C42" s="113">
        <v>877.2</v>
      </c>
      <c r="D42" s="113">
        <v>914.1</v>
      </c>
      <c r="E42" s="113">
        <v>914.1</v>
      </c>
    </row>
    <row r="43" spans="1:5" ht="15" x14ac:dyDescent="0.2">
      <c r="A43" s="111" t="s">
        <v>201</v>
      </c>
      <c r="B43" s="112" t="s">
        <v>212</v>
      </c>
      <c r="C43" s="113">
        <v>68.900000000000006</v>
      </c>
      <c r="D43" s="113">
        <v>71.8</v>
      </c>
      <c r="E43" s="113">
        <v>71.8</v>
      </c>
    </row>
    <row r="44" spans="1:5" ht="15" x14ac:dyDescent="0.2">
      <c r="A44" s="111" t="s">
        <v>203</v>
      </c>
      <c r="B44" s="112" t="s">
        <v>214</v>
      </c>
      <c r="C44" s="113">
        <v>289.39999999999998</v>
      </c>
      <c r="D44" s="113">
        <v>301.5</v>
      </c>
      <c r="E44" s="113">
        <v>301.5</v>
      </c>
    </row>
    <row r="45" spans="1:5" ht="15" x14ac:dyDescent="0.2">
      <c r="A45" s="111" t="s">
        <v>205</v>
      </c>
      <c r="B45" s="112" t="s">
        <v>216</v>
      </c>
      <c r="C45" s="113">
        <v>385.7</v>
      </c>
      <c r="D45" s="113">
        <v>402</v>
      </c>
      <c r="E45" s="113">
        <v>402</v>
      </c>
    </row>
    <row r="46" spans="1:5" ht="15" x14ac:dyDescent="0.2">
      <c r="A46" s="111" t="s">
        <v>207</v>
      </c>
      <c r="B46" s="112" t="s">
        <v>218</v>
      </c>
      <c r="C46" s="113">
        <v>396.7</v>
      </c>
      <c r="D46" s="113">
        <v>413.3</v>
      </c>
      <c r="E46" s="113">
        <v>413.3</v>
      </c>
    </row>
    <row r="47" spans="1:5" ht="15" x14ac:dyDescent="0.2">
      <c r="A47" s="111" t="s">
        <v>209</v>
      </c>
      <c r="B47" s="112" t="s">
        <v>220</v>
      </c>
      <c r="C47" s="113">
        <v>396.7</v>
      </c>
      <c r="D47" s="113">
        <v>413.3</v>
      </c>
      <c r="E47" s="113">
        <v>413.3</v>
      </c>
    </row>
    <row r="48" spans="1:5" ht="15" x14ac:dyDescent="0.2">
      <c r="A48" s="111"/>
      <c r="B48" s="112" t="s">
        <v>221</v>
      </c>
      <c r="C48" s="113">
        <v>20395.2</v>
      </c>
      <c r="D48" s="113">
        <v>21254.2</v>
      </c>
      <c r="E48" s="113">
        <v>21254.2</v>
      </c>
    </row>
  </sheetData>
  <mergeCells count="1">
    <mergeCell ref="A8:E8"/>
  </mergeCells>
  <pageMargins left="1.1811023622047245" right="0.39370078740157483" top="0.56999999999999995" bottom="0.56000000000000005" header="0.31496062992125984" footer="0.23"/>
  <pageSetup paperSize="9" orientation="portrait" r:id="rId1"/>
  <headerFooter>
    <oddFooter>&amp;L&amp;"Times New Roman,обычный"&amp;8 943-23</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4"/>
  <sheetViews>
    <sheetView workbookViewId="0">
      <selection activeCell="G10" sqref="G10"/>
    </sheetView>
  </sheetViews>
  <sheetFormatPr defaultRowHeight="12.75" x14ac:dyDescent="0.2"/>
  <cols>
    <col min="1" max="1" width="8.7109375" style="115" customWidth="1"/>
    <col min="2" max="2" width="30.7109375" style="115" customWidth="1"/>
    <col min="3" max="5" width="15.140625" style="115" customWidth="1"/>
    <col min="6" max="6" width="9.140625" style="115"/>
    <col min="7" max="7" width="13.140625" style="115" customWidth="1"/>
    <col min="8" max="16384" width="9.140625" style="115"/>
  </cols>
  <sheetData>
    <row r="1" spans="1:8" ht="15" x14ac:dyDescent="0.25">
      <c r="D1" s="9" t="s">
        <v>247</v>
      </c>
    </row>
    <row r="2" spans="1:8" ht="15" x14ac:dyDescent="0.25">
      <c r="D2" s="116" t="s">
        <v>248</v>
      </c>
    </row>
    <row r="3" spans="1:8" ht="15" x14ac:dyDescent="0.25">
      <c r="D3" s="116" t="s">
        <v>2355</v>
      </c>
    </row>
    <row r="5" spans="1:8" ht="12.75" customHeight="1" x14ac:dyDescent="0.25">
      <c r="D5" s="9" t="s">
        <v>243</v>
      </c>
    </row>
    <row r="6" spans="1:8" ht="15" x14ac:dyDescent="0.25">
      <c r="A6" s="126"/>
      <c r="D6" s="9" t="s">
        <v>224</v>
      </c>
      <c r="F6" s="127"/>
      <c r="G6" s="128"/>
      <c r="H6" s="129"/>
    </row>
    <row r="7" spans="1:8" ht="15" x14ac:dyDescent="0.25">
      <c r="A7" s="126"/>
      <c r="E7" s="9"/>
      <c r="F7" s="127"/>
      <c r="G7" s="128"/>
      <c r="H7" s="129"/>
    </row>
    <row r="8" spans="1:8" ht="84.75" customHeight="1" x14ac:dyDescent="0.2">
      <c r="A8" s="185" t="s">
        <v>2332</v>
      </c>
      <c r="B8" s="185"/>
      <c r="C8" s="185"/>
      <c r="D8" s="185"/>
      <c r="E8" s="185"/>
    </row>
    <row r="9" spans="1:8" ht="9" customHeight="1" x14ac:dyDescent="0.2">
      <c r="A9" s="126"/>
    </row>
    <row r="10" spans="1:8" ht="30" x14ac:dyDescent="0.2">
      <c r="A10" s="110" t="s">
        <v>2</v>
      </c>
      <c r="B10" s="110" t="s">
        <v>136</v>
      </c>
      <c r="C10" s="110" t="s">
        <v>4</v>
      </c>
      <c r="D10" s="110" t="s">
        <v>5</v>
      </c>
      <c r="E10" s="110" t="s">
        <v>17</v>
      </c>
    </row>
    <row r="11" spans="1:8" ht="12.75" customHeight="1" x14ac:dyDescent="0.2">
      <c r="A11" s="111" t="s">
        <v>137</v>
      </c>
      <c r="B11" s="111" t="s">
        <v>0</v>
      </c>
      <c r="C11" s="111" t="s">
        <v>1</v>
      </c>
      <c r="D11" s="111" t="s">
        <v>141</v>
      </c>
      <c r="E11" s="111" t="s">
        <v>143</v>
      </c>
    </row>
    <row r="12" spans="1:8" ht="15" x14ac:dyDescent="0.2">
      <c r="A12" s="111" t="s">
        <v>137</v>
      </c>
      <c r="B12" s="112" t="s">
        <v>138</v>
      </c>
      <c r="C12" s="113">
        <v>46.7</v>
      </c>
      <c r="D12" s="113">
        <v>48.7</v>
      </c>
      <c r="E12" s="113">
        <v>48.7</v>
      </c>
    </row>
    <row r="13" spans="1:8" ht="15" x14ac:dyDescent="0.2">
      <c r="A13" s="111" t="s">
        <v>0</v>
      </c>
      <c r="B13" s="112" t="s">
        <v>139</v>
      </c>
      <c r="C13" s="113">
        <v>14.1</v>
      </c>
      <c r="D13" s="113">
        <v>14.7</v>
      </c>
      <c r="E13" s="113">
        <v>14.7</v>
      </c>
    </row>
    <row r="14" spans="1:8" ht="15" x14ac:dyDescent="0.2">
      <c r="A14" s="111" t="s">
        <v>1</v>
      </c>
      <c r="B14" s="112" t="s">
        <v>140</v>
      </c>
      <c r="C14" s="113">
        <v>42.1</v>
      </c>
      <c r="D14" s="113">
        <v>43.9</v>
      </c>
      <c r="E14" s="113">
        <v>43.9</v>
      </c>
    </row>
    <row r="15" spans="1:8" ht="15" x14ac:dyDescent="0.2">
      <c r="A15" s="111" t="s">
        <v>141</v>
      </c>
      <c r="B15" s="112" t="s">
        <v>142</v>
      </c>
      <c r="C15" s="113">
        <v>16.399999999999999</v>
      </c>
      <c r="D15" s="113">
        <v>17.100000000000001</v>
      </c>
      <c r="E15" s="113">
        <v>17.100000000000001</v>
      </c>
    </row>
    <row r="16" spans="1:8" ht="15" x14ac:dyDescent="0.2">
      <c r="A16" s="111" t="s">
        <v>143</v>
      </c>
      <c r="B16" s="112" t="s">
        <v>144</v>
      </c>
      <c r="C16" s="113">
        <v>16.399999999999999</v>
      </c>
      <c r="D16" s="113">
        <v>17.100000000000001</v>
      </c>
      <c r="E16" s="113">
        <v>17.100000000000001</v>
      </c>
    </row>
    <row r="17" spans="1:5" ht="15" x14ac:dyDescent="0.2">
      <c r="A17" s="111" t="s">
        <v>145</v>
      </c>
      <c r="B17" s="112" t="s">
        <v>146</v>
      </c>
      <c r="C17" s="113">
        <v>16.399999999999999</v>
      </c>
      <c r="D17" s="113">
        <v>17.100000000000001</v>
      </c>
      <c r="E17" s="113">
        <v>17.100000000000001</v>
      </c>
    </row>
    <row r="18" spans="1:5" ht="15" x14ac:dyDescent="0.2">
      <c r="A18" s="111" t="s">
        <v>147</v>
      </c>
      <c r="B18" s="112" t="s">
        <v>148</v>
      </c>
      <c r="C18" s="113">
        <v>16.399999999999999</v>
      </c>
      <c r="D18" s="113">
        <v>17.100000000000001</v>
      </c>
      <c r="E18" s="113">
        <v>17.100000000000001</v>
      </c>
    </row>
    <row r="19" spans="1:5" ht="15" x14ac:dyDescent="0.2">
      <c r="A19" s="111" t="s">
        <v>149</v>
      </c>
      <c r="B19" s="112" t="s">
        <v>150</v>
      </c>
      <c r="C19" s="113">
        <v>18.7</v>
      </c>
      <c r="D19" s="113">
        <v>19.5</v>
      </c>
      <c r="E19" s="113">
        <v>19.5</v>
      </c>
    </row>
    <row r="20" spans="1:5" ht="15" x14ac:dyDescent="0.2">
      <c r="A20" s="111" t="s">
        <v>151</v>
      </c>
      <c r="B20" s="112" t="s">
        <v>152</v>
      </c>
      <c r="C20" s="113">
        <v>16.399999999999999</v>
      </c>
      <c r="D20" s="113">
        <v>17.100000000000001</v>
      </c>
      <c r="E20" s="113">
        <v>17.100000000000001</v>
      </c>
    </row>
    <row r="21" spans="1:5" ht="15" x14ac:dyDescent="0.2">
      <c r="A21" s="111" t="s">
        <v>153</v>
      </c>
      <c r="B21" s="112" t="s">
        <v>154</v>
      </c>
      <c r="C21" s="113">
        <v>18.7</v>
      </c>
      <c r="D21" s="113">
        <v>19.5</v>
      </c>
      <c r="E21" s="113">
        <v>19.5</v>
      </c>
    </row>
    <row r="22" spans="1:5" ht="15" x14ac:dyDescent="0.2">
      <c r="A22" s="111" t="s">
        <v>155</v>
      </c>
      <c r="B22" s="112" t="s">
        <v>156</v>
      </c>
      <c r="C22" s="113">
        <v>18.7</v>
      </c>
      <c r="D22" s="113">
        <v>19.5</v>
      </c>
      <c r="E22" s="113">
        <v>19.5</v>
      </c>
    </row>
    <row r="23" spans="1:5" ht="15" x14ac:dyDescent="0.2">
      <c r="A23" s="111" t="s">
        <v>157</v>
      </c>
      <c r="B23" s="112" t="s">
        <v>158</v>
      </c>
      <c r="C23" s="113">
        <v>16.399999999999999</v>
      </c>
      <c r="D23" s="113">
        <v>17.100000000000001</v>
      </c>
      <c r="E23" s="113">
        <v>17.100000000000001</v>
      </c>
    </row>
    <row r="24" spans="1:5" ht="15" x14ac:dyDescent="0.2">
      <c r="A24" s="111" t="s">
        <v>159</v>
      </c>
      <c r="B24" s="112" t="s">
        <v>160</v>
      </c>
      <c r="C24" s="113">
        <v>14.1</v>
      </c>
      <c r="D24" s="113">
        <v>14.7</v>
      </c>
      <c r="E24" s="113">
        <v>14.7</v>
      </c>
    </row>
    <row r="25" spans="1:5" ht="15" x14ac:dyDescent="0.2">
      <c r="A25" s="111" t="s">
        <v>161</v>
      </c>
      <c r="B25" s="112" t="s">
        <v>162</v>
      </c>
      <c r="C25" s="113">
        <v>11.7</v>
      </c>
      <c r="D25" s="113">
        <v>12.2</v>
      </c>
      <c r="E25" s="113">
        <v>12.2</v>
      </c>
    </row>
    <row r="26" spans="1:5" ht="15" x14ac:dyDescent="0.2">
      <c r="A26" s="111" t="s">
        <v>163</v>
      </c>
      <c r="B26" s="112" t="s">
        <v>164</v>
      </c>
      <c r="C26" s="113">
        <v>11.7</v>
      </c>
      <c r="D26" s="113">
        <v>12.2</v>
      </c>
      <c r="E26" s="113">
        <v>12.2</v>
      </c>
    </row>
    <row r="27" spans="1:5" ht="15" x14ac:dyDescent="0.2">
      <c r="A27" s="111" t="s">
        <v>165</v>
      </c>
      <c r="B27" s="112" t="s">
        <v>166</v>
      </c>
      <c r="C27" s="113">
        <v>16.399999999999999</v>
      </c>
      <c r="D27" s="113">
        <v>17.100000000000001</v>
      </c>
      <c r="E27" s="113">
        <v>17.100000000000001</v>
      </c>
    </row>
    <row r="28" spans="1:5" ht="15" x14ac:dyDescent="0.2">
      <c r="A28" s="111" t="s">
        <v>167</v>
      </c>
      <c r="B28" s="112" t="s">
        <v>168</v>
      </c>
      <c r="C28" s="113">
        <v>16.399999999999999</v>
      </c>
      <c r="D28" s="113">
        <v>17.100000000000001</v>
      </c>
      <c r="E28" s="113">
        <v>17.100000000000001</v>
      </c>
    </row>
    <row r="29" spans="1:5" ht="15" x14ac:dyDescent="0.2">
      <c r="A29" s="111" t="s">
        <v>169</v>
      </c>
      <c r="B29" s="112" t="s">
        <v>170</v>
      </c>
      <c r="C29" s="113">
        <v>11.7</v>
      </c>
      <c r="D29" s="113">
        <v>12.2</v>
      </c>
      <c r="E29" s="113">
        <v>12.2</v>
      </c>
    </row>
    <row r="30" spans="1:5" ht="15" x14ac:dyDescent="0.2">
      <c r="A30" s="111" t="s">
        <v>171</v>
      </c>
      <c r="B30" s="112" t="s">
        <v>172</v>
      </c>
      <c r="C30" s="113">
        <v>16.399999999999999</v>
      </c>
      <c r="D30" s="113">
        <v>17.100000000000001</v>
      </c>
      <c r="E30" s="113">
        <v>17.100000000000001</v>
      </c>
    </row>
    <row r="31" spans="1:5" ht="15" x14ac:dyDescent="0.2">
      <c r="A31" s="111" t="s">
        <v>173</v>
      </c>
      <c r="B31" s="112" t="s">
        <v>174</v>
      </c>
      <c r="C31" s="113">
        <v>14.1</v>
      </c>
      <c r="D31" s="113">
        <v>14.7</v>
      </c>
      <c r="E31" s="113">
        <v>14.7</v>
      </c>
    </row>
    <row r="32" spans="1:5" ht="15" x14ac:dyDescent="0.2">
      <c r="A32" s="111" t="s">
        <v>175</v>
      </c>
      <c r="B32" s="112" t="s">
        <v>176</v>
      </c>
      <c r="C32" s="113">
        <v>11.7</v>
      </c>
      <c r="D32" s="113">
        <v>12.2</v>
      </c>
      <c r="E32" s="113">
        <v>12.2</v>
      </c>
    </row>
    <row r="33" spans="1:5" ht="15" x14ac:dyDescent="0.2">
      <c r="A33" s="111" t="s">
        <v>177</v>
      </c>
      <c r="B33" s="112" t="s">
        <v>178</v>
      </c>
      <c r="C33" s="113">
        <v>14.1</v>
      </c>
      <c r="D33" s="113">
        <v>14.7</v>
      </c>
      <c r="E33" s="113">
        <v>14.7</v>
      </c>
    </row>
    <row r="34" spans="1:5" ht="15" x14ac:dyDescent="0.2">
      <c r="A34" s="111" t="s">
        <v>179</v>
      </c>
      <c r="B34" s="112" t="s">
        <v>180</v>
      </c>
      <c r="C34" s="113">
        <v>17.100000000000001</v>
      </c>
      <c r="D34" s="113">
        <v>17.8</v>
      </c>
      <c r="E34" s="113">
        <v>17.8</v>
      </c>
    </row>
    <row r="35" spans="1:5" ht="15" x14ac:dyDescent="0.2">
      <c r="A35" s="111" t="s">
        <v>181</v>
      </c>
      <c r="B35" s="112" t="s">
        <v>182</v>
      </c>
      <c r="C35" s="113">
        <v>16.399999999999999</v>
      </c>
      <c r="D35" s="113">
        <v>17.100000000000001</v>
      </c>
      <c r="E35" s="113">
        <v>17.100000000000001</v>
      </c>
    </row>
    <row r="36" spans="1:5" ht="15" x14ac:dyDescent="0.2">
      <c r="A36" s="111" t="s">
        <v>183</v>
      </c>
      <c r="B36" s="112" t="s">
        <v>184</v>
      </c>
      <c r="C36" s="113">
        <v>16.399999999999999</v>
      </c>
      <c r="D36" s="113">
        <v>17.100000000000001</v>
      </c>
      <c r="E36" s="113">
        <v>17.100000000000001</v>
      </c>
    </row>
    <row r="37" spans="1:5" ht="15" x14ac:dyDescent="0.2">
      <c r="A37" s="111" t="s">
        <v>185</v>
      </c>
      <c r="B37" s="112" t="s">
        <v>186</v>
      </c>
      <c r="C37" s="113">
        <v>16.399999999999999</v>
      </c>
      <c r="D37" s="113">
        <v>17.100000000000001</v>
      </c>
      <c r="E37" s="113">
        <v>17.100000000000001</v>
      </c>
    </row>
    <row r="38" spans="1:5" ht="15" x14ac:dyDescent="0.2">
      <c r="A38" s="111" t="s">
        <v>187</v>
      </c>
      <c r="B38" s="112" t="s">
        <v>188</v>
      </c>
      <c r="C38" s="113">
        <v>11.7</v>
      </c>
      <c r="D38" s="113">
        <v>12.2</v>
      </c>
      <c r="E38" s="113">
        <v>12.2</v>
      </c>
    </row>
    <row r="39" spans="1:5" ht="15" x14ac:dyDescent="0.2">
      <c r="A39" s="111" t="s">
        <v>189</v>
      </c>
      <c r="B39" s="112" t="s">
        <v>190</v>
      </c>
      <c r="C39" s="113">
        <v>16.399999999999999</v>
      </c>
      <c r="D39" s="113">
        <v>17.100000000000001</v>
      </c>
      <c r="E39" s="113">
        <v>17.100000000000001</v>
      </c>
    </row>
    <row r="40" spans="1:5" ht="15" x14ac:dyDescent="0.2">
      <c r="A40" s="111" t="s">
        <v>191</v>
      </c>
      <c r="B40" s="112" t="s">
        <v>192</v>
      </c>
      <c r="C40" s="113">
        <v>16.399999999999999</v>
      </c>
      <c r="D40" s="113">
        <v>17.100000000000001</v>
      </c>
      <c r="E40" s="113">
        <v>17.100000000000001</v>
      </c>
    </row>
    <row r="41" spans="1:5" ht="15" x14ac:dyDescent="0.2">
      <c r="A41" s="111" t="s">
        <v>193</v>
      </c>
      <c r="B41" s="112" t="s">
        <v>194</v>
      </c>
      <c r="C41" s="113">
        <v>18.7</v>
      </c>
      <c r="D41" s="113">
        <v>19.5</v>
      </c>
      <c r="E41" s="113">
        <v>19.5</v>
      </c>
    </row>
    <row r="42" spans="1:5" ht="15" x14ac:dyDescent="0.2">
      <c r="A42" s="111" t="s">
        <v>195</v>
      </c>
      <c r="B42" s="112" t="s">
        <v>196</v>
      </c>
      <c r="C42" s="113">
        <v>11.7</v>
      </c>
      <c r="D42" s="113">
        <v>12.2</v>
      </c>
      <c r="E42" s="113">
        <v>12.2</v>
      </c>
    </row>
    <row r="43" spans="1:5" ht="15" x14ac:dyDescent="0.2">
      <c r="A43" s="111" t="s">
        <v>197</v>
      </c>
      <c r="B43" s="112" t="s">
        <v>198</v>
      </c>
      <c r="C43" s="113">
        <v>16.399999999999999</v>
      </c>
      <c r="D43" s="113">
        <v>17.100000000000001</v>
      </c>
      <c r="E43" s="113">
        <v>17.100000000000001</v>
      </c>
    </row>
    <row r="44" spans="1:5" ht="15" x14ac:dyDescent="0.2">
      <c r="A44" s="111" t="s">
        <v>199</v>
      </c>
      <c r="B44" s="112" t="s">
        <v>200</v>
      </c>
      <c r="C44" s="113">
        <v>11.7</v>
      </c>
      <c r="D44" s="113">
        <v>12.2</v>
      </c>
      <c r="E44" s="113">
        <v>12.2</v>
      </c>
    </row>
    <row r="45" spans="1:5" ht="15" x14ac:dyDescent="0.2">
      <c r="A45" s="111" t="s">
        <v>201</v>
      </c>
      <c r="B45" s="112" t="s">
        <v>202</v>
      </c>
      <c r="C45" s="113">
        <v>11.7</v>
      </c>
      <c r="D45" s="113">
        <v>12.2</v>
      </c>
      <c r="E45" s="113">
        <v>12.2</v>
      </c>
    </row>
    <row r="46" spans="1:5" ht="15" x14ac:dyDescent="0.2">
      <c r="A46" s="111" t="s">
        <v>203</v>
      </c>
      <c r="B46" s="112" t="s">
        <v>204</v>
      </c>
      <c r="C46" s="113">
        <v>17.100000000000001</v>
      </c>
      <c r="D46" s="113">
        <v>17.8</v>
      </c>
      <c r="E46" s="113">
        <v>17.8</v>
      </c>
    </row>
    <row r="47" spans="1:5" ht="15" x14ac:dyDescent="0.2">
      <c r="A47" s="111" t="s">
        <v>205</v>
      </c>
      <c r="B47" s="112" t="s">
        <v>206</v>
      </c>
      <c r="C47" s="113">
        <v>16.399999999999999</v>
      </c>
      <c r="D47" s="113">
        <v>17.100000000000001</v>
      </c>
      <c r="E47" s="113">
        <v>17.100000000000001</v>
      </c>
    </row>
    <row r="48" spans="1:5" ht="15" x14ac:dyDescent="0.2">
      <c r="A48" s="111" t="s">
        <v>207</v>
      </c>
      <c r="B48" s="112" t="s">
        <v>210</v>
      </c>
      <c r="C48" s="113">
        <v>16.399999999999999</v>
      </c>
      <c r="D48" s="113">
        <v>17.100000000000001</v>
      </c>
      <c r="E48" s="113">
        <v>17.100000000000001</v>
      </c>
    </row>
    <row r="49" spans="1:5" ht="15" x14ac:dyDescent="0.2">
      <c r="A49" s="111" t="s">
        <v>209</v>
      </c>
      <c r="B49" s="112" t="s">
        <v>212</v>
      </c>
      <c r="C49" s="113">
        <v>17.3</v>
      </c>
      <c r="D49" s="113">
        <v>18</v>
      </c>
      <c r="E49" s="113">
        <v>18</v>
      </c>
    </row>
    <row r="50" spans="1:5" ht="15" x14ac:dyDescent="0.2">
      <c r="A50" s="111" t="s">
        <v>211</v>
      </c>
      <c r="B50" s="112" t="s">
        <v>214</v>
      </c>
      <c r="C50" s="113">
        <v>17.3</v>
      </c>
      <c r="D50" s="113">
        <v>18</v>
      </c>
      <c r="E50" s="113">
        <v>18</v>
      </c>
    </row>
    <row r="51" spans="1:5" ht="15" x14ac:dyDescent="0.2">
      <c r="A51" s="111" t="s">
        <v>213</v>
      </c>
      <c r="B51" s="112" t="s">
        <v>216</v>
      </c>
      <c r="C51" s="113">
        <v>17.3</v>
      </c>
      <c r="D51" s="113">
        <v>18</v>
      </c>
      <c r="E51" s="113">
        <v>18</v>
      </c>
    </row>
    <row r="52" spans="1:5" ht="15" x14ac:dyDescent="0.2">
      <c r="A52" s="111" t="s">
        <v>215</v>
      </c>
      <c r="B52" s="112" t="s">
        <v>218</v>
      </c>
      <c r="C52" s="113">
        <v>11.7</v>
      </c>
      <c r="D52" s="113">
        <v>12.2</v>
      </c>
      <c r="E52" s="113">
        <v>12.2</v>
      </c>
    </row>
    <row r="53" spans="1:5" ht="15" x14ac:dyDescent="0.2">
      <c r="A53" s="111" t="s">
        <v>217</v>
      </c>
      <c r="B53" s="112" t="s">
        <v>220</v>
      </c>
      <c r="C53" s="113">
        <v>11.7</v>
      </c>
      <c r="D53" s="113">
        <v>12.2</v>
      </c>
      <c r="E53" s="113">
        <v>12.2</v>
      </c>
    </row>
    <row r="54" spans="1:5" ht="15" x14ac:dyDescent="0.2">
      <c r="A54" s="111"/>
      <c r="B54" s="112" t="s">
        <v>221</v>
      </c>
      <c r="C54" s="113">
        <v>701.9</v>
      </c>
      <c r="D54" s="113">
        <v>731.7</v>
      </c>
      <c r="E54" s="113">
        <v>731.7</v>
      </c>
    </row>
  </sheetData>
  <mergeCells count="1">
    <mergeCell ref="A8:E8"/>
  </mergeCells>
  <pageMargins left="1.1811023622047245" right="0.39370078740157483" top="0.74803149606299213" bottom="0.74803149606299213" header="0.31496062992125984" footer="0.31496062992125984"/>
  <pageSetup paperSize="9" orientation="portrait" r:id="rId1"/>
  <headerFooter>
    <oddHeader>&amp;C&amp;"Times New Roman,обычный"&amp;10&amp;P</oddHeader>
    <oddFooter>&amp;L&amp;"Times New Roman,обычный"&amp;8 943-23</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0"/>
  <sheetViews>
    <sheetView workbookViewId="0">
      <selection activeCell="F8" sqref="F8"/>
    </sheetView>
  </sheetViews>
  <sheetFormatPr defaultRowHeight="12.75" x14ac:dyDescent="0.2"/>
  <cols>
    <col min="1" max="1" width="8.7109375" style="115" customWidth="1"/>
    <col min="2" max="2" width="30.7109375" style="115" customWidth="1"/>
    <col min="3" max="5" width="14.140625" style="115" customWidth="1"/>
    <col min="6" max="6" width="9.140625" style="115"/>
    <col min="7" max="7" width="13.140625" style="115" customWidth="1"/>
    <col min="8" max="16384" width="9.140625" style="115"/>
  </cols>
  <sheetData>
    <row r="1" spans="1:6" ht="15" x14ac:dyDescent="0.25">
      <c r="D1" s="140" t="s">
        <v>250</v>
      </c>
    </row>
    <row r="2" spans="1:6" ht="15" x14ac:dyDescent="0.25">
      <c r="D2" s="140" t="s">
        <v>248</v>
      </c>
    </row>
    <row r="3" spans="1:6" ht="15" x14ac:dyDescent="0.25">
      <c r="D3" s="140" t="s">
        <v>2359</v>
      </c>
    </row>
    <row r="5" spans="1:6" ht="15" x14ac:dyDescent="0.25">
      <c r="D5" s="141" t="s">
        <v>249</v>
      </c>
    </row>
    <row r="6" spans="1:6" ht="15" x14ac:dyDescent="0.25">
      <c r="A6" s="126"/>
      <c r="D6" s="142" t="s">
        <v>245</v>
      </c>
      <c r="F6" s="143"/>
    </row>
    <row r="7" spans="1:6" ht="15" x14ac:dyDescent="0.25">
      <c r="A7" s="126"/>
      <c r="E7" s="142"/>
      <c r="F7" s="143"/>
    </row>
    <row r="8" spans="1:6" ht="117" customHeight="1" x14ac:dyDescent="0.2">
      <c r="A8" s="186" t="s">
        <v>2334</v>
      </c>
      <c r="B8" s="186"/>
      <c r="C8" s="186"/>
      <c r="D8" s="186"/>
      <c r="E8" s="186"/>
    </row>
    <row r="9" spans="1:6" x14ac:dyDescent="0.2">
      <c r="A9" s="126"/>
    </row>
    <row r="10" spans="1:6" ht="30" x14ac:dyDescent="0.2">
      <c r="A10" s="110" t="s">
        <v>2</v>
      </c>
      <c r="B10" s="110" t="s">
        <v>136</v>
      </c>
      <c r="C10" s="110" t="s">
        <v>4</v>
      </c>
      <c r="D10" s="110" t="s">
        <v>5</v>
      </c>
      <c r="E10" s="110" t="s">
        <v>17</v>
      </c>
    </row>
    <row r="11" spans="1:6" ht="15" x14ac:dyDescent="0.2">
      <c r="A11" s="110" t="s">
        <v>137</v>
      </c>
      <c r="B11" s="112" t="s">
        <v>138</v>
      </c>
      <c r="C11" s="113">
        <v>61289.1</v>
      </c>
      <c r="D11" s="113">
        <v>342294.1</v>
      </c>
      <c r="E11" s="113">
        <v>234905.2</v>
      </c>
    </row>
    <row r="12" spans="1:6" ht="15" x14ac:dyDescent="0.2">
      <c r="A12" s="110" t="s">
        <v>0</v>
      </c>
      <c r="B12" s="112" t="s">
        <v>142</v>
      </c>
      <c r="C12" s="113">
        <v>98392</v>
      </c>
      <c r="D12" s="113">
        <v>0</v>
      </c>
      <c r="E12" s="113">
        <v>0</v>
      </c>
    </row>
    <row r="13" spans="1:6" ht="15" x14ac:dyDescent="0.2">
      <c r="A13" s="110" t="s">
        <v>1</v>
      </c>
      <c r="B13" s="112" t="s">
        <v>144</v>
      </c>
      <c r="C13" s="113">
        <v>45519</v>
      </c>
      <c r="D13" s="113">
        <v>0</v>
      </c>
      <c r="E13" s="113">
        <v>0</v>
      </c>
    </row>
    <row r="14" spans="1:6" ht="15" x14ac:dyDescent="0.2">
      <c r="A14" s="110" t="s">
        <v>141</v>
      </c>
      <c r="B14" s="112" t="s">
        <v>150</v>
      </c>
      <c r="C14" s="113">
        <v>79596.600000000006</v>
      </c>
      <c r="D14" s="113">
        <v>0</v>
      </c>
      <c r="E14" s="113">
        <v>0</v>
      </c>
    </row>
    <row r="15" spans="1:6" ht="15" x14ac:dyDescent="0.2">
      <c r="A15" s="110" t="s">
        <v>143</v>
      </c>
      <c r="B15" s="112" t="s">
        <v>160</v>
      </c>
      <c r="C15" s="113">
        <v>172408.9</v>
      </c>
      <c r="D15" s="113">
        <v>0</v>
      </c>
      <c r="E15" s="113">
        <v>0</v>
      </c>
    </row>
    <row r="16" spans="1:6" ht="15" x14ac:dyDescent="0.2">
      <c r="A16" s="110" t="s">
        <v>145</v>
      </c>
      <c r="B16" s="112" t="s">
        <v>166</v>
      </c>
      <c r="C16" s="113">
        <v>134316.9</v>
      </c>
      <c r="D16" s="113">
        <v>0</v>
      </c>
      <c r="E16" s="113">
        <v>0</v>
      </c>
    </row>
    <row r="17" spans="1:5" ht="15" x14ac:dyDescent="0.2">
      <c r="A17" s="110" t="s">
        <v>147</v>
      </c>
      <c r="B17" s="112" t="s">
        <v>178</v>
      </c>
      <c r="C17" s="113">
        <v>68332.100000000006</v>
      </c>
      <c r="D17" s="113">
        <v>133320</v>
      </c>
      <c r="E17" s="113">
        <v>0</v>
      </c>
    </row>
    <row r="18" spans="1:5" ht="15" x14ac:dyDescent="0.2">
      <c r="A18" s="110" t="s">
        <v>149</v>
      </c>
      <c r="B18" s="112" t="s">
        <v>182</v>
      </c>
      <c r="C18" s="113">
        <v>12523.1</v>
      </c>
      <c r="D18" s="113">
        <v>396533.6</v>
      </c>
      <c r="E18" s="113">
        <v>328496.3</v>
      </c>
    </row>
    <row r="19" spans="1:5" ht="15" x14ac:dyDescent="0.2">
      <c r="A19" s="110" t="s">
        <v>151</v>
      </c>
      <c r="B19" s="112" t="s">
        <v>192</v>
      </c>
      <c r="C19" s="113">
        <v>61560</v>
      </c>
      <c r="D19" s="113">
        <v>0</v>
      </c>
      <c r="E19" s="113">
        <v>0</v>
      </c>
    </row>
    <row r="20" spans="1:5" ht="15" x14ac:dyDescent="0.2">
      <c r="A20" s="110" t="s">
        <v>153</v>
      </c>
      <c r="B20" s="112" t="s">
        <v>196</v>
      </c>
      <c r="C20" s="113">
        <v>0</v>
      </c>
      <c r="D20" s="113">
        <v>0</v>
      </c>
      <c r="E20" s="113">
        <v>303959.2</v>
      </c>
    </row>
    <row r="21" spans="1:5" ht="15" x14ac:dyDescent="0.2">
      <c r="A21" s="110" t="s">
        <v>155</v>
      </c>
      <c r="B21" s="112" t="s">
        <v>200</v>
      </c>
      <c r="C21" s="113">
        <v>69611.399999999994</v>
      </c>
      <c r="D21" s="113">
        <v>0</v>
      </c>
      <c r="E21" s="113">
        <v>0</v>
      </c>
    </row>
    <row r="22" spans="1:5" ht="15" x14ac:dyDescent="0.2">
      <c r="A22" s="110" t="s">
        <v>157</v>
      </c>
      <c r="B22" s="112" t="s">
        <v>204</v>
      </c>
      <c r="C22" s="113">
        <v>271274.40000000002</v>
      </c>
      <c r="D22" s="113">
        <v>5237.8999999999996</v>
      </c>
      <c r="E22" s="113">
        <v>0</v>
      </c>
    </row>
    <row r="23" spans="1:5" ht="15" x14ac:dyDescent="0.2">
      <c r="A23" s="110" t="s">
        <v>159</v>
      </c>
      <c r="B23" s="112" t="s">
        <v>206</v>
      </c>
      <c r="C23" s="113">
        <v>139369.79999999999</v>
      </c>
      <c r="D23" s="113">
        <v>6109.2</v>
      </c>
      <c r="E23" s="113">
        <v>0</v>
      </c>
    </row>
    <row r="24" spans="1:5" ht="15" x14ac:dyDescent="0.2">
      <c r="A24" s="110" t="s">
        <v>161</v>
      </c>
      <c r="B24" s="112" t="s">
        <v>210</v>
      </c>
      <c r="C24" s="113">
        <v>0</v>
      </c>
      <c r="D24" s="113">
        <v>231456.7</v>
      </c>
      <c r="E24" s="113">
        <v>84478.9</v>
      </c>
    </row>
    <row r="25" spans="1:5" ht="15" x14ac:dyDescent="0.2">
      <c r="A25" s="110" t="s">
        <v>163</v>
      </c>
      <c r="B25" s="112" t="s">
        <v>212</v>
      </c>
      <c r="C25" s="113">
        <v>11293</v>
      </c>
      <c r="D25" s="113">
        <v>271520.3</v>
      </c>
      <c r="E25" s="113">
        <v>0</v>
      </c>
    </row>
    <row r="26" spans="1:5" ht="15" x14ac:dyDescent="0.2">
      <c r="A26" s="110" t="s">
        <v>165</v>
      </c>
      <c r="B26" s="112" t="s">
        <v>216</v>
      </c>
      <c r="C26" s="113">
        <v>0</v>
      </c>
      <c r="D26" s="113">
        <v>0</v>
      </c>
      <c r="E26" s="113">
        <v>54280.800000000003</v>
      </c>
    </row>
    <row r="27" spans="1:5" ht="15" x14ac:dyDescent="0.2">
      <c r="A27" s="110" t="s">
        <v>167</v>
      </c>
      <c r="B27" s="112" t="s">
        <v>220</v>
      </c>
      <c r="C27" s="113">
        <v>58338.9</v>
      </c>
      <c r="D27" s="113">
        <v>10359.5</v>
      </c>
      <c r="E27" s="113">
        <v>49646</v>
      </c>
    </row>
    <row r="28" spans="1:5" ht="15" x14ac:dyDescent="0.2">
      <c r="A28" s="110"/>
      <c r="B28" s="112" t="s">
        <v>221</v>
      </c>
      <c r="C28" s="113">
        <v>1283825.2</v>
      </c>
      <c r="D28" s="113">
        <v>1396831.3</v>
      </c>
      <c r="E28" s="113">
        <v>1055766.3999999999</v>
      </c>
    </row>
    <row r="30" spans="1:5" ht="48" customHeight="1" x14ac:dyDescent="0.25">
      <c r="A30" s="187" t="s">
        <v>2333</v>
      </c>
      <c r="B30" s="187"/>
      <c r="C30" s="187"/>
      <c r="D30" s="187"/>
      <c r="E30" s="187"/>
    </row>
  </sheetData>
  <mergeCells count="2">
    <mergeCell ref="A8:E8"/>
    <mergeCell ref="A30:E30"/>
  </mergeCells>
  <pageMargins left="1.1811023622047245" right="0.39370078740157483" top="0.74803149606299213" bottom="0.74803149606299213" header="0.31496062992125984" footer="0.31496062992125984"/>
  <pageSetup paperSize="9" orientation="portrait" r:id="rId1"/>
  <headerFooter>
    <oddFooter>&amp;L&amp;"Times New Roman,обычный"&amp;8 943-23</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V15"/>
  <sheetViews>
    <sheetView workbookViewId="0">
      <selection activeCell="G12" sqref="G11:G12"/>
    </sheetView>
  </sheetViews>
  <sheetFormatPr defaultRowHeight="12.75" x14ac:dyDescent="0.2"/>
  <cols>
    <col min="1" max="1" width="7.28515625" style="115" customWidth="1"/>
    <col min="2" max="2" width="30.7109375" style="115" customWidth="1"/>
    <col min="3" max="5" width="12.85546875" style="115" customWidth="1"/>
    <col min="6" max="6" width="9.140625" style="115"/>
    <col min="7" max="7" width="13.140625" style="115" customWidth="1"/>
    <col min="8" max="16384" width="9.140625" style="115"/>
  </cols>
  <sheetData>
    <row r="1" spans="1:256" ht="15" x14ac:dyDescent="0.25">
      <c r="D1" s="140" t="s">
        <v>251</v>
      </c>
    </row>
    <row r="2" spans="1:256" s="146" customFormat="1" ht="12.75" customHeight="1" x14ac:dyDescent="0.25">
      <c r="A2" s="144"/>
      <c r="B2" s="144"/>
      <c r="C2" s="140"/>
      <c r="D2" s="140" t="s">
        <v>248</v>
      </c>
      <c r="E2" s="140"/>
      <c r="F2" s="10"/>
      <c r="G2" s="145"/>
      <c r="H2" s="144"/>
      <c r="I2" s="144"/>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row>
    <row r="3" spans="1:256" s="146" customFormat="1" ht="12.75" customHeight="1" x14ac:dyDescent="0.25">
      <c r="A3" s="144"/>
      <c r="B3" s="144"/>
      <c r="C3" s="140"/>
      <c r="D3" s="140" t="s">
        <v>2355</v>
      </c>
      <c r="E3" s="140"/>
      <c r="F3" s="10"/>
      <c r="G3" s="145"/>
      <c r="H3" s="144"/>
      <c r="I3" s="144"/>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row>
    <row r="4" spans="1:256" s="146" customFormat="1" ht="12.75" customHeight="1" x14ac:dyDescent="0.25">
      <c r="A4" s="144"/>
      <c r="B4" s="144"/>
      <c r="C4" s="140"/>
      <c r="D4" s="140"/>
      <c r="E4" s="147"/>
      <c r="F4" s="10"/>
      <c r="G4" s="145"/>
      <c r="H4" s="144"/>
      <c r="I4" s="144"/>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row>
    <row r="5" spans="1:256" s="146" customFormat="1" ht="12.75" customHeight="1" x14ac:dyDescent="0.25">
      <c r="A5" s="144"/>
      <c r="B5" s="144"/>
      <c r="C5" s="147"/>
      <c r="D5" s="148" t="s">
        <v>229</v>
      </c>
      <c r="F5" s="10"/>
      <c r="G5" s="145"/>
      <c r="H5" s="144"/>
      <c r="I5" s="144"/>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row>
    <row r="6" spans="1:256" s="146" customFormat="1" ht="12.75" customHeight="1" x14ac:dyDescent="0.25">
      <c r="A6" s="144"/>
      <c r="B6" s="144"/>
      <c r="C6" s="148"/>
      <c r="D6" s="149" t="s">
        <v>245</v>
      </c>
      <c r="F6" s="10"/>
      <c r="G6" s="145"/>
      <c r="H6" s="144"/>
      <c r="I6" s="144"/>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c r="FK6" s="10"/>
      <c r="FL6" s="10"/>
      <c r="FM6" s="10"/>
      <c r="FN6" s="10"/>
      <c r="FO6" s="10"/>
      <c r="FP6" s="10"/>
      <c r="FQ6" s="10"/>
      <c r="FR6" s="10"/>
      <c r="FS6" s="10"/>
      <c r="FT6" s="10"/>
      <c r="FU6" s="10"/>
      <c r="FV6" s="10"/>
      <c r="FW6" s="10"/>
      <c r="FX6" s="10"/>
      <c r="FY6" s="10"/>
      <c r="FZ6" s="10"/>
      <c r="GA6" s="10"/>
      <c r="GB6" s="10"/>
      <c r="GC6" s="10"/>
      <c r="GD6" s="10"/>
      <c r="GE6" s="10"/>
      <c r="GF6" s="10"/>
      <c r="GG6" s="10"/>
      <c r="GH6" s="10"/>
      <c r="GI6" s="10"/>
      <c r="GJ6" s="10"/>
      <c r="GK6" s="10"/>
      <c r="GL6" s="10"/>
      <c r="GM6" s="10"/>
      <c r="GN6" s="10"/>
      <c r="GO6" s="10"/>
      <c r="GP6" s="10"/>
      <c r="GQ6" s="10"/>
      <c r="GR6" s="10"/>
      <c r="GS6" s="10"/>
      <c r="GT6" s="10"/>
      <c r="GU6" s="10"/>
      <c r="GV6" s="10"/>
      <c r="GW6" s="10"/>
      <c r="GX6" s="10"/>
      <c r="GY6" s="10"/>
      <c r="GZ6" s="10"/>
      <c r="HA6" s="10"/>
      <c r="HB6" s="10"/>
      <c r="HC6" s="10"/>
      <c r="HD6" s="10"/>
      <c r="HE6" s="10"/>
      <c r="HF6" s="10"/>
      <c r="HG6" s="10"/>
      <c r="HH6" s="10"/>
      <c r="HI6" s="10"/>
      <c r="HJ6" s="10"/>
      <c r="HK6" s="10"/>
      <c r="HL6" s="10"/>
      <c r="HM6" s="10"/>
      <c r="HN6" s="10"/>
      <c r="HO6" s="10"/>
      <c r="HP6" s="10"/>
      <c r="HQ6" s="10"/>
      <c r="HR6" s="10"/>
      <c r="HS6" s="10"/>
      <c r="HT6" s="10"/>
      <c r="HU6" s="10"/>
      <c r="HV6" s="10"/>
      <c r="HW6" s="10"/>
      <c r="HX6" s="10"/>
      <c r="HY6" s="10"/>
      <c r="HZ6" s="10"/>
      <c r="IA6" s="10"/>
      <c r="IB6" s="10"/>
      <c r="IC6" s="10"/>
      <c r="ID6" s="10"/>
      <c r="IE6" s="10"/>
      <c r="IF6" s="10"/>
      <c r="IG6" s="10"/>
      <c r="IH6" s="10"/>
      <c r="II6" s="10"/>
      <c r="IJ6" s="10"/>
      <c r="IK6" s="10"/>
      <c r="IL6" s="10"/>
      <c r="IM6" s="10"/>
      <c r="IN6" s="10"/>
      <c r="IO6" s="10"/>
      <c r="IP6" s="10"/>
      <c r="IQ6" s="10"/>
      <c r="IR6" s="10"/>
      <c r="IS6" s="10"/>
      <c r="IT6" s="10"/>
      <c r="IU6" s="10"/>
      <c r="IV6" s="10"/>
    </row>
    <row r="7" spans="1:256" s="146" customFormat="1" ht="12.75" customHeight="1" x14ac:dyDescent="0.25">
      <c r="A7" s="144"/>
      <c r="B7" s="144"/>
      <c r="C7" s="149"/>
      <c r="D7" s="149"/>
      <c r="E7" s="129"/>
      <c r="F7" s="10"/>
      <c r="G7" s="145"/>
      <c r="H7" s="144"/>
      <c r="I7" s="144"/>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c r="DO7" s="10"/>
      <c r="DP7" s="10"/>
      <c r="DQ7" s="10"/>
      <c r="DR7" s="10"/>
      <c r="DS7" s="10"/>
      <c r="DT7" s="10"/>
      <c r="DU7" s="10"/>
      <c r="DV7" s="10"/>
      <c r="DW7" s="10"/>
      <c r="DX7" s="10"/>
      <c r="DY7" s="10"/>
      <c r="DZ7" s="10"/>
      <c r="EA7" s="10"/>
      <c r="EB7" s="10"/>
      <c r="EC7" s="10"/>
      <c r="ED7" s="10"/>
      <c r="EE7" s="10"/>
      <c r="EF7" s="10"/>
      <c r="EG7" s="10"/>
      <c r="EH7" s="10"/>
      <c r="EI7" s="10"/>
      <c r="EJ7" s="10"/>
      <c r="EK7" s="10"/>
      <c r="EL7" s="10"/>
      <c r="EM7" s="10"/>
      <c r="EN7" s="10"/>
      <c r="EO7" s="10"/>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10"/>
      <c r="FP7" s="10"/>
      <c r="FQ7" s="10"/>
      <c r="FR7" s="10"/>
      <c r="FS7" s="10"/>
      <c r="FT7" s="10"/>
      <c r="FU7" s="10"/>
      <c r="FV7" s="10"/>
      <c r="FW7" s="10"/>
      <c r="FX7" s="10"/>
      <c r="FY7" s="10"/>
      <c r="FZ7" s="10"/>
      <c r="GA7" s="10"/>
      <c r="GB7" s="10"/>
      <c r="GC7" s="10"/>
      <c r="GD7" s="10"/>
      <c r="GE7" s="10"/>
      <c r="GF7" s="10"/>
      <c r="GG7" s="10"/>
      <c r="GH7" s="10"/>
      <c r="GI7" s="10"/>
      <c r="GJ7" s="10"/>
      <c r="GK7" s="10"/>
      <c r="GL7" s="10"/>
      <c r="GM7" s="10"/>
      <c r="GN7" s="10"/>
      <c r="GO7" s="10"/>
      <c r="GP7" s="10"/>
      <c r="GQ7" s="10"/>
      <c r="GR7" s="10"/>
      <c r="GS7" s="10"/>
      <c r="GT7" s="10"/>
      <c r="GU7" s="10"/>
      <c r="GV7" s="10"/>
      <c r="GW7" s="10"/>
      <c r="GX7" s="10"/>
      <c r="GY7" s="10"/>
      <c r="GZ7" s="10"/>
      <c r="HA7" s="10"/>
      <c r="HB7" s="10"/>
      <c r="HC7" s="10"/>
      <c r="HD7" s="10"/>
      <c r="HE7" s="10"/>
      <c r="HF7" s="10"/>
      <c r="HG7" s="10"/>
      <c r="HH7" s="10"/>
      <c r="HI7" s="10"/>
      <c r="HJ7" s="10"/>
      <c r="HK7" s="10"/>
      <c r="HL7" s="10"/>
      <c r="HM7" s="10"/>
      <c r="HN7" s="10"/>
      <c r="HO7" s="10"/>
      <c r="HP7" s="10"/>
      <c r="HQ7" s="10"/>
      <c r="HR7" s="10"/>
      <c r="HS7" s="10"/>
      <c r="HT7" s="10"/>
      <c r="HU7" s="10"/>
      <c r="HV7" s="10"/>
      <c r="HW7" s="10"/>
      <c r="HX7" s="10"/>
      <c r="HY7" s="10"/>
      <c r="HZ7" s="10"/>
      <c r="IA7" s="10"/>
      <c r="IB7" s="10"/>
      <c r="IC7" s="10"/>
      <c r="ID7" s="10"/>
      <c r="IE7" s="10"/>
      <c r="IF7" s="10"/>
      <c r="IG7" s="10"/>
      <c r="IH7" s="10"/>
      <c r="II7" s="10"/>
      <c r="IJ7" s="10"/>
      <c r="IK7" s="10"/>
      <c r="IL7" s="10"/>
      <c r="IM7" s="10"/>
      <c r="IN7" s="10"/>
      <c r="IO7" s="10"/>
      <c r="IP7" s="10"/>
      <c r="IQ7" s="10"/>
      <c r="IR7" s="10"/>
      <c r="IS7" s="10"/>
      <c r="IT7" s="10"/>
      <c r="IU7" s="10"/>
      <c r="IV7" s="10"/>
    </row>
    <row r="8" spans="1:256" ht="77.25" customHeight="1" x14ac:dyDescent="0.2">
      <c r="A8" s="188" t="s">
        <v>2335</v>
      </c>
      <c r="B8" s="188"/>
      <c r="C8" s="188"/>
      <c r="D8" s="188"/>
      <c r="E8" s="188"/>
    </row>
    <row r="9" spans="1:256" ht="30" x14ac:dyDescent="0.2">
      <c r="A9" s="122" t="s">
        <v>2</v>
      </c>
      <c r="B9" s="122" t="s">
        <v>136</v>
      </c>
      <c r="C9" s="122" t="s">
        <v>4</v>
      </c>
      <c r="D9" s="110" t="s">
        <v>5</v>
      </c>
      <c r="E9" s="110" t="s">
        <v>17</v>
      </c>
    </row>
    <row r="10" spans="1:256" ht="15" x14ac:dyDescent="0.2">
      <c r="A10" s="110" t="s">
        <v>137</v>
      </c>
      <c r="B10" s="112" t="s">
        <v>138</v>
      </c>
      <c r="C10" s="113">
        <v>136237</v>
      </c>
      <c r="D10" s="113">
        <v>0</v>
      </c>
      <c r="E10" s="113">
        <v>0</v>
      </c>
    </row>
    <row r="11" spans="1:256" ht="15" x14ac:dyDescent="0.2">
      <c r="A11" s="110" t="s">
        <v>0</v>
      </c>
      <c r="B11" s="112" t="s">
        <v>146</v>
      </c>
      <c r="C11" s="113">
        <v>0</v>
      </c>
      <c r="D11" s="113">
        <v>40539.1</v>
      </c>
      <c r="E11" s="113">
        <v>40539.1</v>
      </c>
    </row>
    <row r="12" spans="1:256" ht="15" x14ac:dyDescent="0.2">
      <c r="A12" s="110" t="s">
        <v>1</v>
      </c>
      <c r="B12" s="112" t="s">
        <v>152</v>
      </c>
      <c r="C12" s="113">
        <v>0</v>
      </c>
      <c r="D12" s="113">
        <v>47011.1</v>
      </c>
      <c r="E12" s="113">
        <v>47011.1</v>
      </c>
    </row>
    <row r="13" spans="1:256" ht="15" x14ac:dyDescent="0.2">
      <c r="A13" s="110" t="s">
        <v>141</v>
      </c>
      <c r="B13" s="112" t="s">
        <v>158</v>
      </c>
      <c r="C13" s="113">
        <v>0</v>
      </c>
      <c r="D13" s="113">
        <v>16647.099999999999</v>
      </c>
      <c r="E13" s="113">
        <v>16647.099999999999</v>
      </c>
    </row>
    <row r="14" spans="1:256" ht="15" x14ac:dyDescent="0.2">
      <c r="A14" s="110" t="s">
        <v>143</v>
      </c>
      <c r="B14" s="112" t="s">
        <v>194</v>
      </c>
      <c r="C14" s="113">
        <v>0</v>
      </c>
      <c r="D14" s="113">
        <v>43740.3</v>
      </c>
      <c r="E14" s="113">
        <v>43740.3</v>
      </c>
    </row>
    <row r="15" spans="1:256" ht="15" x14ac:dyDescent="0.2">
      <c r="A15" s="110"/>
      <c r="B15" s="112" t="s">
        <v>221</v>
      </c>
      <c r="C15" s="113">
        <v>136237</v>
      </c>
      <c r="D15" s="113">
        <v>147937.5</v>
      </c>
      <c r="E15" s="113">
        <v>147937.5</v>
      </c>
    </row>
  </sheetData>
  <mergeCells count="1">
    <mergeCell ref="A8:E8"/>
  </mergeCells>
  <printOptions horizontalCentered="1"/>
  <pageMargins left="1.1811023622047245" right="0.39370078740157483" top="0.74803149606299213" bottom="0.74803149606299213" header="0.31496062992125984" footer="0.31496062992125984"/>
  <pageSetup paperSize="9" orientation="portrait" r:id="rId1"/>
  <headerFooter>
    <oddFooter>&amp;L&amp;"Times New Roman,обычный"&amp;8 943-23</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
  <sheetViews>
    <sheetView workbookViewId="0">
      <selection activeCell="C21" sqref="C21"/>
    </sheetView>
  </sheetViews>
  <sheetFormatPr defaultRowHeight="12.75" x14ac:dyDescent="0.2"/>
  <cols>
    <col min="1" max="1" width="6.140625" style="115" customWidth="1"/>
    <col min="2" max="2" width="50.140625" style="115" customWidth="1"/>
    <col min="3" max="3" width="22.5703125" style="115" customWidth="1"/>
    <col min="4" max="256" width="9.140625" style="115"/>
    <col min="257" max="257" width="8.7109375" style="115" customWidth="1"/>
    <col min="258" max="258" width="30.7109375" style="115" customWidth="1"/>
    <col min="259" max="259" width="7.5703125" style="115" customWidth="1"/>
    <col min="260" max="512" width="9.140625" style="115"/>
    <col min="513" max="513" width="8.7109375" style="115" customWidth="1"/>
    <col min="514" max="514" width="30.7109375" style="115" customWidth="1"/>
    <col min="515" max="515" width="7.5703125" style="115" customWidth="1"/>
    <col min="516" max="768" width="9.140625" style="115"/>
    <col min="769" max="769" width="8.7109375" style="115" customWidth="1"/>
    <col min="770" max="770" width="30.7109375" style="115" customWidth="1"/>
    <col min="771" max="771" width="7.5703125" style="115" customWidth="1"/>
    <col min="772" max="1024" width="9.140625" style="115"/>
    <col min="1025" max="1025" width="8.7109375" style="115" customWidth="1"/>
    <col min="1026" max="1026" width="30.7109375" style="115" customWidth="1"/>
    <col min="1027" max="1027" width="7.5703125" style="115" customWidth="1"/>
    <col min="1028" max="1280" width="9.140625" style="115"/>
    <col min="1281" max="1281" width="8.7109375" style="115" customWidth="1"/>
    <col min="1282" max="1282" width="30.7109375" style="115" customWidth="1"/>
    <col min="1283" max="1283" width="7.5703125" style="115" customWidth="1"/>
    <col min="1284" max="1536" width="9.140625" style="115"/>
    <col min="1537" max="1537" width="8.7109375" style="115" customWidth="1"/>
    <col min="1538" max="1538" width="30.7109375" style="115" customWidth="1"/>
    <col min="1539" max="1539" width="7.5703125" style="115" customWidth="1"/>
    <col min="1540" max="1792" width="9.140625" style="115"/>
    <col min="1793" max="1793" width="8.7109375" style="115" customWidth="1"/>
    <col min="1794" max="1794" width="30.7109375" style="115" customWidth="1"/>
    <col min="1795" max="1795" width="7.5703125" style="115" customWidth="1"/>
    <col min="1796" max="2048" width="9.140625" style="115"/>
    <col min="2049" max="2049" width="8.7109375" style="115" customWidth="1"/>
    <col min="2050" max="2050" width="30.7109375" style="115" customWidth="1"/>
    <col min="2051" max="2051" width="7.5703125" style="115" customWidth="1"/>
    <col min="2052" max="2304" width="9.140625" style="115"/>
    <col min="2305" max="2305" width="8.7109375" style="115" customWidth="1"/>
    <col min="2306" max="2306" width="30.7109375" style="115" customWidth="1"/>
    <col min="2307" max="2307" width="7.5703125" style="115" customWidth="1"/>
    <col min="2308" max="2560" width="9.140625" style="115"/>
    <col min="2561" max="2561" width="8.7109375" style="115" customWidth="1"/>
    <col min="2562" max="2562" width="30.7109375" style="115" customWidth="1"/>
    <col min="2563" max="2563" width="7.5703125" style="115" customWidth="1"/>
    <col min="2564" max="2816" width="9.140625" style="115"/>
    <col min="2817" max="2817" width="8.7109375" style="115" customWidth="1"/>
    <col min="2818" max="2818" width="30.7109375" style="115" customWidth="1"/>
    <col min="2819" max="2819" width="7.5703125" style="115" customWidth="1"/>
    <col min="2820" max="3072" width="9.140625" style="115"/>
    <col min="3073" max="3073" width="8.7109375" style="115" customWidth="1"/>
    <col min="3074" max="3074" width="30.7109375" style="115" customWidth="1"/>
    <col min="3075" max="3075" width="7.5703125" style="115" customWidth="1"/>
    <col min="3076" max="3328" width="9.140625" style="115"/>
    <col min="3329" max="3329" width="8.7109375" style="115" customWidth="1"/>
    <col min="3330" max="3330" width="30.7109375" style="115" customWidth="1"/>
    <col min="3331" max="3331" width="7.5703125" style="115" customWidth="1"/>
    <col min="3332" max="3584" width="9.140625" style="115"/>
    <col min="3585" max="3585" width="8.7109375" style="115" customWidth="1"/>
    <col min="3586" max="3586" width="30.7109375" style="115" customWidth="1"/>
    <col min="3587" max="3587" width="7.5703125" style="115" customWidth="1"/>
    <col min="3588" max="3840" width="9.140625" style="115"/>
    <col min="3841" max="3841" width="8.7109375" style="115" customWidth="1"/>
    <col min="3842" max="3842" width="30.7109375" style="115" customWidth="1"/>
    <col min="3843" max="3843" width="7.5703125" style="115" customWidth="1"/>
    <col min="3844" max="4096" width="9.140625" style="115"/>
    <col min="4097" max="4097" width="8.7109375" style="115" customWidth="1"/>
    <col min="4098" max="4098" width="30.7109375" style="115" customWidth="1"/>
    <col min="4099" max="4099" width="7.5703125" style="115" customWidth="1"/>
    <col min="4100" max="4352" width="9.140625" style="115"/>
    <col min="4353" max="4353" width="8.7109375" style="115" customWidth="1"/>
    <col min="4354" max="4354" width="30.7109375" style="115" customWidth="1"/>
    <col min="4355" max="4355" width="7.5703125" style="115" customWidth="1"/>
    <col min="4356" max="4608" width="9.140625" style="115"/>
    <col min="4609" max="4609" width="8.7109375" style="115" customWidth="1"/>
    <col min="4610" max="4610" width="30.7109375" style="115" customWidth="1"/>
    <col min="4611" max="4611" width="7.5703125" style="115" customWidth="1"/>
    <col min="4612" max="4864" width="9.140625" style="115"/>
    <col min="4865" max="4865" width="8.7109375" style="115" customWidth="1"/>
    <col min="4866" max="4866" width="30.7109375" style="115" customWidth="1"/>
    <col min="4867" max="4867" width="7.5703125" style="115" customWidth="1"/>
    <col min="4868" max="5120" width="9.140625" style="115"/>
    <col min="5121" max="5121" width="8.7109375" style="115" customWidth="1"/>
    <col min="5122" max="5122" width="30.7109375" style="115" customWidth="1"/>
    <col min="5123" max="5123" width="7.5703125" style="115" customWidth="1"/>
    <col min="5124" max="5376" width="9.140625" style="115"/>
    <col min="5377" max="5377" width="8.7109375" style="115" customWidth="1"/>
    <col min="5378" max="5378" width="30.7109375" style="115" customWidth="1"/>
    <col min="5379" max="5379" width="7.5703125" style="115" customWidth="1"/>
    <col min="5380" max="5632" width="9.140625" style="115"/>
    <col min="5633" max="5633" width="8.7109375" style="115" customWidth="1"/>
    <col min="5634" max="5634" width="30.7109375" style="115" customWidth="1"/>
    <col min="5635" max="5635" width="7.5703125" style="115" customWidth="1"/>
    <col min="5636" max="5888" width="9.140625" style="115"/>
    <col min="5889" max="5889" width="8.7109375" style="115" customWidth="1"/>
    <col min="5890" max="5890" width="30.7109375" style="115" customWidth="1"/>
    <col min="5891" max="5891" width="7.5703125" style="115" customWidth="1"/>
    <col min="5892" max="6144" width="9.140625" style="115"/>
    <col min="6145" max="6145" width="8.7109375" style="115" customWidth="1"/>
    <col min="6146" max="6146" width="30.7109375" style="115" customWidth="1"/>
    <col min="6147" max="6147" width="7.5703125" style="115" customWidth="1"/>
    <col min="6148" max="6400" width="9.140625" style="115"/>
    <col min="6401" max="6401" width="8.7109375" style="115" customWidth="1"/>
    <col min="6402" max="6402" width="30.7109375" style="115" customWidth="1"/>
    <col min="6403" max="6403" width="7.5703125" style="115" customWidth="1"/>
    <col min="6404" max="6656" width="9.140625" style="115"/>
    <col min="6657" max="6657" width="8.7109375" style="115" customWidth="1"/>
    <col min="6658" max="6658" width="30.7109375" style="115" customWidth="1"/>
    <col min="6659" max="6659" width="7.5703125" style="115" customWidth="1"/>
    <col min="6660" max="6912" width="9.140625" style="115"/>
    <col min="6913" max="6913" width="8.7109375" style="115" customWidth="1"/>
    <col min="6914" max="6914" width="30.7109375" style="115" customWidth="1"/>
    <col min="6915" max="6915" width="7.5703125" style="115" customWidth="1"/>
    <col min="6916" max="7168" width="9.140625" style="115"/>
    <col min="7169" max="7169" width="8.7109375" style="115" customWidth="1"/>
    <col min="7170" max="7170" width="30.7109375" style="115" customWidth="1"/>
    <col min="7171" max="7171" width="7.5703125" style="115" customWidth="1"/>
    <col min="7172" max="7424" width="9.140625" style="115"/>
    <col min="7425" max="7425" width="8.7109375" style="115" customWidth="1"/>
    <col min="7426" max="7426" width="30.7109375" style="115" customWidth="1"/>
    <col min="7427" max="7427" width="7.5703125" style="115" customWidth="1"/>
    <col min="7428" max="7680" width="9.140625" style="115"/>
    <col min="7681" max="7681" width="8.7109375" style="115" customWidth="1"/>
    <col min="7682" max="7682" width="30.7109375" style="115" customWidth="1"/>
    <col min="7683" max="7683" width="7.5703125" style="115" customWidth="1"/>
    <col min="7684" max="7936" width="9.140625" style="115"/>
    <col min="7937" max="7937" width="8.7109375" style="115" customWidth="1"/>
    <col min="7938" max="7938" width="30.7109375" style="115" customWidth="1"/>
    <col min="7939" max="7939" width="7.5703125" style="115" customWidth="1"/>
    <col min="7940" max="8192" width="9.140625" style="115"/>
    <col min="8193" max="8193" width="8.7109375" style="115" customWidth="1"/>
    <col min="8194" max="8194" width="30.7109375" style="115" customWidth="1"/>
    <col min="8195" max="8195" width="7.5703125" style="115" customWidth="1"/>
    <col min="8196" max="8448" width="9.140625" style="115"/>
    <col min="8449" max="8449" width="8.7109375" style="115" customWidth="1"/>
    <col min="8450" max="8450" width="30.7109375" style="115" customWidth="1"/>
    <col min="8451" max="8451" width="7.5703125" style="115" customWidth="1"/>
    <col min="8452" max="8704" width="9.140625" style="115"/>
    <col min="8705" max="8705" width="8.7109375" style="115" customWidth="1"/>
    <col min="8706" max="8706" width="30.7109375" style="115" customWidth="1"/>
    <col min="8707" max="8707" width="7.5703125" style="115" customWidth="1"/>
    <col min="8708" max="8960" width="9.140625" style="115"/>
    <col min="8961" max="8961" width="8.7109375" style="115" customWidth="1"/>
    <col min="8962" max="8962" width="30.7109375" style="115" customWidth="1"/>
    <col min="8963" max="8963" width="7.5703125" style="115" customWidth="1"/>
    <col min="8964" max="9216" width="9.140625" style="115"/>
    <col min="9217" max="9217" width="8.7109375" style="115" customWidth="1"/>
    <col min="9218" max="9218" width="30.7109375" style="115" customWidth="1"/>
    <col min="9219" max="9219" width="7.5703125" style="115" customWidth="1"/>
    <col min="9220" max="9472" width="9.140625" style="115"/>
    <col min="9473" max="9473" width="8.7109375" style="115" customWidth="1"/>
    <col min="9474" max="9474" width="30.7109375" style="115" customWidth="1"/>
    <col min="9475" max="9475" width="7.5703125" style="115" customWidth="1"/>
    <col min="9476" max="9728" width="9.140625" style="115"/>
    <col min="9729" max="9729" width="8.7109375" style="115" customWidth="1"/>
    <col min="9730" max="9730" width="30.7109375" style="115" customWidth="1"/>
    <col min="9731" max="9731" width="7.5703125" style="115" customWidth="1"/>
    <col min="9732" max="9984" width="9.140625" style="115"/>
    <col min="9985" max="9985" width="8.7109375" style="115" customWidth="1"/>
    <col min="9986" max="9986" width="30.7109375" style="115" customWidth="1"/>
    <col min="9987" max="9987" width="7.5703125" style="115" customWidth="1"/>
    <col min="9988" max="10240" width="9.140625" style="115"/>
    <col min="10241" max="10241" width="8.7109375" style="115" customWidth="1"/>
    <col min="10242" max="10242" width="30.7109375" style="115" customWidth="1"/>
    <col min="10243" max="10243" width="7.5703125" style="115" customWidth="1"/>
    <col min="10244" max="10496" width="9.140625" style="115"/>
    <col min="10497" max="10497" width="8.7109375" style="115" customWidth="1"/>
    <col min="10498" max="10498" width="30.7109375" style="115" customWidth="1"/>
    <col min="10499" max="10499" width="7.5703125" style="115" customWidth="1"/>
    <col min="10500" max="10752" width="9.140625" style="115"/>
    <col min="10753" max="10753" width="8.7109375" style="115" customWidth="1"/>
    <col min="10754" max="10754" width="30.7109375" style="115" customWidth="1"/>
    <col min="10755" max="10755" width="7.5703125" style="115" customWidth="1"/>
    <col min="10756" max="11008" width="9.140625" style="115"/>
    <col min="11009" max="11009" width="8.7109375" style="115" customWidth="1"/>
    <col min="11010" max="11010" width="30.7109375" style="115" customWidth="1"/>
    <col min="11011" max="11011" width="7.5703125" style="115" customWidth="1"/>
    <col min="11012" max="11264" width="9.140625" style="115"/>
    <col min="11265" max="11265" width="8.7109375" style="115" customWidth="1"/>
    <col min="11266" max="11266" width="30.7109375" style="115" customWidth="1"/>
    <col min="11267" max="11267" width="7.5703125" style="115" customWidth="1"/>
    <col min="11268" max="11520" width="9.140625" style="115"/>
    <col min="11521" max="11521" width="8.7109375" style="115" customWidth="1"/>
    <col min="11522" max="11522" width="30.7109375" style="115" customWidth="1"/>
    <col min="11523" max="11523" width="7.5703125" style="115" customWidth="1"/>
    <col min="11524" max="11776" width="9.140625" style="115"/>
    <col min="11777" max="11777" width="8.7109375" style="115" customWidth="1"/>
    <col min="11778" max="11778" width="30.7109375" style="115" customWidth="1"/>
    <col min="11779" max="11779" width="7.5703125" style="115" customWidth="1"/>
    <col min="11780" max="12032" width="9.140625" style="115"/>
    <col min="12033" max="12033" width="8.7109375" style="115" customWidth="1"/>
    <col min="12034" max="12034" width="30.7109375" style="115" customWidth="1"/>
    <col min="12035" max="12035" width="7.5703125" style="115" customWidth="1"/>
    <col min="12036" max="12288" width="9.140625" style="115"/>
    <col min="12289" max="12289" width="8.7109375" style="115" customWidth="1"/>
    <col min="12290" max="12290" width="30.7109375" style="115" customWidth="1"/>
    <col min="12291" max="12291" width="7.5703125" style="115" customWidth="1"/>
    <col min="12292" max="12544" width="9.140625" style="115"/>
    <col min="12545" max="12545" width="8.7109375" style="115" customWidth="1"/>
    <col min="12546" max="12546" width="30.7109375" style="115" customWidth="1"/>
    <col min="12547" max="12547" width="7.5703125" style="115" customWidth="1"/>
    <col min="12548" max="12800" width="9.140625" style="115"/>
    <col min="12801" max="12801" width="8.7109375" style="115" customWidth="1"/>
    <col min="12802" max="12802" width="30.7109375" style="115" customWidth="1"/>
    <col min="12803" max="12803" width="7.5703125" style="115" customWidth="1"/>
    <col min="12804" max="13056" width="9.140625" style="115"/>
    <col min="13057" max="13057" width="8.7109375" style="115" customWidth="1"/>
    <col min="13058" max="13058" width="30.7109375" style="115" customWidth="1"/>
    <col min="13059" max="13059" width="7.5703125" style="115" customWidth="1"/>
    <col min="13060" max="13312" width="9.140625" style="115"/>
    <col min="13313" max="13313" width="8.7109375" style="115" customWidth="1"/>
    <col min="13314" max="13314" width="30.7109375" style="115" customWidth="1"/>
    <col min="13315" max="13315" width="7.5703125" style="115" customWidth="1"/>
    <col min="13316" max="13568" width="9.140625" style="115"/>
    <col min="13569" max="13569" width="8.7109375" style="115" customWidth="1"/>
    <col min="13570" max="13570" width="30.7109375" style="115" customWidth="1"/>
    <col min="13571" max="13571" width="7.5703125" style="115" customWidth="1"/>
    <col min="13572" max="13824" width="9.140625" style="115"/>
    <col min="13825" max="13825" width="8.7109375" style="115" customWidth="1"/>
    <col min="13826" max="13826" width="30.7109375" style="115" customWidth="1"/>
    <col min="13827" max="13827" width="7.5703125" style="115" customWidth="1"/>
    <col min="13828" max="14080" width="9.140625" style="115"/>
    <col min="14081" max="14081" width="8.7109375" style="115" customWidth="1"/>
    <col min="14082" max="14082" width="30.7109375" style="115" customWidth="1"/>
    <col min="14083" max="14083" width="7.5703125" style="115" customWidth="1"/>
    <col min="14084" max="14336" width="9.140625" style="115"/>
    <col min="14337" max="14337" width="8.7109375" style="115" customWidth="1"/>
    <col min="14338" max="14338" width="30.7109375" style="115" customWidth="1"/>
    <col min="14339" max="14339" width="7.5703125" style="115" customWidth="1"/>
    <col min="14340" max="14592" width="9.140625" style="115"/>
    <col min="14593" max="14593" width="8.7109375" style="115" customWidth="1"/>
    <col min="14594" max="14594" width="30.7109375" style="115" customWidth="1"/>
    <col min="14595" max="14595" width="7.5703125" style="115" customWidth="1"/>
    <col min="14596" max="14848" width="9.140625" style="115"/>
    <col min="14849" max="14849" width="8.7109375" style="115" customWidth="1"/>
    <col min="14850" max="14850" width="30.7109375" style="115" customWidth="1"/>
    <col min="14851" max="14851" width="7.5703125" style="115" customWidth="1"/>
    <col min="14852" max="15104" width="9.140625" style="115"/>
    <col min="15105" max="15105" width="8.7109375" style="115" customWidth="1"/>
    <col min="15106" max="15106" width="30.7109375" style="115" customWidth="1"/>
    <col min="15107" max="15107" width="7.5703125" style="115" customWidth="1"/>
    <col min="15108" max="15360" width="9.140625" style="115"/>
    <col min="15361" max="15361" width="8.7109375" style="115" customWidth="1"/>
    <col min="15362" max="15362" width="30.7109375" style="115" customWidth="1"/>
    <col min="15363" max="15363" width="7.5703125" style="115" customWidth="1"/>
    <col min="15364" max="15616" width="9.140625" style="115"/>
    <col min="15617" max="15617" width="8.7109375" style="115" customWidth="1"/>
    <col min="15618" max="15618" width="30.7109375" style="115" customWidth="1"/>
    <col min="15619" max="15619" width="7.5703125" style="115" customWidth="1"/>
    <col min="15620" max="15872" width="9.140625" style="115"/>
    <col min="15873" max="15873" width="8.7109375" style="115" customWidth="1"/>
    <col min="15874" max="15874" width="30.7109375" style="115" customWidth="1"/>
    <col min="15875" max="15875" width="7.5703125" style="115" customWidth="1"/>
    <col min="15876" max="16128" width="9.140625" style="115"/>
    <col min="16129" max="16129" width="8.7109375" style="115" customWidth="1"/>
    <col min="16130" max="16130" width="30.7109375" style="115" customWidth="1"/>
    <col min="16131" max="16131" width="7.5703125" style="115" customWidth="1"/>
    <col min="16132" max="16384" width="9.140625" style="115"/>
  </cols>
  <sheetData>
    <row r="1" spans="1:6" ht="15" x14ac:dyDescent="0.25">
      <c r="C1" s="140" t="s">
        <v>253</v>
      </c>
    </row>
    <row r="2" spans="1:6" ht="15" x14ac:dyDescent="0.25">
      <c r="C2" s="140" t="s">
        <v>248</v>
      </c>
    </row>
    <row r="3" spans="1:6" ht="15" x14ac:dyDescent="0.25">
      <c r="C3" s="140" t="s">
        <v>2355</v>
      </c>
    </row>
    <row r="5" spans="1:6" ht="15" x14ac:dyDescent="0.25">
      <c r="C5" s="9" t="s">
        <v>252</v>
      </c>
    </row>
    <row r="6" spans="1:6" ht="15" x14ac:dyDescent="0.25">
      <c r="A6" s="126"/>
      <c r="C6" s="9" t="s">
        <v>245</v>
      </c>
      <c r="D6" s="127"/>
      <c r="E6" s="128"/>
      <c r="F6" s="129"/>
    </row>
    <row r="7" spans="1:6" ht="15" x14ac:dyDescent="0.25">
      <c r="A7" s="126"/>
      <c r="C7" s="9"/>
      <c r="D7" s="127"/>
      <c r="E7" s="128"/>
      <c r="F7" s="129"/>
    </row>
    <row r="8" spans="1:6" ht="69" customHeight="1" x14ac:dyDescent="0.2">
      <c r="A8" s="186" t="s">
        <v>2336</v>
      </c>
      <c r="B8" s="186"/>
      <c r="C8" s="186"/>
    </row>
    <row r="9" spans="1:6" ht="30" x14ac:dyDescent="0.2">
      <c r="A9" s="110" t="s">
        <v>2</v>
      </c>
      <c r="B9" s="110" t="s">
        <v>136</v>
      </c>
      <c r="C9" s="110" t="s">
        <v>4</v>
      </c>
    </row>
    <row r="10" spans="1:6" ht="15" x14ac:dyDescent="0.2">
      <c r="A10" s="111" t="s">
        <v>137</v>
      </c>
      <c r="B10" s="112" t="s">
        <v>148</v>
      </c>
      <c r="C10" s="113">
        <v>25964.2</v>
      </c>
    </row>
    <row r="11" spans="1:6" ht="15" x14ac:dyDescent="0.2">
      <c r="A11" s="111"/>
      <c r="B11" s="112" t="s">
        <v>221</v>
      </c>
      <c r="C11" s="113">
        <v>25964.2</v>
      </c>
    </row>
    <row r="12" spans="1:6" ht="12.75" customHeight="1" x14ac:dyDescent="0.2"/>
    <row r="13" spans="1:6" ht="12.75" customHeight="1" x14ac:dyDescent="0.2"/>
    <row r="14" spans="1:6" ht="12.75" customHeight="1" x14ac:dyDescent="0.2"/>
    <row r="15" spans="1:6" ht="12.75" customHeight="1" x14ac:dyDescent="0.2"/>
    <row r="16" spans="1:6" ht="12.75" customHeight="1" x14ac:dyDescent="0.2"/>
    <row r="17" ht="12.75" customHeight="1" x14ac:dyDescent="0.2"/>
    <row r="18" ht="12.75" customHeight="1" x14ac:dyDescent="0.2"/>
    <row r="19" ht="12.75" customHeight="1" x14ac:dyDescent="0.2"/>
    <row r="20" ht="12.75" customHeight="1" x14ac:dyDescent="0.2"/>
  </sheetData>
  <mergeCells count="1">
    <mergeCell ref="A8:C8"/>
  </mergeCells>
  <pageMargins left="1.1811023622047245" right="0.70866141732283472" top="0.74803149606299213" bottom="0.74803149606299213" header="0.31496062992125984" footer="0.31496062992125984"/>
  <pageSetup paperSize="9" orientation="portrait" r:id="rId1"/>
  <headerFooter>
    <oddFooter>&amp;L&amp;"Times New Roman,обычный"&amp;8 943-23</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11"/>
  <sheetViews>
    <sheetView workbookViewId="0">
      <selection activeCell="B4" sqref="B4"/>
    </sheetView>
  </sheetViews>
  <sheetFormatPr defaultRowHeight="12.75" x14ac:dyDescent="0.2"/>
  <cols>
    <col min="1" max="1" width="8.7109375" style="115" customWidth="1"/>
    <col min="2" max="2" width="47.85546875" style="115" customWidth="1"/>
    <col min="3" max="3" width="25.7109375" style="115" customWidth="1"/>
    <col min="4" max="4" width="9.140625" style="115"/>
    <col min="5" max="5" width="13.140625" style="115" customWidth="1"/>
    <col min="6" max="254" width="9.140625" style="115"/>
    <col min="255" max="255" width="8.7109375" style="115" customWidth="1"/>
    <col min="256" max="256" width="30.7109375" style="115" customWidth="1"/>
    <col min="257" max="257" width="7.5703125" style="115" customWidth="1"/>
    <col min="258" max="259" width="15.42578125" style="115" customWidth="1"/>
    <col min="260" max="260" width="9.140625" style="115"/>
    <col min="261" max="261" width="13.140625" style="115" customWidth="1"/>
    <col min="262" max="510" width="9.140625" style="115"/>
    <col min="511" max="511" width="8.7109375" style="115" customWidth="1"/>
    <col min="512" max="512" width="30.7109375" style="115" customWidth="1"/>
    <col min="513" max="513" width="7.5703125" style="115" customWidth="1"/>
    <col min="514" max="515" width="15.42578125" style="115" customWidth="1"/>
    <col min="516" max="516" width="9.140625" style="115"/>
    <col min="517" max="517" width="13.140625" style="115" customWidth="1"/>
    <col min="518" max="766" width="9.140625" style="115"/>
    <col min="767" max="767" width="8.7109375" style="115" customWidth="1"/>
    <col min="768" max="768" width="30.7109375" style="115" customWidth="1"/>
    <col min="769" max="769" width="7.5703125" style="115" customWidth="1"/>
    <col min="770" max="771" width="15.42578125" style="115" customWidth="1"/>
    <col min="772" max="772" width="9.140625" style="115"/>
    <col min="773" max="773" width="13.140625" style="115" customWidth="1"/>
    <col min="774" max="1022" width="9.140625" style="115"/>
    <col min="1023" max="1023" width="8.7109375" style="115" customWidth="1"/>
    <col min="1024" max="1024" width="30.7109375" style="115" customWidth="1"/>
    <col min="1025" max="1025" width="7.5703125" style="115" customWidth="1"/>
    <col min="1026" max="1027" width="15.42578125" style="115" customWidth="1"/>
    <col min="1028" max="1028" width="9.140625" style="115"/>
    <col min="1029" max="1029" width="13.140625" style="115" customWidth="1"/>
    <col min="1030" max="1278" width="9.140625" style="115"/>
    <col min="1279" max="1279" width="8.7109375" style="115" customWidth="1"/>
    <col min="1280" max="1280" width="30.7109375" style="115" customWidth="1"/>
    <col min="1281" max="1281" width="7.5703125" style="115" customWidth="1"/>
    <col min="1282" max="1283" width="15.42578125" style="115" customWidth="1"/>
    <col min="1284" max="1284" width="9.140625" style="115"/>
    <col min="1285" max="1285" width="13.140625" style="115" customWidth="1"/>
    <col min="1286" max="1534" width="9.140625" style="115"/>
    <col min="1535" max="1535" width="8.7109375" style="115" customWidth="1"/>
    <col min="1536" max="1536" width="30.7109375" style="115" customWidth="1"/>
    <col min="1537" max="1537" width="7.5703125" style="115" customWidth="1"/>
    <col min="1538" max="1539" width="15.42578125" style="115" customWidth="1"/>
    <col min="1540" max="1540" width="9.140625" style="115"/>
    <col min="1541" max="1541" width="13.140625" style="115" customWidth="1"/>
    <col min="1542" max="1790" width="9.140625" style="115"/>
    <col min="1791" max="1791" width="8.7109375" style="115" customWidth="1"/>
    <col min="1792" max="1792" width="30.7109375" style="115" customWidth="1"/>
    <col min="1793" max="1793" width="7.5703125" style="115" customWidth="1"/>
    <col min="1794" max="1795" width="15.42578125" style="115" customWidth="1"/>
    <col min="1796" max="1796" width="9.140625" style="115"/>
    <col min="1797" max="1797" width="13.140625" style="115" customWidth="1"/>
    <col min="1798" max="2046" width="9.140625" style="115"/>
    <col min="2047" max="2047" width="8.7109375" style="115" customWidth="1"/>
    <col min="2048" max="2048" width="30.7109375" style="115" customWidth="1"/>
    <col min="2049" max="2049" width="7.5703125" style="115" customWidth="1"/>
    <col min="2050" max="2051" width="15.42578125" style="115" customWidth="1"/>
    <col min="2052" max="2052" width="9.140625" style="115"/>
    <col min="2053" max="2053" width="13.140625" style="115" customWidth="1"/>
    <col min="2054" max="2302" width="9.140625" style="115"/>
    <col min="2303" max="2303" width="8.7109375" style="115" customWidth="1"/>
    <col min="2304" max="2304" width="30.7109375" style="115" customWidth="1"/>
    <col min="2305" max="2305" width="7.5703125" style="115" customWidth="1"/>
    <col min="2306" max="2307" width="15.42578125" style="115" customWidth="1"/>
    <col min="2308" max="2308" width="9.140625" style="115"/>
    <col min="2309" max="2309" width="13.140625" style="115" customWidth="1"/>
    <col min="2310" max="2558" width="9.140625" style="115"/>
    <col min="2559" max="2559" width="8.7109375" style="115" customWidth="1"/>
    <col min="2560" max="2560" width="30.7109375" style="115" customWidth="1"/>
    <col min="2561" max="2561" width="7.5703125" style="115" customWidth="1"/>
    <col min="2562" max="2563" width="15.42578125" style="115" customWidth="1"/>
    <col min="2564" max="2564" width="9.140625" style="115"/>
    <col min="2565" max="2565" width="13.140625" style="115" customWidth="1"/>
    <col min="2566" max="2814" width="9.140625" style="115"/>
    <col min="2815" max="2815" width="8.7109375" style="115" customWidth="1"/>
    <col min="2816" max="2816" width="30.7109375" style="115" customWidth="1"/>
    <col min="2817" max="2817" width="7.5703125" style="115" customWidth="1"/>
    <col min="2818" max="2819" width="15.42578125" style="115" customWidth="1"/>
    <col min="2820" max="2820" width="9.140625" style="115"/>
    <col min="2821" max="2821" width="13.140625" style="115" customWidth="1"/>
    <col min="2822" max="3070" width="9.140625" style="115"/>
    <col min="3071" max="3071" width="8.7109375" style="115" customWidth="1"/>
    <col min="3072" max="3072" width="30.7109375" style="115" customWidth="1"/>
    <col min="3073" max="3073" width="7.5703125" style="115" customWidth="1"/>
    <col min="3074" max="3075" width="15.42578125" style="115" customWidth="1"/>
    <col min="3076" max="3076" width="9.140625" style="115"/>
    <col min="3077" max="3077" width="13.140625" style="115" customWidth="1"/>
    <col min="3078" max="3326" width="9.140625" style="115"/>
    <col min="3327" max="3327" width="8.7109375" style="115" customWidth="1"/>
    <col min="3328" max="3328" width="30.7109375" style="115" customWidth="1"/>
    <col min="3329" max="3329" width="7.5703125" style="115" customWidth="1"/>
    <col min="3330" max="3331" width="15.42578125" style="115" customWidth="1"/>
    <col min="3332" max="3332" width="9.140625" style="115"/>
    <col min="3333" max="3333" width="13.140625" style="115" customWidth="1"/>
    <col min="3334" max="3582" width="9.140625" style="115"/>
    <col min="3583" max="3583" width="8.7109375" style="115" customWidth="1"/>
    <col min="3584" max="3584" width="30.7109375" style="115" customWidth="1"/>
    <col min="3585" max="3585" width="7.5703125" style="115" customWidth="1"/>
    <col min="3586" max="3587" width="15.42578125" style="115" customWidth="1"/>
    <col min="3588" max="3588" width="9.140625" style="115"/>
    <col min="3589" max="3589" width="13.140625" style="115" customWidth="1"/>
    <col min="3590" max="3838" width="9.140625" style="115"/>
    <col min="3839" max="3839" width="8.7109375" style="115" customWidth="1"/>
    <col min="3840" max="3840" width="30.7109375" style="115" customWidth="1"/>
    <col min="3841" max="3841" width="7.5703125" style="115" customWidth="1"/>
    <col min="3842" max="3843" width="15.42578125" style="115" customWidth="1"/>
    <col min="3844" max="3844" width="9.140625" style="115"/>
    <col min="3845" max="3845" width="13.140625" style="115" customWidth="1"/>
    <col min="3846" max="4094" width="9.140625" style="115"/>
    <col min="4095" max="4095" width="8.7109375" style="115" customWidth="1"/>
    <col min="4096" max="4096" width="30.7109375" style="115" customWidth="1"/>
    <col min="4097" max="4097" width="7.5703125" style="115" customWidth="1"/>
    <col min="4098" max="4099" width="15.42578125" style="115" customWidth="1"/>
    <col min="4100" max="4100" width="9.140625" style="115"/>
    <col min="4101" max="4101" width="13.140625" style="115" customWidth="1"/>
    <col min="4102" max="4350" width="9.140625" style="115"/>
    <col min="4351" max="4351" width="8.7109375" style="115" customWidth="1"/>
    <col min="4352" max="4352" width="30.7109375" style="115" customWidth="1"/>
    <col min="4353" max="4353" width="7.5703125" style="115" customWidth="1"/>
    <col min="4354" max="4355" width="15.42578125" style="115" customWidth="1"/>
    <col min="4356" max="4356" width="9.140625" style="115"/>
    <col min="4357" max="4357" width="13.140625" style="115" customWidth="1"/>
    <col min="4358" max="4606" width="9.140625" style="115"/>
    <col min="4607" max="4607" width="8.7109375" style="115" customWidth="1"/>
    <col min="4608" max="4608" width="30.7109375" style="115" customWidth="1"/>
    <col min="4609" max="4609" width="7.5703125" style="115" customWidth="1"/>
    <col min="4610" max="4611" width="15.42578125" style="115" customWidth="1"/>
    <col min="4612" max="4612" width="9.140625" style="115"/>
    <col min="4613" max="4613" width="13.140625" style="115" customWidth="1"/>
    <col min="4614" max="4862" width="9.140625" style="115"/>
    <col min="4863" max="4863" width="8.7109375" style="115" customWidth="1"/>
    <col min="4864" max="4864" width="30.7109375" style="115" customWidth="1"/>
    <col min="4865" max="4865" width="7.5703125" style="115" customWidth="1"/>
    <col min="4866" max="4867" width="15.42578125" style="115" customWidth="1"/>
    <col min="4868" max="4868" width="9.140625" style="115"/>
    <col min="4869" max="4869" width="13.140625" style="115" customWidth="1"/>
    <col min="4870" max="5118" width="9.140625" style="115"/>
    <col min="5119" max="5119" width="8.7109375" style="115" customWidth="1"/>
    <col min="5120" max="5120" width="30.7109375" style="115" customWidth="1"/>
    <col min="5121" max="5121" width="7.5703125" style="115" customWidth="1"/>
    <col min="5122" max="5123" width="15.42578125" style="115" customWidth="1"/>
    <col min="5124" max="5124" width="9.140625" style="115"/>
    <col min="5125" max="5125" width="13.140625" style="115" customWidth="1"/>
    <col min="5126" max="5374" width="9.140625" style="115"/>
    <col min="5375" max="5375" width="8.7109375" style="115" customWidth="1"/>
    <col min="5376" max="5376" width="30.7109375" style="115" customWidth="1"/>
    <col min="5377" max="5377" width="7.5703125" style="115" customWidth="1"/>
    <col min="5378" max="5379" width="15.42578125" style="115" customWidth="1"/>
    <col min="5380" max="5380" width="9.140625" style="115"/>
    <col min="5381" max="5381" width="13.140625" style="115" customWidth="1"/>
    <col min="5382" max="5630" width="9.140625" style="115"/>
    <col min="5631" max="5631" width="8.7109375" style="115" customWidth="1"/>
    <col min="5632" max="5632" width="30.7109375" style="115" customWidth="1"/>
    <col min="5633" max="5633" width="7.5703125" style="115" customWidth="1"/>
    <col min="5634" max="5635" width="15.42578125" style="115" customWidth="1"/>
    <col min="5636" max="5636" width="9.140625" style="115"/>
    <col min="5637" max="5637" width="13.140625" style="115" customWidth="1"/>
    <col min="5638" max="5886" width="9.140625" style="115"/>
    <col min="5887" max="5887" width="8.7109375" style="115" customWidth="1"/>
    <col min="5888" max="5888" width="30.7109375" style="115" customWidth="1"/>
    <col min="5889" max="5889" width="7.5703125" style="115" customWidth="1"/>
    <col min="5890" max="5891" width="15.42578125" style="115" customWidth="1"/>
    <col min="5892" max="5892" width="9.140625" style="115"/>
    <col min="5893" max="5893" width="13.140625" style="115" customWidth="1"/>
    <col min="5894" max="6142" width="9.140625" style="115"/>
    <col min="6143" max="6143" width="8.7109375" style="115" customWidth="1"/>
    <col min="6144" max="6144" width="30.7109375" style="115" customWidth="1"/>
    <col min="6145" max="6145" width="7.5703125" style="115" customWidth="1"/>
    <col min="6146" max="6147" width="15.42578125" style="115" customWidth="1"/>
    <col min="6148" max="6148" width="9.140625" style="115"/>
    <col min="6149" max="6149" width="13.140625" style="115" customWidth="1"/>
    <col min="6150" max="6398" width="9.140625" style="115"/>
    <col min="6399" max="6399" width="8.7109375" style="115" customWidth="1"/>
    <col min="6400" max="6400" width="30.7109375" style="115" customWidth="1"/>
    <col min="6401" max="6401" width="7.5703125" style="115" customWidth="1"/>
    <col min="6402" max="6403" width="15.42578125" style="115" customWidth="1"/>
    <col min="6404" max="6404" width="9.140625" style="115"/>
    <col min="6405" max="6405" width="13.140625" style="115" customWidth="1"/>
    <col min="6406" max="6654" width="9.140625" style="115"/>
    <col min="6655" max="6655" width="8.7109375" style="115" customWidth="1"/>
    <col min="6656" max="6656" width="30.7109375" style="115" customWidth="1"/>
    <col min="6657" max="6657" width="7.5703125" style="115" customWidth="1"/>
    <col min="6658" max="6659" width="15.42578125" style="115" customWidth="1"/>
    <col min="6660" max="6660" width="9.140625" style="115"/>
    <col min="6661" max="6661" width="13.140625" style="115" customWidth="1"/>
    <col min="6662" max="6910" width="9.140625" style="115"/>
    <col min="6911" max="6911" width="8.7109375" style="115" customWidth="1"/>
    <col min="6912" max="6912" width="30.7109375" style="115" customWidth="1"/>
    <col min="6913" max="6913" width="7.5703125" style="115" customWidth="1"/>
    <col min="6914" max="6915" width="15.42578125" style="115" customWidth="1"/>
    <col min="6916" max="6916" width="9.140625" style="115"/>
    <col min="6917" max="6917" width="13.140625" style="115" customWidth="1"/>
    <col min="6918" max="7166" width="9.140625" style="115"/>
    <col min="7167" max="7167" width="8.7109375" style="115" customWidth="1"/>
    <col min="7168" max="7168" width="30.7109375" style="115" customWidth="1"/>
    <col min="7169" max="7169" width="7.5703125" style="115" customWidth="1"/>
    <col min="7170" max="7171" width="15.42578125" style="115" customWidth="1"/>
    <col min="7172" max="7172" width="9.140625" style="115"/>
    <col min="7173" max="7173" width="13.140625" style="115" customWidth="1"/>
    <col min="7174" max="7422" width="9.140625" style="115"/>
    <col min="7423" max="7423" width="8.7109375" style="115" customWidth="1"/>
    <col min="7424" max="7424" width="30.7109375" style="115" customWidth="1"/>
    <col min="7425" max="7425" width="7.5703125" style="115" customWidth="1"/>
    <col min="7426" max="7427" width="15.42578125" style="115" customWidth="1"/>
    <col min="7428" max="7428" width="9.140625" style="115"/>
    <col min="7429" max="7429" width="13.140625" style="115" customWidth="1"/>
    <col min="7430" max="7678" width="9.140625" style="115"/>
    <col min="7679" max="7679" width="8.7109375" style="115" customWidth="1"/>
    <col min="7680" max="7680" width="30.7109375" style="115" customWidth="1"/>
    <col min="7681" max="7681" width="7.5703125" style="115" customWidth="1"/>
    <col min="7682" max="7683" width="15.42578125" style="115" customWidth="1"/>
    <col min="7684" max="7684" width="9.140625" style="115"/>
    <col min="7685" max="7685" width="13.140625" style="115" customWidth="1"/>
    <col min="7686" max="7934" width="9.140625" style="115"/>
    <col min="7935" max="7935" width="8.7109375" style="115" customWidth="1"/>
    <col min="7936" max="7936" width="30.7109375" style="115" customWidth="1"/>
    <col min="7937" max="7937" width="7.5703125" style="115" customWidth="1"/>
    <col min="7938" max="7939" width="15.42578125" style="115" customWidth="1"/>
    <col min="7940" max="7940" width="9.140625" style="115"/>
    <col min="7941" max="7941" width="13.140625" style="115" customWidth="1"/>
    <col min="7942" max="8190" width="9.140625" style="115"/>
    <col min="8191" max="8191" width="8.7109375" style="115" customWidth="1"/>
    <col min="8192" max="8192" width="30.7109375" style="115" customWidth="1"/>
    <col min="8193" max="8193" width="7.5703125" style="115" customWidth="1"/>
    <col min="8194" max="8195" width="15.42578125" style="115" customWidth="1"/>
    <col min="8196" max="8196" width="9.140625" style="115"/>
    <col min="8197" max="8197" width="13.140625" style="115" customWidth="1"/>
    <col min="8198" max="8446" width="9.140625" style="115"/>
    <col min="8447" max="8447" width="8.7109375" style="115" customWidth="1"/>
    <col min="8448" max="8448" width="30.7109375" style="115" customWidth="1"/>
    <col min="8449" max="8449" width="7.5703125" style="115" customWidth="1"/>
    <col min="8450" max="8451" width="15.42578125" style="115" customWidth="1"/>
    <col min="8452" max="8452" width="9.140625" style="115"/>
    <col min="8453" max="8453" width="13.140625" style="115" customWidth="1"/>
    <col min="8454" max="8702" width="9.140625" style="115"/>
    <col min="8703" max="8703" width="8.7109375" style="115" customWidth="1"/>
    <col min="8704" max="8704" width="30.7109375" style="115" customWidth="1"/>
    <col min="8705" max="8705" width="7.5703125" style="115" customWidth="1"/>
    <col min="8706" max="8707" width="15.42578125" style="115" customWidth="1"/>
    <col min="8708" max="8708" width="9.140625" style="115"/>
    <col min="8709" max="8709" width="13.140625" style="115" customWidth="1"/>
    <col min="8710" max="8958" width="9.140625" style="115"/>
    <col min="8959" max="8959" width="8.7109375" style="115" customWidth="1"/>
    <col min="8960" max="8960" width="30.7109375" style="115" customWidth="1"/>
    <col min="8961" max="8961" width="7.5703125" style="115" customWidth="1"/>
    <col min="8962" max="8963" width="15.42578125" style="115" customWidth="1"/>
    <col min="8964" max="8964" width="9.140625" style="115"/>
    <col min="8965" max="8965" width="13.140625" style="115" customWidth="1"/>
    <col min="8966" max="9214" width="9.140625" style="115"/>
    <col min="9215" max="9215" width="8.7109375" style="115" customWidth="1"/>
    <col min="9216" max="9216" width="30.7109375" style="115" customWidth="1"/>
    <col min="9217" max="9217" width="7.5703125" style="115" customWidth="1"/>
    <col min="9218" max="9219" width="15.42578125" style="115" customWidth="1"/>
    <col min="9220" max="9220" width="9.140625" style="115"/>
    <col min="9221" max="9221" width="13.140625" style="115" customWidth="1"/>
    <col min="9222" max="9470" width="9.140625" style="115"/>
    <col min="9471" max="9471" width="8.7109375" style="115" customWidth="1"/>
    <col min="9472" max="9472" width="30.7109375" style="115" customWidth="1"/>
    <col min="9473" max="9473" width="7.5703125" style="115" customWidth="1"/>
    <col min="9474" max="9475" width="15.42578125" style="115" customWidth="1"/>
    <col min="9476" max="9476" width="9.140625" style="115"/>
    <col min="9477" max="9477" width="13.140625" style="115" customWidth="1"/>
    <col min="9478" max="9726" width="9.140625" style="115"/>
    <col min="9727" max="9727" width="8.7109375" style="115" customWidth="1"/>
    <col min="9728" max="9728" width="30.7109375" style="115" customWidth="1"/>
    <col min="9729" max="9729" width="7.5703125" style="115" customWidth="1"/>
    <col min="9730" max="9731" width="15.42578125" style="115" customWidth="1"/>
    <col min="9732" max="9732" width="9.140625" style="115"/>
    <col min="9733" max="9733" width="13.140625" style="115" customWidth="1"/>
    <col min="9734" max="9982" width="9.140625" style="115"/>
    <col min="9983" max="9983" width="8.7109375" style="115" customWidth="1"/>
    <col min="9984" max="9984" width="30.7109375" style="115" customWidth="1"/>
    <col min="9985" max="9985" width="7.5703125" style="115" customWidth="1"/>
    <col min="9986" max="9987" width="15.42578125" style="115" customWidth="1"/>
    <col min="9988" max="9988" width="9.140625" style="115"/>
    <col min="9989" max="9989" width="13.140625" style="115" customWidth="1"/>
    <col min="9990" max="10238" width="9.140625" style="115"/>
    <col min="10239" max="10239" width="8.7109375" style="115" customWidth="1"/>
    <col min="10240" max="10240" width="30.7109375" style="115" customWidth="1"/>
    <col min="10241" max="10241" width="7.5703125" style="115" customWidth="1"/>
    <col min="10242" max="10243" width="15.42578125" style="115" customWidth="1"/>
    <col min="10244" max="10244" width="9.140625" style="115"/>
    <col min="10245" max="10245" width="13.140625" style="115" customWidth="1"/>
    <col min="10246" max="10494" width="9.140625" style="115"/>
    <col min="10495" max="10495" width="8.7109375" style="115" customWidth="1"/>
    <col min="10496" max="10496" width="30.7109375" style="115" customWidth="1"/>
    <col min="10497" max="10497" width="7.5703125" style="115" customWidth="1"/>
    <col min="10498" max="10499" width="15.42578125" style="115" customWidth="1"/>
    <col min="10500" max="10500" width="9.140625" style="115"/>
    <col min="10501" max="10501" width="13.140625" style="115" customWidth="1"/>
    <col min="10502" max="10750" width="9.140625" style="115"/>
    <col min="10751" max="10751" width="8.7109375" style="115" customWidth="1"/>
    <col min="10752" max="10752" width="30.7109375" style="115" customWidth="1"/>
    <col min="10753" max="10753" width="7.5703125" style="115" customWidth="1"/>
    <col min="10754" max="10755" width="15.42578125" style="115" customWidth="1"/>
    <col min="10756" max="10756" width="9.140625" style="115"/>
    <col min="10757" max="10757" width="13.140625" style="115" customWidth="1"/>
    <col min="10758" max="11006" width="9.140625" style="115"/>
    <col min="11007" max="11007" width="8.7109375" style="115" customWidth="1"/>
    <col min="11008" max="11008" width="30.7109375" style="115" customWidth="1"/>
    <col min="11009" max="11009" width="7.5703125" style="115" customWidth="1"/>
    <col min="11010" max="11011" width="15.42578125" style="115" customWidth="1"/>
    <col min="11012" max="11012" width="9.140625" style="115"/>
    <col min="11013" max="11013" width="13.140625" style="115" customWidth="1"/>
    <col min="11014" max="11262" width="9.140625" style="115"/>
    <col min="11263" max="11263" width="8.7109375" style="115" customWidth="1"/>
    <col min="11264" max="11264" width="30.7109375" style="115" customWidth="1"/>
    <col min="11265" max="11265" width="7.5703125" style="115" customWidth="1"/>
    <col min="11266" max="11267" width="15.42578125" style="115" customWidth="1"/>
    <col min="11268" max="11268" width="9.140625" style="115"/>
    <col min="11269" max="11269" width="13.140625" style="115" customWidth="1"/>
    <col min="11270" max="11518" width="9.140625" style="115"/>
    <col min="11519" max="11519" width="8.7109375" style="115" customWidth="1"/>
    <col min="11520" max="11520" width="30.7109375" style="115" customWidth="1"/>
    <col min="11521" max="11521" width="7.5703125" style="115" customWidth="1"/>
    <col min="11522" max="11523" width="15.42578125" style="115" customWidth="1"/>
    <col min="11524" max="11524" width="9.140625" style="115"/>
    <col min="11525" max="11525" width="13.140625" style="115" customWidth="1"/>
    <col min="11526" max="11774" width="9.140625" style="115"/>
    <col min="11775" max="11775" width="8.7109375" style="115" customWidth="1"/>
    <col min="11776" max="11776" width="30.7109375" style="115" customWidth="1"/>
    <col min="11777" max="11777" width="7.5703125" style="115" customWidth="1"/>
    <col min="11778" max="11779" width="15.42578125" style="115" customWidth="1"/>
    <col min="11780" max="11780" width="9.140625" style="115"/>
    <col min="11781" max="11781" width="13.140625" style="115" customWidth="1"/>
    <col min="11782" max="12030" width="9.140625" style="115"/>
    <col min="12031" max="12031" width="8.7109375" style="115" customWidth="1"/>
    <col min="12032" max="12032" width="30.7109375" style="115" customWidth="1"/>
    <col min="12033" max="12033" width="7.5703125" style="115" customWidth="1"/>
    <col min="12034" max="12035" width="15.42578125" style="115" customWidth="1"/>
    <col min="12036" max="12036" width="9.140625" style="115"/>
    <col min="12037" max="12037" width="13.140625" style="115" customWidth="1"/>
    <col min="12038" max="12286" width="9.140625" style="115"/>
    <col min="12287" max="12287" width="8.7109375" style="115" customWidth="1"/>
    <col min="12288" max="12288" width="30.7109375" style="115" customWidth="1"/>
    <col min="12289" max="12289" width="7.5703125" style="115" customWidth="1"/>
    <col min="12290" max="12291" width="15.42578125" style="115" customWidth="1"/>
    <col min="12292" max="12292" width="9.140625" style="115"/>
    <col min="12293" max="12293" width="13.140625" style="115" customWidth="1"/>
    <col min="12294" max="12542" width="9.140625" style="115"/>
    <col min="12543" max="12543" width="8.7109375" style="115" customWidth="1"/>
    <col min="12544" max="12544" width="30.7109375" style="115" customWidth="1"/>
    <col min="12545" max="12545" width="7.5703125" style="115" customWidth="1"/>
    <col min="12546" max="12547" width="15.42578125" style="115" customWidth="1"/>
    <col min="12548" max="12548" width="9.140625" style="115"/>
    <col min="12549" max="12549" width="13.140625" style="115" customWidth="1"/>
    <col min="12550" max="12798" width="9.140625" style="115"/>
    <col min="12799" max="12799" width="8.7109375" style="115" customWidth="1"/>
    <col min="12800" max="12800" width="30.7109375" style="115" customWidth="1"/>
    <col min="12801" max="12801" width="7.5703125" style="115" customWidth="1"/>
    <col min="12802" max="12803" width="15.42578125" style="115" customWidth="1"/>
    <col min="12804" max="12804" width="9.140625" style="115"/>
    <col min="12805" max="12805" width="13.140625" style="115" customWidth="1"/>
    <col min="12806" max="13054" width="9.140625" style="115"/>
    <col min="13055" max="13055" width="8.7109375" style="115" customWidth="1"/>
    <col min="13056" max="13056" width="30.7109375" style="115" customWidth="1"/>
    <col min="13057" max="13057" width="7.5703125" style="115" customWidth="1"/>
    <col min="13058" max="13059" width="15.42578125" style="115" customWidth="1"/>
    <col min="13060" max="13060" width="9.140625" style="115"/>
    <col min="13061" max="13061" width="13.140625" style="115" customWidth="1"/>
    <col min="13062" max="13310" width="9.140625" style="115"/>
    <col min="13311" max="13311" width="8.7109375" style="115" customWidth="1"/>
    <col min="13312" max="13312" width="30.7109375" style="115" customWidth="1"/>
    <col min="13313" max="13313" width="7.5703125" style="115" customWidth="1"/>
    <col min="13314" max="13315" width="15.42578125" style="115" customWidth="1"/>
    <col min="13316" max="13316" width="9.140625" style="115"/>
    <col min="13317" max="13317" width="13.140625" style="115" customWidth="1"/>
    <col min="13318" max="13566" width="9.140625" style="115"/>
    <col min="13567" max="13567" width="8.7109375" style="115" customWidth="1"/>
    <col min="13568" max="13568" width="30.7109375" style="115" customWidth="1"/>
    <col min="13569" max="13569" width="7.5703125" style="115" customWidth="1"/>
    <col min="13570" max="13571" width="15.42578125" style="115" customWidth="1"/>
    <col min="13572" max="13572" width="9.140625" style="115"/>
    <col min="13573" max="13573" width="13.140625" style="115" customWidth="1"/>
    <col min="13574" max="13822" width="9.140625" style="115"/>
    <col min="13823" max="13823" width="8.7109375" style="115" customWidth="1"/>
    <col min="13824" max="13824" width="30.7109375" style="115" customWidth="1"/>
    <col min="13825" max="13825" width="7.5703125" style="115" customWidth="1"/>
    <col min="13826" max="13827" width="15.42578125" style="115" customWidth="1"/>
    <col min="13828" max="13828" width="9.140625" style="115"/>
    <col min="13829" max="13829" width="13.140625" style="115" customWidth="1"/>
    <col min="13830" max="14078" width="9.140625" style="115"/>
    <col min="14079" max="14079" width="8.7109375" style="115" customWidth="1"/>
    <col min="14080" max="14080" width="30.7109375" style="115" customWidth="1"/>
    <col min="14081" max="14081" width="7.5703125" style="115" customWidth="1"/>
    <col min="14082" max="14083" width="15.42578125" style="115" customWidth="1"/>
    <col min="14084" max="14084" width="9.140625" style="115"/>
    <col min="14085" max="14085" width="13.140625" style="115" customWidth="1"/>
    <col min="14086" max="14334" width="9.140625" style="115"/>
    <col min="14335" max="14335" width="8.7109375" style="115" customWidth="1"/>
    <col min="14336" max="14336" width="30.7109375" style="115" customWidth="1"/>
    <col min="14337" max="14337" width="7.5703125" style="115" customWidth="1"/>
    <col min="14338" max="14339" width="15.42578125" style="115" customWidth="1"/>
    <col min="14340" max="14340" width="9.140625" style="115"/>
    <col min="14341" max="14341" width="13.140625" style="115" customWidth="1"/>
    <col min="14342" max="14590" width="9.140625" style="115"/>
    <col min="14591" max="14591" width="8.7109375" style="115" customWidth="1"/>
    <col min="14592" max="14592" width="30.7109375" style="115" customWidth="1"/>
    <col min="14593" max="14593" width="7.5703125" style="115" customWidth="1"/>
    <col min="14594" max="14595" width="15.42578125" style="115" customWidth="1"/>
    <col min="14596" max="14596" width="9.140625" style="115"/>
    <col min="14597" max="14597" width="13.140625" style="115" customWidth="1"/>
    <col min="14598" max="14846" width="9.140625" style="115"/>
    <col min="14847" max="14847" width="8.7109375" style="115" customWidth="1"/>
    <col min="14848" max="14848" width="30.7109375" style="115" customWidth="1"/>
    <col min="14849" max="14849" width="7.5703125" style="115" customWidth="1"/>
    <col min="14850" max="14851" width="15.42578125" style="115" customWidth="1"/>
    <col min="14852" max="14852" width="9.140625" style="115"/>
    <col min="14853" max="14853" width="13.140625" style="115" customWidth="1"/>
    <col min="14854" max="15102" width="9.140625" style="115"/>
    <col min="15103" max="15103" width="8.7109375" style="115" customWidth="1"/>
    <col min="15104" max="15104" width="30.7109375" style="115" customWidth="1"/>
    <col min="15105" max="15105" width="7.5703125" style="115" customWidth="1"/>
    <col min="15106" max="15107" width="15.42578125" style="115" customWidth="1"/>
    <col min="15108" max="15108" width="9.140625" style="115"/>
    <col min="15109" max="15109" width="13.140625" style="115" customWidth="1"/>
    <col min="15110" max="15358" width="9.140625" style="115"/>
    <col min="15359" max="15359" width="8.7109375" style="115" customWidth="1"/>
    <col min="15360" max="15360" width="30.7109375" style="115" customWidth="1"/>
    <col min="15361" max="15361" width="7.5703125" style="115" customWidth="1"/>
    <col min="15362" max="15363" width="15.42578125" style="115" customWidth="1"/>
    <col min="15364" max="15364" width="9.140625" style="115"/>
    <col min="15365" max="15365" width="13.140625" style="115" customWidth="1"/>
    <col min="15366" max="15614" width="9.140625" style="115"/>
    <col min="15615" max="15615" width="8.7109375" style="115" customWidth="1"/>
    <col min="15616" max="15616" width="30.7109375" style="115" customWidth="1"/>
    <col min="15617" max="15617" width="7.5703125" style="115" customWidth="1"/>
    <col min="15618" max="15619" width="15.42578125" style="115" customWidth="1"/>
    <col min="15620" max="15620" width="9.140625" style="115"/>
    <col min="15621" max="15621" width="13.140625" style="115" customWidth="1"/>
    <col min="15622" max="15870" width="9.140625" style="115"/>
    <col min="15871" max="15871" width="8.7109375" style="115" customWidth="1"/>
    <col min="15872" max="15872" width="30.7109375" style="115" customWidth="1"/>
    <col min="15873" max="15873" width="7.5703125" style="115" customWidth="1"/>
    <col min="15874" max="15875" width="15.42578125" style="115" customWidth="1"/>
    <col min="15876" max="15876" width="9.140625" style="115"/>
    <col min="15877" max="15877" width="13.140625" style="115" customWidth="1"/>
    <col min="15878" max="16126" width="9.140625" style="115"/>
    <col min="16127" max="16127" width="8.7109375" style="115" customWidth="1"/>
    <col min="16128" max="16128" width="30.7109375" style="115" customWidth="1"/>
    <col min="16129" max="16129" width="7.5703125" style="115" customWidth="1"/>
    <col min="16130" max="16131" width="15.42578125" style="115" customWidth="1"/>
    <col min="16132" max="16132" width="9.140625" style="115"/>
    <col min="16133" max="16133" width="13.140625" style="115" customWidth="1"/>
    <col min="16134" max="16384" width="9.140625" style="115"/>
  </cols>
  <sheetData>
    <row r="1" spans="1:254" s="146" customFormat="1" ht="12.75" customHeight="1" x14ac:dyDescent="0.25">
      <c r="A1" s="144"/>
      <c r="B1" s="144"/>
      <c r="C1" s="140" t="s">
        <v>254</v>
      </c>
      <c r="D1" s="10"/>
      <c r="E1" s="145"/>
      <c r="F1" s="144"/>
      <c r="G1" s="144"/>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row>
    <row r="2" spans="1:254" s="146" customFormat="1" ht="12.75" customHeight="1" x14ac:dyDescent="0.25">
      <c r="A2" s="144"/>
      <c r="B2" s="144"/>
      <c r="C2" s="140" t="s">
        <v>248</v>
      </c>
      <c r="D2" s="10"/>
      <c r="E2" s="145"/>
      <c r="F2" s="144"/>
      <c r="G2" s="144"/>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row>
    <row r="3" spans="1:254" s="146" customFormat="1" ht="12.75" customHeight="1" x14ac:dyDescent="0.25">
      <c r="A3" s="144"/>
      <c r="B3" s="144"/>
      <c r="C3" s="140" t="s">
        <v>2355</v>
      </c>
      <c r="D3" s="10"/>
      <c r="E3" s="145"/>
      <c r="F3" s="144"/>
      <c r="G3" s="144"/>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row>
    <row r="4" spans="1:254" s="146" customFormat="1" ht="12.75" customHeight="1" x14ac:dyDescent="0.25">
      <c r="A4" s="144"/>
      <c r="B4" s="144"/>
      <c r="C4" s="147"/>
      <c r="D4" s="10"/>
      <c r="E4" s="145"/>
      <c r="F4" s="144"/>
      <c r="G4" s="144"/>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row>
    <row r="5" spans="1:254" s="146" customFormat="1" ht="12.75" customHeight="1" x14ac:dyDescent="0.25">
      <c r="A5" s="144"/>
      <c r="B5" s="144"/>
      <c r="C5" s="148" t="s">
        <v>241</v>
      </c>
      <c r="D5" s="10"/>
      <c r="E5" s="145"/>
      <c r="F5" s="144"/>
      <c r="G5" s="144"/>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row>
    <row r="6" spans="1:254" s="146" customFormat="1" ht="12.75" customHeight="1" x14ac:dyDescent="0.25">
      <c r="A6" s="144"/>
      <c r="B6" s="144"/>
      <c r="C6" s="149" t="s">
        <v>245</v>
      </c>
      <c r="D6" s="10"/>
      <c r="E6" s="145"/>
      <c r="F6" s="144"/>
      <c r="G6" s="144"/>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c r="FK6" s="10"/>
      <c r="FL6" s="10"/>
      <c r="FM6" s="10"/>
      <c r="FN6" s="10"/>
      <c r="FO6" s="10"/>
      <c r="FP6" s="10"/>
      <c r="FQ6" s="10"/>
      <c r="FR6" s="10"/>
      <c r="FS6" s="10"/>
      <c r="FT6" s="10"/>
      <c r="FU6" s="10"/>
      <c r="FV6" s="10"/>
      <c r="FW6" s="10"/>
      <c r="FX6" s="10"/>
      <c r="FY6" s="10"/>
      <c r="FZ6" s="10"/>
      <c r="GA6" s="10"/>
      <c r="GB6" s="10"/>
      <c r="GC6" s="10"/>
      <c r="GD6" s="10"/>
      <c r="GE6" s="10"/>
      <c r="GF6" s="10"/>
      <c r="GG6" s="10"/>
      <c r="GH6" s="10"/>
      <c r="GI6" s="10"/>
      <c r="GJ6" s="10"/>
      <c r="GK6" s="10"/>
      <c r="GL6" s="10"/>
      <c r="GM6" s="10"/>
      <c r="GN6" s="10"/>
      <c r="GO6" s="10"/>
      <c r="GP6" s="10"/>
      <c r="GQ6" s="10"/>
      <c r="GR6" s="10"/>
      <c r="GS6" s="10"/>
      <c r="GT6" s="10"/>
      <c r="GU6" s="10"/>
      <c r="GV6" s="10"/>
      <c r="GW6" s="10"/>
      <c r="GX6" s="10"/>
      <c r="GY6" s="10"/>
      <c r="GZ6" s="10"/>
      <c r="HA6" s="10"/>
      <c r="HB6" s="10"/>
      <c r="HC6" s="10"/>
      <c r="HD6" s="10"/>
      <c r="HE6" s="10"/>
      <c r="HF6" s="10"/>
      <c r="HG6" s="10"/>
      <c r="HH6" s="10"/>
      <c r="HI6" s="10"/>
      <c r="HJ6" s="10"/>
      <c r="HK6" s="10"/>
      <c r="HL6" s="10"/>
      <c r="HM6" s="10"/>
      <c r="HN6" s="10"/>
      <c r="HO6" s="10"/>
      <c r="HP6" s="10"/>
      <c r="HQ6" s="10"/>
      <c r="HR6" s="10"/>
      <c r="HS6" s="10"/>
      <c r="HT6" s="10"/>
      <c r="HU6" s="10"/>
      <c r="HV6" s="10"/>
      <c r="HW6" s="10"/>
      <c r="HX6" s="10"/>
      <c r="HY6" s="10"/>
      <c r="HZ6" s="10"/>
      <c r="IA6" s="10"/>
      <c r="IB6" s="10"/>
      <c r="IC6" s="10"/>
      <c r="ID6" s="10"/>
      <c r="IE6" s="10"/>
      <c r="IF6" s="10"/>
      <c r="IG6" s="10"/>
      <c r="IH6" s="10"/>
      <c r="II6" s="10"/>
      <c r="IJ6" s="10"/>
      <c r="IK6" s="10"/>
      <c r="IL6" s="10"/>
      <c r="IM6" s="10"/>
      <c r="IN6" s="10"/>
      <c r="IO6" s="10"/>
      <c r="IP6" s="10"/>
      <c r="IQ6" s="10"/>
      <c r="IR6" s="10"/>
      <c r="IS6" s="10"/>
      <c r="IT6" s="10"/>
    </row>
    <row r="7" spans="1:254" s="146" customFormat="1" ht="12.75" customHeight="1" x14ac:dyDescent="0.25">
      <c r="A7" s="144"/>
      <c r="B7" s="144"/>
      <c r="C7" s="149"/>
      <c r="D7" s="10"/>
      <c r="E7" s="145"/>
      <c r="F7" s="144"/>
      <c r="G7" s="144"/>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c r="DO7" s="10"/>
      <c r="DP7" s="10"/>
      <c r="DQ7" s="10"/>
      <c r="DR7" s="10"/>
      <c r="DS7" s="10"/>
      <c r="DT7" s="10"/>
      <c r="DU7" s="10"/>
      <c r="DV7" s="10"/>
      <c r="DW7" s="10"/>
      <c r="DX7" s="10"/>
      <c r="DY7" s="10"/>
      <c r="DZ7" s="10"/>
      <c r="EA7" s="10"/>
      <c r="EB7" s="10"/>
      <c r="EC7" s="10"/>
      <c r="ED7" s="10"/>
      <c r="EE7" s="10"/>
      <c r="EF7" s="10"/>
      <c r="EG7" s="10"/>
      <c r="EH7" s="10"/>
      <c r="EI7" s="10"/>
      <c r="EJ7" s="10"/>
      <c r="EK7" s="10"/>
      <c r="EL7" s="10"/>
      <c r="EM7" s="10"/>
      <c r="EN7" s="10"/>
      <c r="EO7" s="10"/>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10"/>
      <c r="FP7" s="10"/>
      <c r="FQ7" s="10"/>
      <c r="FR7" s="10"/>
      <c r="FS7" s="10"/>
      <c r="FT7" s="10"/>
      <c r="FU7" s="10"/>
      <c r="FV7" s="10"/>
      <c r="FW7" s="10"/>
      <c r="FX7" s="10"/>
      <c r="FY7" s="10"/>
      <c r="FZ7" s="10"/>
      <c r="GA7" s="10"/>
      <c r="GB7" s="10"/>
      <c r="GC7" s="10"/>
      <c r="GD7" s="10"/>
      <c r="GE7" s="10"/>
      <c r="GF7" s="10"/>
      <c r="GG7" s="10"/>
      <c r="GH7" s="10"/>
      <c r="GI7" s="10"/>
      <c r="GJ7" s="10"/>
      <c r="GK7" s="10"/>
      <c r="GL7" s="10"/>
      <c r="GM7" s="10"/>
      <c r="GN7" s="10"/>
      <c r="GO7" s="10"/>
      <c r="GP7" s="10"/>
      <c r="GQ7" s="10"/>
      <c r="GR7" s="10"/>
      <c r="GS7" s="10"/>
      <c r="GT7" s="10"/>
      <c r="GU7" s="10"/>
      <c r="GV7" s="10"/>
      <c r="GW7" s="10"/>
      <c r="GX7" s="10"/>
      <c r="GY7" s="10"/>
      <c r="GZ7" s="10"/>
      <c r="HA7" s="10"/>
      <c r="HB7" s="10"/>
      <c r="HC7" s="10"/>
      <c r="HD7" s="10"/>
      <c r="HE7" s="10"/>
      <c r="HF7" s="10"/>
      <c r="HG7" s="10"/>
      <c r="HH7" s="10"/>
      <c r="HI7" s="10"/>
      <c r="HJ7" s="10"/>
      <c r="HK7" s="10"/>
      <c r="HL7" s="10"/>
      <c r="HM7" s="10"/>
      <c r="HN7" s="10"/>
      <c r="HO7" s="10"/>
      <c r="HP7" s="10"/>
      <c r="HQ7" s="10"/>
      <c r="HR7" s="10"/>
      <c r="HS7" s="10"/>
      <c r="HT7" s="10"/>
      <c r="HU7" s="10"/>
      <c r="HV7" s="10"/>
      <c r="HW7" s="10"/>
      <c r="HX7" s="10"/>
      <c r="HY7" s="10"/>
      <c r="HZ7" s="10"/>
      <c r="IA7" s="10"/>
      <c r="IB7" s="10"/>
      <c r="IC7" s="10"/>
      <c r="ID7" s="10"/>
      <c r="IE7" s="10"/>
      <c r="IF7" s="10"/>
      <c r="IG7" s="10"/>
      <c r="IH7" s="10"/>
      <c r="II7" s="10"/>
      <c r="IJ7" s="10"/>
      <c r="IK7" s="10"/>
      <c r="IL7" s="10"/>
      <c r="IM7" s="10"/>
      <c r="IN7" s="10"/>
      <c r="IO7" s="10"/>
      <c r="IP7" s="10"/>
      <c r="IQ7" s="10"/>
      <c r="IR7" s="10"/>
      <c r="IS7" s="10"/>
      <c r="IT7" s="10"/>
    </row>
    <row r="8" spans="1:254" ht="77.25" customHeight="1" x14ac:dyDescent="0.2">
      <c r="A8" s="188" t="s">
        <v>2337</v>
      </c>
      <c r="B8" s="188"/>
      <c r="C8" s="188"/>
    </row>
    <row r="9" spans="1:254" ht="30" x14ac:dyDescent="0.2">
      <c r="A9" s="122" t="s">
        <v>2</v>
      </c>
      <c r="B9" s="122" t="s">
        <v>136</v>
      </c>
      <c r="C9" s="122" t="s">
        <v>4</v>
      </c>
    </row>
    <row r="10" spans="1:254" ht="15" x14ac:dyDescent="0.2">
      <c r="A10" s="111" t="s">
        <v>137</v>
      </c>
      <c r="B10" s="112" t="s">
        <v>138</v>
      </c>
      <c r="C10" s="113">
        <v>86849</v>
      </c>
    </row>
    <row r="11" spans="1:254" ht="15" x14ac:dyDescent="0.2">
      <c r="A11" s="111"/>
      <c r="B11" s="112" t="s">
        <v>221</v>
      </c>
      <c r="C11" s="113">
        <v>86849</v>
      </c>
    </row>
  </sheetData>
  <mergeCells count="1">
    <mergeCell ref="A8:C8"/>
  </mergeCells>
  <pageMargins left="1.1811023622047245" right="0.39370078740157483" top="0.74803149606299213" bottom="0.74803149606299213" header="0.31496062992125984" footer="0.31496062992125984"/>
  <pageSetup paperSize="9" orientation="portrait" r:id="rId1"/>
  <headerFooter>
    <oddFooter>&amp;L&amp;"Times New Roman,обычный"&amp;8 943-23</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outlinePr summaryBelow="0"/>
    <pageSetUpPr fitToPage="1"/>
  </sheetPr>
  <dimension ref="A1:IV3232"/>
  <sheetViews>
    <sheetView showGridLines="0" zoomScaleNormal="100" workbookViewId="0">
      <selection activeCell="D18" sqref="D18"/>
    </sheetView>
  </sheetViews>
  <sheetFormatPr defaultRowHeight="12.75" customHeight="1" outlineLevelRow="7" x14ac:dyDescent="0.2"/>
  <cols>
    <col min="1" max="2" width="8.7109375" style="160" customWidth="1"/>
    <col min="3" max="3" width="15" style="160" customWidth="1"/>
    <col min="4" max="4" width="8.7109375" style="160" customWidth="1"/>
    <col min="5" max="5" width="33.42578125" style="160" customWidth="1"/>
    <col min="6" max="8" width="16.7109375" style="160" customWidth="1"/>
    <col min="9" max="16384" width="9.140625" style="160"/>
  </cols>
  <sheetData>
    <row r="1" spans="1:256" ht="15" x14ac:dyDescent="0.25">
      <c r="A1" s="166"/>
      <c r="B1" s="167"/>
      <c r="C1" s="167"/>
      <c r="D1" s="167"/>
      <c r="E1" s="167"/>
      <c r="G1" s="116" t="s">
        <v>2048</v>
      </c>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c r="IU1" s="10"/>
      <c r="IV1" s="10"/>
    </row>
    <row r="2" spans="1:256" ht="15" x14ac:dyDescent="0.25">
      <c r="A2" s="162"/>
      <c r="G2" s="116" t="s">
        <v>248</v>
      </c>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row>
    <row r="3" spans="1:256" ht="15" x14ac:dyDescent="0.25">
      <c r="A3" s="166"/>
      <c r="B3" s="167"/>
      <c r="C3" s="167"/>
      <c r="D3" s="167"/>
      <c r="E3" s="167"/>
      <c r="G3" s="116" t="s">
        <v>2355</v>
      </c>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row>
    <row r="4" spans="1:256" ht="15.4" customHeight="1" x14ac:dyDescent="0.25">
      <c r="A4" s="166"/>
      <c r="B4" s="167"/>
      <c r="C4" s="167"/>
      <c r="D4" s="167"/>
      <c r="E4" s="167"/>
      <c r="G4" s="116"/>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row>
    <row r="5" spans="1:256" ht="35.25" customHeight="1" x14ac:dyDescent="0.2">
      <c r="A5" s="174" t="s">
        <v>2049</v>
      </c>
      <c r="B5" s="174"/>
      <c r="C5" s="174"/>
      <c r="D5" s="174"/>
      <c r="E5" s="174"/>
      <c r="F5" s="174"/>
      <c r="G5" s="174"/>
      <c r="H5" s="174"/>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row>
    <row r="6" spans="1:256" x14ac:dyDescent="0.2">
      <c r="A6" s="131"/>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c r="FK6" s="10"/>
      <c r="FL6" s="10"/>
      <c r="FM6" s="10"/>
      <c r="FN6" s="10"/>
      <c r="FO6" s="10"/>
      <c r="FP6" s="10"/>
      <c r="FQ6" s="10"/>
      <c r="FR6" s="10"/>
      <c r="FS6" s="10"/>
      <c r="FT6" s="10"/>
      <c r="FU6" s="10"/>
      <c r="FV6" s="10"/>
      <c r="FW6" s="10"/>
      <c r="FX6" s="10"/>
      <c r="FY6" s="10"/>
      <c r="FZ6" s="10"/>
      <c r="GA6" s="10"/>
      <c r="GB6" s="10"/>
      <c r="GC6" s="10"/>
      <c r="GD6" s="10"/>
      <c r="GE6" s="10"/>
      <c r="GF6" s="10"/>
      <c r="GG6" s="10"/>
      <c r="GH6" s="10"/>
      <c r="GI6" s="10"/>
      <c r="GJ6" s="10"/>
      <c r="GK6" s="10"/>
      <c r="GL6" s="10"/>
      <c r="GM6" s="10"/>
      <c r="GN6" s="10"/>
      <c r="GO6" s="10"/>
      <c r="GP6" s="10"/>
      <c r="GQ6" s="10"/>
      <c r="GR6" s="10"/>
      <c r="GS6" s="10"/>
      <c r="GT6" s="10"/>
      <c r="GU6" s="10"/>
      <c r="GV6" s="10"/>
      <c r="GW6" s="10"/>
      <c r="GX6" s="10"/>
      <c r="GY6" s="10"/>
      <c r="GZ6" s="10"/>
      <c r="HA6" s="10"/>
      <c r="HB6" s="10"/>
      <c r="HC6" s="10"/>
      <c r="HD6" s="10"/>
      <c r="HE6" s="10"/>
      <c r="HF6" s="10"/>
      <c r="HG6" s="10"/>
      <c r="HH6" s="10"/>
      <c r="HI6" s="10"/>
      <c r="HJ6" s="10"/>
      <c r="HK6" s="10"/>
      <c r="HL6" s="10"/>
      <c r="HM6" s="10"/>
      <c r="HN6" s="10"/>
      <c r="HO6" s="10"/>
      <c r="HP6" s="10"/>
      <c r="HQ6" s="10"/>
      <c r="HR6" s="10"/>
      <c r="HS6" s="10"/>
      <c r="HT6" s="10"/>
      <c r="HU6" s="10"/>
      <c r="HV6" s="10"/>
      <c r="HW6" s="10"/>
      <c r="HX6" s="10"/>
      <c r="HY6" s="10"/>
      <c r="HZ6" s="10"/>
      <c r="IA6" s="10"/>
      <c r="IB6" s="10"/>
      <c r="IC6" s="10"/>
      <c r="ID6" s="10"/>
      <c r="IE6" s="10"/>
      <c r="IF6" s="10"/>
      <c r="IG6" s="10"/>
      <c r="IH6" s="10"/>
      <c r="II6" s="10"/>
      <c r="IJ6" s="10"/>
      <c r="IK6" s="10"/>
      <c r="IL6" s="10"/>
      <c r="IM6" s="10"/>
      <c r="IN6" s="10"/>
      <c r="IO6" s="10"/>
      <c r="IP6" s="10"/>
      <c r="IQ6" s="10"/>
      <c r="IR6" s="10"/>
      <c r="IS6" s="10"/>
      <c r="IT6" s="10"/>
      <c r="IU6" s="10"/>
      <c r="IV6" s="10"/>
    </row>
    <row r="7" spans="1:256" ht="15" x14ac:dyDescent="0.2">
      <c r="A7" s="154" t="s">
        <v>2050</v>
      </c>
      <c r="B7" s="154" t="s">
        <v>2051</v>
      </c>
      <c r="C7" s="154" t="s">
        <v>277</v>
      </c>
      <c r="D7" s="154" t="s">
        <v>278</v>
      </c>
      <c r="E7" s="158" t="s">
        <v>279</v>
      </c>
      <c r="F7" s="154" t="s">
        <v>4</v>
      </c>
      <c r="G7" s="152" t="s">
        <v>5</v>
      </c>
      <c r="H7" s="152" t="s">
        <v>17</v>
      </c>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c r="DO7" s="10"/>
      <c r="DP7" s="10"/>
      <c r="DQ7" s="10"/>
      <c r="DR7" s="10"/>
      <c r="DS7" s="10"/>
      <c r="DT7" s="10"/>
      <c r="DU7" s="10"/>
      <c r="DV7" s="10"/>
      <c r="DW7" s="10"/>
      <c r="DX7" s="10"/>
      <c r="DY7" s="10"/>
      <c r="DZ7" s="10"/>
      <c r="EA7" s="10"/>
      <c r="EB7" s="10"/>
      <c r="EC7" s="10"/>
      <c r="ED7" s="10"/>
      <c r="EE7" s="10"/>
      <c r="EF7" s="10"/>
      <c r="EG7" s="10"/>
      <c r="EH7" s="10"/>
      <c r="EI7" s="10"/>
      <c r="EJ7" s="10"/>
      <c r="EK7" s="10"/>
      <c r="EL7" s="10"/>
      <c r="EM7" s="10"/>
      <c r="EN7" s="10"/>
      <c r="EO7" s="10"/>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10"/>
      <c r="FP7" s="10"/>
      <c r="FQ7" s="10"/>
      <c r="FR7" s="10"/>
      <c r="FS7" s="10"/>
      <c r="FT7" s="10"/>
      <c r="FU7" s="10"/>
      <c r="FV7" s="10"/>
      <c r="FW7" s="10"/>
      <c r="FX7" s="10"/>
      <c r="FY7" s="10"/>
      <c r="FZ7" s="10"/>
      <c r="GA7" s="10"/>
      <c r="GB7" s="10"/>
      <c r="GC7" s="10"/>
      <c r="GD7" s="10"/>
      <c r="GE7" s="10"/>
      <c r="GF7" s="10"/>
      <c r="GG7" s="10"/>
      <c r="GH7" s="10"/>
      <c r="GI7" s="10"/>
      <c r="GJ7" s="10"/>
      <c r="GK7" s="10"/>
      <c r="GL7" s="10"/>
      <c r="GM7" s="10"/>
      <c r="GN7" s="10"/>
      <c r="GO7" s="10"/>
      <c r="GP7" s="10"/>
      <c r="GQ7" s="10"/>
      <c r="GR7" s="10"/>
      <c r="GS7" s="10"/>
      <c r="GT7" s="10"/>
      <c r="GU7" s="10"/>
      <c r="GV7" s="10"/>
      <c r="GW7" s="10"/>
      <c r="GX7" s="10"/>
      <c r="GY7" s="10"/>
      <c r="GZ7" s="10"/>
      <c r="HA7" s="10"/>
      <c r="HB7" s="10"/>
      <c r="HC7" s="10"/>
      <c r="HD7" s="10"/>
      <c r="HE7" s="10"/>
      <c r="HF7" s="10"/>
      <c r="HG7" s="10"/>
      <c r="HH7" s="10"/>
      <c r="HI7" s="10"/>
      <c r="HJ7" s="10"/>
      <c r="HK7" s="10"/>
      <c r="HL7" s="10"/>
      <c r="HM7" s="10"/>
      <c r="HN7" s="10"/>
      <c r="HO7" s="10"/>
      <c r="HP7" s="10"/>
      <c r="HQ7" s="10"/>
      <c r="HR7" s="10"/>
      <c r="HS7" s="10"/>
      <c r="HT7" s="10"/>
      <c r="HU7" s="10"/>
      <c r="HV7" s="10"/>
      <c r="HW7" s="10"/>
      <c r="HX7" s="10"/>
      <c r="HY7" s="10"/>
      <c r="HZ7" s="10"/>
      <c r="IA7" s="10"/>
      <c r="IB7" s="10"/>
      <c r="IC7" s="10"/>
      <c r="ID7" s="10"/>
      <c r="IE7" s="10"/>
      <c r="IF7" s="10"/>
      <c r="IG7" s="10"/>
      <c r="IH7" s="10"/>
      <c r="II7" s="10"/>
      <c r="IJ7" s="10"/>
      <c r="IK7" s="10"/>
      <c r="IL7" s="10"/>
      <c r="IM7" s="10"/>
      <c r="IN7" s="10"/>
      <c r="IO7" s="10"/>
      <c r="IP7" s="10"/>
      <c r="IQ7" s="10"/>
      <c r="IR7" s="10"/>
      <c r="IS7" s="10"/>
      <c r="IT7" s="10"/>
      <c r="IU7" s="10"/>
      <c r="IV7" s="10"/>
    </row>
    <row r="8" spans="1:256" ht="15" x14ac:dyDescent="0.2">
      <c r="A8" s="154" t="s">
        <v>137</v>
      </c>
      <c r="B8" s="154" t="s">
        <v>0</v>
      </c>
      <c r="C8" s="154" t="s">
        <v>1</v>
      </c>
      <c r="D8" s="154" t="s">
        <v>141</v>
      </c>
      <c r="E8" s="158">
        <v>5</v>
      </c>
      <c r="F8" s="154" t="s">
        <v>145</v>
      </c>
      <c r="G8" s="152" t="s">
        <v>147</v>
      </c>
      <c r="H8" s="152" t="s">
        <v>149</v>
      </c>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c r="DA8" s="10"/>
      <c r="DB8" s="10"/>
      <c r="DC8" s="10"/>
      <c r="DD8" s="10"/>
      <c r="DE8" s="10"/>
      <c r="DF8" s="10"/>
      <c r="DG8" s="10"/>
      <c r="DH8" s="10"/>
      <c r="DI8" s="10"/>
      <c r="DJ8" s="10"/>
      <c r="DK8" s="10"/>
      <c r="DL8" s="10"/>
      <c r="DM8" s="10"/>
      <c r="DN8" s="10"/>
      <c r="DO8" s="10"/>
      <c r="DP8" s="10"/>
      <c r="DQ8" s="10"/>
      <c r="DR8" s="10"/>
      <c r="DS8" s="10"/>
      <c r="DT8" s="10"/>
      <c r="DU8" s="10"/>
      <c r="DV8" s="10"/>
      <c r="DW8" s="10"/>
      <c r="DX8" s="10"/>
      <c r="DY8" s="10"/>
      <c r="DZ8" s="10"/>
      <c r="EA8" s="10"/>
      <c r="EB8" s="10"/>
      <c r="EC8" s="10"/>
      <c r="ED8" s="10"/>
      <c r="EE8" s="10"/>
      <c r="EF8" s="10"/>
      <c r="EG8" s="10"/>
      <c r="EH8" s="10"/>
      <c r="EI8" s="10"/>
      <c r="EJ8" s="10"/>
      <c r="EK8" s="10"/>
      <c r="EL8" s="10"/>
      <c r="EM8" s="10"/>
      <c r="EN8" s="10"/>
      <c r="EO8" s="10"/>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10"/>
      <c r="FP8" s="10"/>
      <c r="FQ8" s="10"/>
      <c r="FR8" s="10"/>
      <c r="FS8" s="10"/>
      <c r="FT8" s="10"/>
      <c r="FU8" s="10"/>
      <c r="FV8" s="10"/>
      <c r="FW8" s="10"/>
      <c r="FX8" s="10"/>
      <c r="FY8" s="10"/>
      <c r="FZ8" s="10"/>
      <c r="GA8" s="10"/>
      <c r="GB8" s="10"/>
      <c r="GC8" s="10"/>
      <c r="GD8" s="10"/>
      <c r="GE8" s="10"/>
      <c r="GF8" s="10"/>
      <c r="GG8" s="10"/>
      <c r="GH8" s="10"/>
      <c r="GI8" s="10"/>
      <c r="GJ8" s="10"/>
      <c r="GK8" s="10"/>
      <c r="GL8" s="10"/>
      <c r="GM8" s="10"/>
      <c r="GN8" s="10"/>
      <c r="GO8" s="10"/>
      <c r="GP8" s="10"/>
      <c r="GQ8" s="10"/>
      <c r="GR8" s="10"/>
      <c r="GS8" s="10"/>
      <c r="GT8" s="10"/>
      <c r="GU8" s="10"/>
      <c r="GV8" s="10"/>
      <c r="GW8" s="10"/>
      <c r="GX8" s="10"/>
      <c r="GY8" s="10"/>
      <c r="GZ8" s="10"/>
      <c r="HA8" s="10"/>
      <c r="HB8" s="10"/>
      <c r="HC8" s="10"/>
      <c r="HD8" s="10"/>
      <c r="HE8" s="10"/>
      <c r="HF8" s="10"/>
      <c r="HG8" s="10"/>
      <c r="HH8" s="10"/>
      <c r="HI8" s="10"/>
      <c r="HJ8" s="10"/>
      <c r="HK8" s="10"/>
      <c r="HL8" s="10"/>
      <c r="HM8" s="10"/>
      <c r="HN8" s="10"/>
      <c r="HO8" s="10"/>
      <c r="HP8" s="10"/>
      <c r="HQ8" s="10"/>
      <c r="HR8" s="10"/>
      <c r="HS8" s="10"/>
      <c r="HT8" s="10"/>
      <c r="HU8" s="10"/>
      <c r="HV8" s="10"/>
      <c r="HW8" s="10"/>
      <c r="HX8" s="10"/>
      <c r="HY8" s="10"/>
      <c r="HZ8" s="10"/>
      <c r="IA8" s="10"/>
      <c r="IB8" s="10"/>
      <c r="IC8" s="10"/>
      <c r="ID8" s="10"/>
      <c r="IE8" s="10"/>
      <c r="IF8" s="10"/>
      <c r="IG8" s="10"/>
      <c r="IH8" s="10"/>
      <c r="II8" s="10"/>
      <c r="IJ8" s="10"/>
      <c r="IK8" s="10"/>
      <c r="IL8" s="10"/>
      <c r="IM8" s="10"/>
      <c r="IN8" s="10"/>
      <c r="IO8" s="10"/>
      <c r="IP8" s="10"/>
      <c r="IQ8" s="10"/>
      <c r="IR8" s="10"/>
      <c r="IS8" s="10"/>
      <c r="IT8" s="10"/>
      <c r="IU8" s="10"/>
      <c r="IV8" s="10"/>
    </row>
    <row r="9" spans="1:256" ht="30" x14ac:dyDescent="0.2">
      <c r="A9" s="155" t="s">
        <v>2052</v>
      </c>
      <c r="B9" s="155"/>
      <c r="C9" s="155"/>
      <c r="D9" s="155"/>
      <c r="E9" s="156" t="s">
        <v>2053</v>
      </c>
      <c r="F9" s="157">
        <v>3039990</v>
      </c>
      <c r="G9" s="157">
        <v>3555904.1</v>
      </c>
      <c r="H9" s="157">
        <v>3700591.1</v>
      </c>
    </row>
    <row r="10" spans="1:256" ht="30" outlineLevel="1" x14ac:dyDescent="0.2">
      <c r="A10" s="155" t="s">
        <v>2052</v>
      </c>
      <c r="B10" s="155" t="s">
        <v>2054</v>
      </c>
      <c r="C10" s="155"/>
      <c r="D10" s="155"/>
      <c r="E10" s="156" t="s">
        <v>2055</v>
      </c>
      <c r="F10" s="157">
        <v>207810.9</v>
      </c>
      <c r="G10" s="157">
        <v>182873.4</v>
      </c>
      <c r="H10" s="157">
        <v>183138.1</v>
      </c>
    </row>
    <row r="11" spans="1:256" ht="30" outlineLevel="2" x14ac:dyDescent="0.2">
      <c r="A11" s="155" t="s">
        <v>2052</v>
      </c>
      <c r="B11" s="155" t="s">
        <v>2056</v>
      </c>
      <c r="C11" s="155"/>
      <c r="D11" s="155"/>
      <c r="E11" s="156" t="s">
        <v>2057</v>
      </c>
      <c r="F11" s="157">
        <v>207810.9</v>
      </c>
      <c r="G11" s="157">
        <v>182873.4</v>
      </c>
      <c r="H11" s="157">
        <v>183138.1</v>
      </c>
    </row>
    <row r="12" spans="1:256" ht="45" outlineLevel="3" x14ac:dyDescent="0.2">
      <c r="A12" s="155" t="s">
        <v>2052</v>
      </c>
      <c r="B12" s="155" t="s">
        <v>2056</v>
      </c>
      <c r="C12" s="155" t="s">
        <v>1673</v>
      </c>
      <c r="D12" s="155"/>
      <c r="E12" s="156" t="s">
        <v>1674</v>
      </c>
      <c r="F12" s="157">
        <v>207810.9</v>
      </c>
      <c r="G12" s="157">
        <v>182873.4</v>
      </c>
      <c r="H12" s="157">
        <v>183138.1</v>
      </c>
    </row>
    <row r="13" spans="1:256" ht="30" outlineLevel="4" x14ac:dyDescent="0.2">
      <c r="A13" s="155" t="s">
        <v>2052</v>
      </c>
      <c r="B13" s="155" t="s">
        <v>2056</v>
      </c>
      <c r="C13" s="155" t="s">
        <v>1705</v>
      </c>
      <c r="D13" s="155"/>
      <c r="E13" s="156" t="s">
        <v>1706</v>
      </c>
      <c r="F13" s="157">
        <v>90660.2</v>
      </c>
      <c r="G13" s="157">
        <v>93530.1</v>
      </c>
      <c r="H13" s="157">
        <v>93794.8</v>
      </c>
    </row>
    <row r="14" spans="1:256" ht="60" outlineLevel="5" x14ac:dyDescent="0.2">
      <c r="A14" s="155" t="s">
        <v>2052</v>
      </c>
      <c r="B14" s="155" t="s">
        <v>2056</v>
      </c>
      <c r="C14" s="155" t="s">
        <v>1707</v>
      </c>
      <c r="D14" s="155"/>
      <c r="E14" s="156" t="s">
        <v>1708</v>
      </c>
      <c r="F14" s="157">
        <v>90660.2</v>
      </c>
      <c r="G14" s="157">
        <v>93530.1</v>
      </c>
      <c r="H14" s="157">
        <v>93794.8</v>
      </c>
    </row>
    <row r="15" spans="1:256" ht="45" outlineLevel="6" x14ac:dyDescent="0.2">
      <c r="A15" s="155" t="s">
        <v>2052</v>
      </c>
      <c r="B15" s="155" t="s">
        <v>2056</v>
      </c>
      <c r="C15" s="155" t="s">
        <v>1709</v>
      </c>
      <c r="D15" s="155"/>
      <c r="E15" s="156" t="s">
        <v>1710</v>
      </c>
      <c r="F15" s="157">
        <v>90430.2</v>
      </c>
      <c r="G15" s="157">
        <v>93300.1</v>
      </c>
      <c r="H15" s="157">
        <v>93564.800000000003</v>
      </c>
    </row>
    <row r="16" spans="1:256" ht="15" outlineLevel="7" x14ac:dyDescent="0.2">
      <c r="A16" s="155" t="s">
        <v>2052</v>
      </c>
      <c r="B16" s="155" t="s">
        <v>2056</v>
      </c>
      <c r="C16" s="155" t="s">
        <v>1709</v>
      </c>
      <c r="D16" s="155" t="s">
        <v>343</v>
      </c>
      <c r="E16" s="156" t="s">
        <v>344</v>
      </c>
      <c r="F16" s="157">
        <v>90430.2</v>
      </c>
      <c r="G16" s="157">
        <v>93300.1</v>
      </c>
      <c r="H16" s="157">
        <v>93564.800000000003</v>
      </c>
    </row>
    <row r="17" spans="1:8" ht="45" outlineLevel="6" x14ac:dyDescent="0.2">
      <c r="A17" s="155" t="s">
        <v>2052</v>
      </c>
      <c r="B17" s="155" t="s">
        <v>2056</v>
      </c>
      <c r="C17" s="155" t="s">
        <v>1713</v>
      </c>
      <c r="D17" s="155"/>
      <c r="E17" s="156" t="s">
        <v>1714</v>
      </c>
      <c r="F17" s="157">
        <v>230</v>
      </c>
      <c r="G17" s="157">
        <v>230</v>
      </c>
      <c r="H17" s="157">
        <v>230</v>
      </c>
    </row>
    <row r="18" spans="1:8" ht="45" outlineLevel="7" x14ac:dyDescent="0.2">
      <c r="A18" s="155" t="s">
        <v>2052</v>
      </c>
      <c r="B18" s="155" t="s">
        <v>2056</v>
      </c>
      <c r="C18" s="155" t="s">
        <v>1713</v>
      </c>
      <c r="D18" s="155" t="s">
        <v>293</v>
      </c>
      <c r="E18" s="156" t="s">
        <v>294</v>
      </c>
      <c r="F18" s="157">
        <v>230</v>
      </c>
      <c r="G18" s="157">
        <v>230</v>
      </c>
      <c r="H18" s="157">
        <v>230</v>
      </c>
    </row>
    <row r="19" spans="1:8" ht="45" outlineLevel="4" x14ac:dyDescent="0.2">
      <c r="A19" s="155" t="s">
        <v>2052</v>
      </c>
      <c r="B19" s="155" t="s">
        <v>2056</v>
      </c>
      <c r="C19" s="155" t="s">
        <v>1715</v>
      </c>
      <c r="D19" s="155"/>
      <c r="E19" s="156" t="s">
        <v>1716</v>
      </c>
      <c r="F19" s="157">
        <v>117150.7</v>
      </c>
      <c r="G19" s="157">
        <v>89343.3</v>
      </c>
      <c r="H19" s="157">
        <v>89343.3</v>
      </c>
    </row>
    <row r="20" spans="1:8" ht="105" outlineLevel="5" x14ac:dyDescent="0.2">
      <c r="A20" s="155" t="s">
        <v>2052</v>
      </c>
      <c r="B20" s="155" t="s">
        <v>2056</v>
      </c>
      <c r="C20" s="155" t="s">
        <v>1717</v>
      </c>
      <c r="D20" s="155"/>
      <c r="E20" s="156" t="s">
        <v>1718</v>
      </c>
      <c r="F20" s="157">
        <v>26170</v>
      </c>
      <c r="G20" s="157">
        <v>26170</v>
      </c>
      <c r="H20" s="157">
        <v>26170</v>
      </c>
    </row>
    <row r="21" spans="1:8" ht="105" outlineLevel="6" x14ac:dyDescent="0.2">
      <c r="A21" s="155" t="s">
        <v>2052</v>
      </c>
      <c r="B21" s="155" t="s">
        <v>2056</v>
      </c>
      <c r="C21" s="155" t="s">
        <v>1719</v>
      </c>
      <c r="D21" s="155"/>
      <c r="E21" s="156" t="s">
        <v>1720</v>
      </c>
      <c r="F21" s="157">
        <v>5600</v>
      </c>
      <c r="G21" s="157">
        <v>5600</v>
      </c>
      <c r="H21" s="157">
        <v>5600</v>
      </c>
    </row>
    <row r="22" spans="1:8" ht="45" outlineLevel="7" x14ac:dyDescent="0.2">
      <c r="A22" s="155" t="s">
        <v>2052</v>
      </c>
      <c r="B22" s="155" t="s">
        <v>2056</v>
      </c>
      <c r="C22" s="155" t="s">
        <v>1719</v>
      </c>
      <c r="D22" s="155" t="s">
        <v>293</v>
      </c>
      <c r="E22" s="156" t="s">
        <v>294</v>
      </c>
      <c r="F22" s="157">
        <v>5600</v>
      </c>
      <c r="G22" s="157">
        <v>5600</v>
      </c>
      <c r="H22" s="157">
        <v>5600</v>
      </c>
    </row>
    <row r="23" spans="1:8" ht="90" outlineLevel="6" x14ac:dyDescent="0.2">
      <c r="A23" s="155" t="s">
        <v>2052</v>
      </c>
      <c r="B23" s="155" t="s">
        <v>2056</v>
      </c>
      <c r="C23" s="155" t="s">
        <v>1721</v>
      </c>
      <c r="D23" s="155"/>
      <c r="E23" s="156" t="s">
        <v>1722</v>
      </c>
      <c r="F23" s="157">
        <v>12000</v>
      </c>
      <c r="G23" s="157">
        <v>12000</v>
      </c>
      <c r="H23" s="157">
        <v>12000</v>
      </c>
    </row>
    <row r="24" spans="1:8" ht="15" outlineLevel="7" x14ac:dyDescent="0.2">
      <c r="A24" s="155" t="s">
        <v>2052</v>
      </c>
      <c r="B24" s="155" t="s">
        <v>2056</v>
      </c>
      <c r="C24" s="155" t="s">
        <v>1721</v>
      </c>
      <c r="D24" s="155" t="s">
        <v>343</v>
      </c>
      <c r="E24" s="156" t="s">
        <v>344</v>
      </c>
      <c r="F24" s="157">
        <v>12000</v>
      </c>
      <c r="G24" s="157">
        <v>12000</v>
      </c>
      <c r="H24" s="157">
        <v>12000</v>
      </c>
    </row>
    <row r="25" spans="1:8" ht="108" customHeight="1" outlineLevel="6" x14ac:dyDescent="0.2">
      <c r="A25" s="155" t="s">
        <v>2052</v>
      </c>
      <c r="B25" s="155" t="s">
        <v>2056</v>
      </c>
      <c r="C25" s="155" t="s">
        <v>1723</v>
      </c>
      <c r="D25" s="155"/>
      <c r="E25" s="156" t="s">
        <v>1724</v>
      </c>
      <c r="F25" s="157">
        <v>7700</v>
      </c>
      <c r="G25" s="157">
        <v>7700</v>
      </c>
      <c r="H25" s="157">
        <v>7700</v>
      </c>
    </row>
    <row r="26" spans="1:8" ht="60" outlineLevel="7" x14ac:dyDescent="0.2">
      <c r="A26" s="155" t="s">
        <v>2052</v>
      </c>
      <c r="B26" s="155" t="s">
        <v>2056</v>
      </c>
      <c r="C26" s="155" t="s">
        <v>1723</v>
      </c>
      <c r="D26" s="155" t="s">
        <v>289</v>
      </c>
      <c r="E26" s="156" t="s">
        <v>290</v>
      </c>
      <c r="F26" s="157">
        <v>7700</v>
      </c>
      <c r="G26" s="157">
        <v>7700</v>
      </c>
      <c r="H26" s="157">
        <v>7700</v>
      </c>
    </row>
    <row r="27" spans="1:8" ht="45" outlineLevel="6" x14ac:dyDescent="0.2">
      <c r="A27" s="155" t="s">
        <v>2052</v>
      </c>
      <c r="B27" s="155" t="s">
        <v>2056</v>
      </c>
      <c r="C27" s="155" t="s">
        <v>1725</v>
      </c>
      <c r="D27" s="155"/>
      <c r="E27" s="156" t="s">
        <v>1726</v>
      </c>
      <c r="F27" s="157">
        <v>870</v>
      </c>
      <c r="G27" s="157">
        <v>870</v>
      </c>
      <c r="H27" s="157">
        <v>870</v>
      </c>
    </row>
    <row r="28" spans="1:8" ht="45" outlineLevel="7" x14ac:dyDescent="0.2">
      <c r="A28" s="155" t="s">
        <v>2052</v>
      </c>
      <c r="B28" s="155" t="s">
        <v>2056</v>
      </c>
      <c r="C28" s="155" t="s">
        <v>1725</v>
      </c>
      <c r="D28" s="155" t="s">
        <v>293</v>
      </c>
      <c r="E28" s="156" t="s">
        <v>294</v>
      </c>
      <c r="F28" s="157">
        <v>70</v>
      </c>
      <c r="G28" s="157">
        <v>70</v>
      </c>
      <c r="H28" s="157">
        <v>70</v>
      </c>
    </row>
    <row r="29" spans="1:8" ht="15" outlineLevel="7" x14ac:dyDescent="0.2">
      <c r="A29" s="155" t="s">
        <v>2052</v>
      </c>
      <c r="B29" s="155" t="s">
        <v>2056</v>
      </c>
      <c r="C29" s="155" t="s">
        <v>1725</v>
      </c>
      <c r="D29" s="155" t="s">
        <v>343</v>
      </c>
      <c r="E29" s="156" t="s">
        <v>344</v>
      </c>
      <c r="F29" s="157">
        <v>800</v>
      </c>
      <c r="G29" s="157">
        <v>800</v>
      </c>
      <c r="H29" s="157">
        <v>800</v>
      </c>
    </row>
    <row r="30" spans="1:8" ht="45" outlineLevel="5" x14ac:dyDescent="0.2">
      <c r="A30" s="155" t="s">
        <v>2052</v>
      </c>
      <c r="B30" s="155" t="s">
        <v>2056</v>
      </c>
      <c r="C30" s="155" t="s">
        <v>1727</v>
      </c>
      <c r="D30" s="155"/>
      <c r="E30" s="156" t="s">
        <v>1728</v>
      </c>
      <c r="F30" s="157">
        <v>64807.9</v>
      </c>
      <c r="G30" s="157">
        <v>63173.3</v>
      </c>
      <c r="H30" s="157">
        <v>63173.3</v>
      </c>
    </row>
    <row r="31" spans="1:8" ht="60" outlineLevel="6" x14ac:dyDescent="0.2">
      <c r="A31" s="155" t="s">
        <v>2052</v>
      </c>
      <c r="B31" s="155" t="s">
        <v>2056</v>
      </c>
      <c r="C31" s="155" t="s">
        <v>1729</v>
      </c>
      <c r="D31" s="155"/>
      <c r="E31" s="156" t="s">
        <v>371</v>
      </c>
      <c r="F31" s="157">
        <v>64807.9</v>
      </c>
      <c r="G31" s="157">
        <v>63173.3</v>
      </c>
      <c r="H31" s="157">
        <v>63173.3</v>
      </c>
    </row>
    <row r="32" spans="1:8" ht="107.25" customHeight="1" outlineLevel="7" x14ac:dyDescent="0.2">
      <c r="A32" s="155" t="s">
        <v>2052</v>
      </c>
      <c r="B32" s="155" t="s">
        <v>2056</v>
      </c>
      <c r="C32" s="155" t="s">
        <v>1729</v>
      </c>
      <c r="D32" s="155" t="s">
        <v>325</v>
      </c>
      <c r="E32" s="156" t="s">
        <v>326</v>
      </c>
      <c r="F32" s="157">
        <v>57648.9</v>
      </c>
      <c r="G32" s="157">
        <v>55451.9</v>
      </c>
      <c r="H32" s="157">
        <v>55451.9</v>
      </c>
    </row>
    <row r="33" spans="1:8" ht="45" outlineLevel="7" x14ac:dyDescent="0.2">
      <c r="A33" s="155" t="s">
        <v>2052</v>
      </c>
      <c r="B33" s="155" t="s">
        <v>2056</v>
      </c>
      <c r="C33" s="155" t="s">
        <v>1729</v>
      </c>
      <c r="D33" s="155" t="s">
        <v>293</v>
      </c>
      <c r="E33" s="156" t="s">
        <v>294</v>
      </c>
      <c r="F33" s="157">
        <v>7149</v>
      </c>
      <c r="G33" s="157">
        <v>7711.4</v>
      </c>
      <c r="H33" s="157">
        <v>7711.4</v>
      </c>
    </row>
    <row r="34" spans="1:8" ht="30" outlineLevel="7" x14ac:dyDescent="0.2">
      <c r="A34" s="155" t="s">
        <v>2052</v>
      </c>
      <c r="B34" s="155" t="s">
        <v>2056</v>
      </c>
      <c r="C34" s="155" t="s">
        <v>1729</v>
      </c>
      <c r="D34" s="155" t="s">
        <v>301</v>
      </c>
      <c r="E34" s="156" t="s">
        <v>302</v>
      </c>
      <c r="F34" s="157">
        <v>10</v>
      </c>
      <c r="G34" s="157">
        <v>10</v>
      </c>
      <c r="H34" s="157">
        <v>10</v>
      </c>
    </row>
    <row r="35" spans="1:8" ht="75" outlineLevel="5" x14ac:dyDescent="0.2">
      <c r="A35" s="155" t="s">
        <v>2052</v>
      </c>
      <c r="B35" s="155" t="s">
        <v>2056</v>
      </c>
      <c r="C35" s="155" t="s">
        <v>1730</v>
      </c>
      <c r="D35" s="155"/>
      <c r="E35" s="156" t="s">
        <v>1731</v>
      </c>
      <c r="F35" s="157">
        <v>26172.799999999999</v>
      </c>
      <c r="G35" s="157">
        <v>0</v>
      </c>
      <c r="H35" s="157">
        <v>0</v>
      </c>
    </row>
    <row r="36" spans="1:8" ht="60" outlineLevel="6" x14ac:dyDescent="0.2">
      <c r="A36" s="155" t="s">
        <v>2052</v>
      </c>
      <c r="B36" s="155" t="s">
        <v>2056</v>
      </c>
      <c r="C36" s="155" t="s">
        <v>1734</v>
      </c>
      <c r="D36" s="155"/>
      <c r="E36" s="156" t="s">
        <v>1735</v>
      </c>
      <c r="F36" s="157">
        <v>26172.799999999999</v>
      </c>
      <c r="G36" s="157">
        <v>0</v>
      </c>
      <c r="H36" s="157">
        <v>0</v>
      </c>
    </row>
    <row r="37" spans="1:8" ht="30" outlineLevel="7" x14ac:dyDescent="0.2">
      <c r="A37" s="155" t="s">
        <v>2052</v>
      </c>
      <c r="B37" s="155" t="s">
        <v>2056</v>
      </c>
      <c r="C37" s="155" t="s">
        <v>1734</v>
      </c>
      <c r="D37" s="155" t="s">
        <v>301</v>
      </c>
      <c r="E37" s="156" t="s">
        <v>302</v>
      </c>
      <c r="F37" s="157">
        <v>26172.799999999999</v>
      </c>
      <c r="G37" s="157">
        <v>0</v>
      </c>
      <c r="H37" s="157">
        <v>0</v>
      </c>
    </row>
    <row r="38" spans="1:8" ht="30" outlineLevel="1" x14ac:dyDescent="0.2">
      <c r="A38" s="155" t="s">
        <v>2052</v>
      </c>
      <c r="B38" s="155" t="s">
        <v>2058</v>
      </c>
      <c r="C38" s="155"/>
      <c r="D38" s="155"/>
      <c r="E38" s="156" t="s">
        <v>2059</v>
      </c>
      <c r="F38" s="157">
        <v>25774.400000000001</v>
      </c>
      <c r="G38" s="157">
        <v>0</v>
      </c>
      <c r="H38" s="157">
        <v>0</v>
      </c>
    </row>
    <row r="39" spans="1:8" ht="15" outlineLevel="2" x14ac:dyDescent="0.2">
      <c r="A39" s="155" t="s">
        <v>2052</v>
      </c>
      <c r="B39" s="155" t="s">
        <v>2060</v>
      </c>
      <c r="C39" s="155"/>
      <c r="D39" s="155"/>
      <c r="E39" s="156" t="s">
        <v>2061</v>
      </c>
      <c r="F39" s="157">
        <v>25774.400000000001</v>
      </c>
      <c r="G39" s="157">
        <v>0</v>
      </c>
      <c r="H39" s="157">
        <v>0</v>
      </c>
    </row>
    <row r="40" spans="1:8" ht="45" outlineLevel="3" x14ac:dyDescent="0.2">
      <c r="A40" s="155" t="s">
        <v>2052</v>
      </c>
      <c r="B40" s="155" t="s">
        <v>2060</v>
      </c>
      <c r="C40" s="155" t="s">
        <v>1673</v>
      </c>
      <c r="D40" s="155"/>
      <c r="E40" s="156" t="s">
        <v>1674</v>
      </c>
      <c r="F40" s="157">
        <v>25774.400000000001</v>
      </c>
      <c r="G40" s="157">
        <v>0</v>
      </c>
      <c r="H40" s="157">
        <v>0</v>
      </c>
    </row>
    <row r="41" spans="1:8" ht="60" outlineLevel="4" x14ac:dyDescent="0.2">
      <c r="A41" s="155" t="s">
        <v>2052</v>
      </c>
      <c r="B41" s="155" t="s">
        <v>2060</v>
      </c>
      <c r="C41" s="155" t="s">
        <v>1675</v>
      </c>
      <c r="D41" s="155"/>
      <c r="E41" s="156" t="s">
        <v>1676</v>
      </c>
      <c r="F41" s="157">
        <v>25774.400000000001</v>
      </c>
      <c r="G41" s="157">
        <v>0</v>
      </c>
      <c r="H41" s="157">
        <v>0</v>
      </c>
    </row>
    <row r="42" spans="1:8" ht="120" outlineLevel="5" x14ac:dyDescent="0.2">
      <c r="A42" s="155" t="s">
        <v>2052</v>
      </c>
      <c r="B42" s="155" t="s">
        <v>2060</v>
      </c>
      <c r="C42" s="155" t="s">
        <v>1683</v>
      </c>
      <c r="D42" s="155"/>
      <c r="E42" s="156" t="s">
        <v>1684</v>
      </c>
      <c r="F42" s="157">
        <v>25774.400000000001</v>
      </c>
      <c r="G42" s="157">
        <v>0</v>
      </c>
      <c r="H42" s="157">
        <v>0</v>
      </c>
    </row>
    <row r="43" spans="1:8" ht="90" customHeight="1" outlineLevel="6" x14ac:dyDescent="0.2">
      <c r="A43" s="155" t="s">
        <v>2052</v>
      </c>
      <c r="B43" s="155" t="s">
        <v>2060</v>
      </c>
      <c r="C43" s="155" t="s">
        <v>1685</v>
      </c>
      <c r="D43" s="155"/>
      <c r="E43" s="156" t="s">
        <v>1686</v>
      </c>
      <c r="F43" s="157">
        <v>25774.400000000001</v>
      </c>
      <c r="G43" s="157">
        <v>0</v>
      </c>
      <c r="H43" s="157">
        <v>0</v>
      </c>
    </row>
    <row r="44" spans="1:8" ht="15" outlineLevel="7" x14ac:dyDescent="0.2">
      <c r="A44" s="155" t="s">
        <v>2052</v>
      </c>
      <c r="B44" s="155" t="s">
        <v>2060</v>
      </c>
      <c r="C44" s="155" t="s">
        <v>1685</v>
      </c>
      <c r="D44" s="155" t="s">
        <v>343</v>
      </c>
      <c r="E44" s="156" t="s">
        <v>344</v>
      </c>
      <c r="F44" s="157">
        <v>25774.400000000001</v>
      </c>
      <c r="G44" s="157">
        <v>0</v>
      </c>
      <c r="H44" s="157">
        <v>0</v>
      </c>
    </row>
    <row r="45" spans="1:8" ht="30" outlineLevel="1" x14ac:dyDescent="0.2">
      <c r="A45" s="155" t="s">
        <v>2052</v>
      </c>
      <c r="B45" s="155" t="s">
        <v>2062</v>
      </c>
      <c r="C45" s="155"/>
      <c r="D45" s="155"/>
      <c r="E45" s="156" t="s">
        <v>2063</v>
      </c>
      <c r="F45" s="157">
        <v>396746.1</v>
      </c>
      <c r="G45" s="157">
        <v>161981</v>
      </c>
      <c r="H45" s="157">
        <v>152712.4</v>
      </c>
    </row>
    <row r="46" spans="1:8" ht="15" outlineLevel="2" x14ac:dyDescent="0.2">
      <c r="A46" s="155" t="s">
        <v>2052</v>
      </c>
      <c r="B46" s="155" t="s">
        <v>2064</v>
      </c>
      <c r="C46" s="155"/>
      <c r="D46" s="155"/>
      <c r="E46" s="156" t="s">
        <v>2065</v>
      </c>
      <c r="F46" s="157">
        <v>319128.8</v>
      </c>
      <c r="G46" s="157">
        <v>161981</v>
      </c>
      <c r="H46" s="157">
        <v>152712.4</v>
      </c>
    </row>
    <row r="47" spans="1:8" ht="45" outlineLevel="3" x14ac:dyDescent="0.2">
      <c r="A47" s="155" t="s">
        <v>2052</v>
      </c>
      <c r="B47" s="155" t="s">
        <v>2064</v>
      </c>
      <c r="C47" s="155" t="s">
        <v>1673</v>
      </c>
      <c r="D47" s="155"/>
      <c r="E47" s="156" t="s">
        <v>1674</v>
      </c>
      <c r="F47" s="157">
        <v>319128.8</v>
      </c>
      <c r="G47" s="157">
        <v>161981</v>
      </c>
      <c r="H47" s="157">
        <v>152712.4</v>
      </c>
    </row>
    <row r="48" spans="1:8" ht="60" outlineLevel="4" x14ac:dyDescent="0.2">
      <c r="A48" s="155" t="s">
        <v>2052</v>
      </c>
      <c r="B48" s="155" t="s">
        <v>2064</v>
      </c>
      <c r="C48" s="155" t="s">
        <v>1675</v>
      </c>
      <c r="D48" s="155"/>
      <c r="E48" s="156" t="s">
        <v>1676</v>
      </c>
      <c r="F48" s="157">
        <v>319128.8</v>
      </c>
      <c r="G48" s="157">
        <v>161981</v>
      </c>
      <c r="H48" s="157">
        <v>152712.4</v>
      </c>
    </row>
    <row r="49" spans="1:8" ht="60" outlineLevel="5" x14ac:dyDescent="0.2">
      <c r="A49" s="155" t="s">
        <v>2052</v>
      </c>
      <c r="B49" s="155" t="s">
        <v>2064</v>
      </c>
      <c r="C49" s="155" t="s">
        <v>1687</v>
      </c>
      <c r="D49" s="155"/>
      <c r="E49" s="156" t="s">
        <v>1688</v>
      </c>
      <c r="F49" s="157">
        <v>319128.8</v>
      </c>
      <c r="G49" s="157">
        <v>161981</v>
      </c>
      <c r="H49" s="157">
        <v>152712.4</v>
      </c>
    </row>
    <row r="50" spans="1:8" ht="75" outlineLevel="6" x14ac:dyDescent="0.2">
      <c r="A50" s="155" t="s">
        <v>2052</v>
      </c>
      <c r="B50" s="155" t="s">
        <v>2064</v>
      </c>
      <c r="C50" s="155" t="s">
        <v>1689</v>
      </c>
      <c r="D50" s="155"/>
      <c r="E50" s="156" t="s">
        <v>1690</v>
      </c>
      <c r="F50" s="157">
        <v>70000</v>
      </c>
      <c r="G50" s="157">
        <v>60731.4</v>
      </c>
      <c r="H50" s="157">
        <v>60731.4</v>
      </c>
    </row>
    <row r="51" spans="1:8" ht="15" outlineLevel="7" x14ac:dyDescent="0.2">
      <c r="A51" s="155" t="s">
        <v>2052</v>
      </c>
      <c r="B51" s="155" t="s">
        <v>2064</v>
      </c>
      <c r="C51" s="155" t="s">
        <v>1689</v>
      </c>
      <c r="D51" s="155" t="s">
        <v>343</v>
      </c>
      <c r="E51" s="156" t="s">
        <v>344</v>
      </c>
      <c r="F51" s="157">
        <v>70000</v>
      </c>
      <c r="G51" s="157">
        <v>60731.4</v>
      </c>
      <c r="H51" s="157">
        <v>60731.4</v>
      </c>
    </row>
    <row r="52" spans="1:8" ht="60" outlineLevel="6" x14ac:dyDescent="0.2">
      <c r="A52" s="155" t="s">
        <v>2052</v>
      </c>
      <c r="B52" s="155" t="s">
        <v>2064</v>
      </c>
      <c r="C52" s="155" t="s">
        <v>1693</v>
      </c>
      <c r="D52" s="155"/>
      <c r="E52" s="156" t="s">
        <v>1694</v>
      </c>
      <c r="F52" s="157">
        <v>249128.8</v>
      </c>
      <c r="G52" s="157">
        <v>101249.60000000001</v>
      </c>
      <c r="H52" s="157">
        <v>91981</v>
      </c>
    </row>
    <row r="53" spans="1:8" ht="15" outlineLevel="7" x14ac:dyDescent="0.2">
      <c r="A53" s="155" t="s">
        <v>2052</v>
      </c>
      <c r="B53" s="155" t="s">
        <v>2064</v>
      </c>
      <c r="C53" s="155" t="s">
        <v>1693</v>
      </c>
      <c r="D53" s="155" t="s">
        <v>343</v>
      </c>
      <c r="E53" s="156" t="s">
        <v>344</v>
      </c>
      <c r="F53" s="157">
        <v>249128.8</v>
      </c>
      <c r="G53" s="157">
        <v>101249.60000000001</v>
      </c>
      <c r="H53" s="157">
        <v>91981</v>
      </c>
    </row>
    <row r="54" spans="1:8" ht="15" outlineLevel="2" x14ac:dyDescent="0.2">
      <c r="A54" s="155" t="s">
        <v>2052</v>
      </c>
      <c r="B54" s="155" t="s">
        <v>2066</v>
      </c>
      <c r="C54" s="155"/>
      <c r="D54" s="155"/>
      <c r="E54" s="156" t="s">
        <v>2067</v>
      </c>
      <c r="F54" s="157">
        <v>42189.599999999999</v>
      </c>
      <c r="G54" s="157">
        <v>0</v>
      </c>
      <c r="H54" s="157">
        <v>0</v>
      </c>
    </row>
    <row r="55" spans="1:8" ht="45" outlineLevel="3" x14ac:dyDescent="0.2">
      <c r="A55" s="155" t="s">
        <v>2052</v>
      </c>
      <c r="B55" s="155" t="s">
        <v>2066</v>
      </c>
      <c r="C55" s="155" t="s">
        <v>1673</v>
      </c>
      <c r="D55" s="155"/>
      <c r="E55" s="156" t="s">
        <v>1674</v>
      </c>
      <c r="F55" s="157">
        <v>42189.599999999999</v>
      </c>
      <c r="G55" s="157">
        <v>0</v>
      </c>
      <c r="H55" s="157">
        <v>0</v>
      </c>
    </row>
    <row r="56" spans="1:8" ht="60" outlineLevel="4" x14ac:dyDescent="0.2">
      <c r="A56" s="155" t="s">
        <v>2052</v>
      </c>
      <c r="B56" s="155" t="s">
        <v>2066</v>
      </c>
      <c r="C56" s="155" t="s">
        <v>1675</v>
      </c>
      <c r="D56" s="155"/>
      <c r="E56" s="156" t="s">
        <v>1676</v>
      </c>
      <c r="F56" s="157">
        <v>34289.599999999999</v>
      </c>
      <c r="G56" s="157">
        <v>0</v>
      </c>
      <c r="H56" s="157">
        <v>0</v>
      </c>
    </row>
    <row r="57" spans="1:8" ht="105.75" customHeight="1" outlineLevel="5" x14ac:dyDescent="0.2">
      <c r="A57" s="155" t="s">
        <v>2052</v>
      </c>
      <c r="B57" s="155" t="s">
        <v>2066</v>
      </c>
      <c r="C57" s="155" t="s">
        <v>1683</v>
      </c>
      <c r="D57" s="155"/>
      <c r="E57" s="156" t="s">
        <v>1684</v>
      </c>
      <c r="F57" s="157">
        <v>34289.599999999999</v>
      </c>
      <c r="G57" s="157">
        <v>0</v>
      </c>
      <c r="H57" s="157">
        <v>0</v>
      </c>
    </row>
    <row r="58" spans="1:8" ht="92.25" customHeight="1" outlineLevel="6" x14ac:dyDescent="0.2">
      <c r="A58" s="155" t="s">
        <v>2052</v>
      </c>
      <c r="B58" s="155" t="s">
        <v>2066</v>
      </c>
      <c r="C58" s="155" t="s">
        <v>1685</v>
      </c>
      <c r="D58" s="155"/>
      <c r="E58" s="156" t="s">
        <v>1686</v>
      </c>
      <c r="F58" s="157">
        <v>34289.599999999999</v>
      </c>
      <c r="G58" s="157">
        <v>0</v>
      </c>
      <c r="H58" s="157">
        <v>0</v>
      </c>
    </row>
    <row r="59" spans="1:8" ht="15" outlineLevel="7" x14ac:dyDescent="0.2">
      <c r="A59" s="155" t="s">
        <v>2052</v>
      </c>
      <c r="B59" s="155" t="s">
        <v>2066</v>
      </c>
      <c r="C59" s="155" t="s">
        <v>1685</v>
      </c>
      <c r="D59" s="155" t="s">
        <v>343</v>
      </c>
      <c r="E59" s="156" t="s">
        <v>344</v>
      </c>
      <c r="F59" s="157">
        <v>34289.599999999999</v>
      </c>
      <c r="G59" s="157">
        <v>0</v>
      </c>
      <c r="H59" s="157">
        <v>0</v>
      </c>
    </row>
    <row r="60" spans="1:8" ht="45" outlineLevel="4" x14ac:dyDescent="0.2">
      <c r="A60" s="155" t="s">
        <v>2052</v>
      </c>
      <c r="B60" s="155" t="s">
        <v>2066</v>
      </c>
      <c r="C60" s="155" t="s">
        <v>1715</v>
      </c>
      <c r="D60" s="155"/>
      <c r="E60" s="156" t="s">
        <v>1716</v>
      </c>
      <c r="F60" s="157">
        <v>7900</v>
      </c>
      <c r="G60" s="157">
        <v>0</v>
      </c>
      <c r="H60" s="157">
        <v>0</v>
      </c>
    </row>
    <row r="61" spans="1:8" ht="75" outlineLevel="5" x14ac:dyDescent="0.2">
      <c r="A61" s="155" t="s">
        <v>2052</v>
      </c>
      <c r="B61" s="155" t="s">
        <v>2066</v>
      </c>
      <c r="C61" s="155" t="s">
        <v>1730</v>
      </c>
      <c r="D61" s="155"/>
      <c r="E61" s="156" t="s">
        <v>1731</v>
      </c>
      <c r="F61" s="157">
        <v>7900</v>
      </c>
      <c r="G61" s="157">
        <v>0</v>
      </c>
      <c r="H61" s="157">
        <v>0</v>
      </c>
    </row>
    <row r="62" spans="1:8" ht="45" outlineLevel="6" x14ac:dyDescent="0.2">
      <c r="A62" s="155" t="s">
        <v>2052</v>
      </c>
      <c r="B62" s="155" t="s">
        <v>2066</v>
      </c>
      <c r="C62" s="155" t="s">
        <v>1732</v>
      </c>
      <c r="D62" s="155"/>
      <c r="E62" s="156" t="s">
        <v>1733</v>
      </c>
      <c r="F62" s="157">
        <v>7900</v>
      </c>
      <c r="G62" s="157">
        <v>0</v>
      </c>
      <c r="H62" s="157">
        <v>0</v>
      </c>
    </row>
    <row r="63" spans="1:8" ht="15" outlineLevel="7" x14ac:dyDescent="0.2">
      <c r="A63" s="155" t="s">
        <v>2052</v>
      </c>
      <c r="B63" s="155" t="s">
        <v>2066</v>
      </c>
      <c r="C63" s="155" t="s">
        <v>1732</v>
      </c>
      <c r="D63" s="155" t="s">
        <v>343</v>
      </c>
      <c r="E63" s="156" t="s">
        <v>344</v>
      </c>
      <c r="F63" s="157">
        <v>7900</v>
      </c>
      <c r="G63" s="157">
        <v>0</v>
      </c>
      <c r="H63" s="157">
        <v>0</v>
      </c>
    </row>
    <row r="64" spans="1:8" ht="15" outlineLevel="2" x14ac:dyDescent="0.2">
      <c r="A64" s="155" t="s">
        <v>2052</v>
      </c>
      <c r="B64" s="155" t="s">
        <v>2068</v>
      </c>
      <c r="C64" s="155"/>
      <c r="D64" s="155"/>
      <c r="E64" s="156" t="s">
        <v>2069</v>
      </c>
      <c r="F64" s="157">
        <v>35427.699999999997</v>
      </c>
      <c r="G64" s="157">
        <v>0</v>
      </c>
      <c r="H64" s="157">
        <v>0</v>
      </c>
    </row>
    <row r="65" spans="1:8" ht="45" outlineLevel="3" x14ac:dyDescent="0.2">
      <c r="A65" s="155" t="s">
        <v>2052</v>
      </c>
      <c r="B65" s="155" t="s">
        <v>2068</v>
      </c>
      <c r="C65" s="155" t="s">
        <v>1673</v>
      </c>
      <c r="D65" s="155"/>
      <c r="E65" s="156" t="s">
        <v>1674</v>
      </c>
      <c r="F65" s="157">
        <v>35427.699999999997</v>
      </c>
      <c r="G65" s="157">
        <v>0</v>
      </c>
      <c r="H65" s="157">
        <v>0</v>
      </c>
    </row>
    <row r="66" spans="1:8" ht="60" outlineLevel="4" x14ac:dyDescent="0.2">
      <c r="A66" s="155" t="s">
        <v>2052</v>
      </c>
      <c r="B66" s="155" t="s">
        <v>2068</v>
      </c>
      <c r="C66" s="155" t="s">
        <v>1675</v>
      </c>
      <c r="D66" s="155"/>
      <c r="E66" s="156" t="s">
        <v>1676</v>
      </c>
      <c r="F66" s="157">
        <v>34468.6</v>
      </c>
      <c r="G66" s="157">
        <v>0</v>
      </c>
      <c r="H66" s="157">
        <v>0</v>
      </c>
    </row>
    <row r="67" spans="1:8" ht="60" outlineLevel="5" x14ac:dyDescent="0.2">
      <c r="A67" s="155" t="s">
        <v>2052</v>
      </c>
      <c r="B67" s="155" t="s">
        <v>2068</v>
      </c>
      <c r="C67" s="155" t="s">
        <v>1687</v>
      </c>
      <c r="D67" s="155"/>
      <c r="E67" s="156" t="s">
        <v>1688</v>
      </c>
      <c r="F67" s="157">
        <v>34468.6</v>
      </c>
      <c r="G67" s="157">
        <v>0</v>
      </c>
      <c r="H67" s="157">
        <v>0</v>
      </c>
    </row>
    <row r="68" spans="1:8" ht="60" outlineLevel="6" x14ac:dyDescent="0.2">
      <c r="A68" s="155" t="s">
        <v>2052</v>
      </c>
      <c r="B68" s="155" t="s">
        <v>2068</v>
      </c>
      <c r="C68" s="155" t="s">
        <v>1691</v>
      </c>
      <c r="D68" s="155"/>
      <c r="E68" s="156" t="s">
        <v>1692</v>
      </c>
      <c r="F68" s="157">
        <v>34468.6</v>
      </c>
      <c r="G68" s="157">
        <v>0</v>
      </c>
      <c r="H68" s="157">
        <v>0</v>
      </c>
    </row>
    <row r="69" spans="1:8" ht="15" outlineLevel="7" x14ac:dyDescent="0.2">
      <c r="A69" s="155" t="s">
        <v>2052</v>
      </c>
      <c r="B69" s="155" t="s">
        <v>2068</v>
      </c>
      <c r="C69" s="155" t="s">
        <v>1691</v>
      </c>
      <c r="D69" s="155" t="s">
        <v>343</v>
      </c>
      <c r="E69" s="156" t="s">
        <v>344</v>
      </c>
      <c r="F69" s="157">
        <v>34468.6</v>
      </c>
      <c r="G69" s="157">
        <v>0</v>
      </c>
      <c r="H69" s="157">
        <v>0</v>
      </c>
    </row>
    <row r="70" spans="1:8" ht="45" outlineLevel="4" x14ac:dyDescent="0.2">
      <c r="A70" s="155" t="s">
        <v>2052</v>
      </c>
      <c r="B70" s="155" t="s">
        <v>2068</v>
      </c>
      <c r="C70" s="155" t="s">
        <v>1715</v>
      </c>
      <c r="D70" s="155"/>
      <c r="E70" s="156" t="s">
        <v>1716</v>
      </c>
      <c r="F70" s="157">
        <v>959.1</v>
      </c>
      <c r="G70" s="157">
        <v>0</v>
      </c>
      <c r="H70" s="157">
        <v>0</v>
      </c>
    </row>
    <row r="71" spans="1:8" ht="75" outlineLevel="5" x14ac:dyDescent="0.2">
      <c r="A71" s="155" t="s">
        <v>2052</v>
      </c>
      <c r="B71" s="155" t="s">
        <v>2068</v>
      </c>
      <c r="C71" s="155" t="s">
        <v>1730</v>
      </c>
      <c r="D71" s="155"/>
      <c r="E71" s="156" t="s">
        <v>1731</v>
      </c>
      <c r="F71" s="157">
        <v>959.1</v>
      </c>
      <c r="G71" s="157">
        <v>0</v>
      </c>
      <c r="H71" s="157">
        <v>0</v>
      </c>
    </row>
    <row r="72" spans="1:8" ht="45" outlineLevel="6" x14ac:dyDescent="0.2">
      <c r="A72" s="155" t="s">
        <v>2052</v>
      </c>
      <c r="B72" s="155" t="s">
        <v>2068</v>
      </c>
      <c r="C72" s="155" t="s">
        <v>1732</v>
      </c>
      <c r="D72" s="155"/>
      <c r="E72" s="156" t="s">
        <v>1733</v>
      </c>
      <c r="F72" s="157">
        <v>959.1</v>
      </c>
      <c r="G72" s="157">
        <v>0</v>
      </c>
      <c r="H72" s="157">
        <v>0</v>
      </c>
    </row>
    <row r="73" spans="1:8" ht="15" outlineLevel="7" x14ac:dyDescent="0.2">
      <c r="A73" s="155" t="s">
        <v>2052</v>
      </c>
      <c r="B73" s="155" t="s">
        <v>2068</v>
      </c>
      <c r="C73" s="155" t="s">
        <v>1732</v>
      </c>
      <c r="D73" s="155" t="s">
        <v>343</v>
      </c>
      <c r="E73" s="156" t="s">
        <v>344</v>
      </c>
      <c r="F73" s="157">
        <v>959.1</v>
      </c>
      <c r="G73" s="157">
        <v>0</v>
      </c>
      <c r="H73" s="157">
        <v>0</v>
      </c>
    </row>
    <row r="74" spans="1:8" ht="15" outlineLevel="1" x14ac:dyDescent="0.2">
      <c r="A74" s="155" t="s">
        <v>2052</v>
      </c>
      <c r="B74" s="155" t="s">
        <v>2070</v>
      </c>
      <c r="C74" s="155"/>
      <c r="D74" s="155"/>
      <c r="E74" s="156" t="s">
        <v>2071</v>
      </c>
      <c r="F74" s="157">
        <v>41533.199999999997</v>
      </c>
      <c r="G74" s="157">
        <v>0</v>
      </c>
      <c r="H74" s="157">
        <v>0</v>
      </c>
    </row>
    <row r="75" spans="1:8" ht="15" outlineLevel="2" x14ac:dyDescent="0.2">
      <c r="A75" s="155" t="s">
        <v>2052</v>
      </c>
      <c r="B75" s="155" t="s">
        <v>2072</v>
      </c>
      <c r="C75" s="155"/>
      <c r="D75" s="155"/>
      <c r="E75" s="156" t="s">
        <v>2073</v>
      </c>
      <c r="F75" s="157">
        <v>13671.7</v>
      </c>
      <c r="G75" s="157">
        <v>0</v>
      </c>
      <c r="H75" s="157">
        <v>0</v>
      </c>
    </row>
    <row r="76" spans="1:8" ht="45" outlineLevel="3" x14ac:dyDescent="0.2">
      <c r="A76" s="155" t="s">
        <v>2052</v>
      </c>
      <c r="B76" s="155" t="s">
        <v>2072</v>
      </c>
      <c r="C76" s="155" t="s">
        <v>1673</v>
      </c>
      <c r="D76" s="155"/>
      <c r="E76" s="156" t="s">
        <v>1674</v>
      </c>
      <c r="F76" s="157">
        <v>13671.7</v>
      </c>
      <c r="G76" s="157">
        <v>0</v>
      </c>
      <c r="H76" s="157">
        <v>0</v>
      </c>
    </row>
    <row r="77" spans="1:8" ht="60" outlineLevel="4" x14ac:dyDescent="0.2">
      <c r="A77" s="155" t="s">
        <v>2052</v>
      </c>
      <c r="B77" s="155" t="s">
        <v>2072</v>
      </c>
      <c r="C77" s="155" t="s">
        <v>1675</v>
      </c>
      <c r="D77" s="155"/>
      <c r="E77" s="156" t="s">
        <v>1676</v>
      </c>
      <c r="F77" s="157">
        <v>13671.7</v>
      </c>
      <c r="G77" s="157">
        <v>0</v>
      </c>
      <c r="H77" s="157">
        <v>0</v>
      </c>
    </row>
    <row r="78" spans="1:8" ht="105" customHeight="1" outlineLevel="5" x14ac:dyDescent="0.2">
      <c r="A78" s="155" t="s">
        <v>2052</v>
      </c>
      <c r="B78" s="155" t="s">
        <v>2072</v>
      </c>
      <c r="C78" s="155" t="s">
        <v>1683</v>
      </c>
      <c r="D78" s="155"/>
      <c r="E78" s="156" t="s">
        <v>1684</v>
      </c>
      <c r="F78" s="157">
        <v>13671.7</v>
      </c>
      <c r="G78" s="157">
        <v>0</v>
      </c>
      <c r="H78" s="157">
        <v>0</v>
      </c>
    </row>
    <row r="79" spans="1:8" ht="94.5" customHeight="1" outlineLevel="6" x14ac:dyDescent="0.2">
      <c r="A79" s="155" t="s">
        <v>2052</v>
      </c>
      <c r="B79" s="155" t="s">
        <v>2072</v>
      </c>
      <c r="C79" s="155" t="s">
        <v>1685</v>
      </c>
      <c r="D79" s="155"/>
      <c r="E79" s="156" t="s">
        <v>1686</v>
      </c>
      <c r="F79" s="157">
        <v>13671.7</v>
      </c>
      <c r="G79" s="157">
        <v>0</v>
      </c>
      <c r="H79" s="157">
        <v>0</v>
      </c>
    </row>
    <row r="80" spans="1:8" ht="15" outlineLevel="7" x14ac:dyDescent="0.2">
      <c r="A80" s="155" t="s">
        <v>2052</v>
      </c>
      <c r="B80" s="155" t="s">
        <v>2072</v>
      </c>
      <c r="C80" s="155" t="s">
        <v>1685</v>
      </c>
      <c r="D80" s="155" t="s">
        <v>343</v>
      </c>
      <c r="E80" s="156" t="s">
        <v>344</v>
      </c>
      <c r="F80" s="157">
        <v>13671.7</v>
      </c>
      <c r="G80" s="157">
        <v>0</v>
      </c>
      <c r="H80" s="157">
        <v>0</v>
      </c>
    </row>
    <row r="81" spans="1:8" ht="15" outlineLevel="2" x14ac:dyDescent="0.2">
      <c r="A81" s="155" t="s">
        <v>2052</v>
      </c>
      <c r="B81" s="155" t="s">
        <v>2074</v>
      </c>
      <c r="C81" s="155"/>
      <c r="D81" s="155"/>
      <c r="E81" s="156" t="s">
        <v>2075</v>
      </c>
      <c r="F81" s="157">
        <v>25596.2</v>
      </c>
      <c r="G81" s="157">
        <v>0</v>
      </c>
      <c r="H81" s="157">
        <v>0</v>
      </c>
    </row>
    <row r="82" spans="1:8" ht="45" outlineLevel="3" x14ac:dyDescent="0.2">
      <c r="A82" s="155" t="s">
        <v>2052</v>
      </c>
      <c r="B82" s="155" t="s">
        <v>2074</v>
      </c>
      <c r="C82" s="155" t="s">
        <v>1673</v>
      </c>
      <c r="D82" s="155"/>
      <c r="E82" s="156" t="s">
        <v>1674</v>
      </c>
      <c r="F82" s="157">
        <v>25596.2</v>
      </c>
      <c r="G82" s="157">
        <v>0</v>
      </c>
      <c r="H82" s="157">
        <v>0</v>
      </c>
    </row>
    <row r="83" spans="1:8" ht="60" outlineLevel="4" x14ac:dyDescent="0.2">
      <c r="A83" s="155" t="s">
        <v>2052</v>
      </c>
      <c r="B83" s="155" t="s">
        <v>2074</v>
      </c>
      <c r="C83" s="155" t="s">
        <v>1675</v>
      </c>
      <c r="D83" s="155"/>
      <c r="E83" s="156" t="s">
        <v>1676</v>
      </c>
      <c r="F83" s="157">
        <v>25596.2</v>
      </c>
      <c r="G83" s="157">
        <v>0</v>
      </c>
      <c r="H83" s="157">
        <v>0</v>
      </c>
    </row>
    <row r="84" spans="1:8" ht="120" outlineLevel="5" x14ac:dyDescent="0.2">
      <c r="A84" s="155" t="s">
        <v>2052</v>
      </c>
      <c r="B84" s="155" t="s">
        <v>2074</v>
      </c>
      <c r="C84" s="155" t="s">
        <v>1683</v>
      </c>
      <c r="D84" s="155"/>
      <c r="E84" s="156" t="s">
        <v>1684</v>
      </c>
      <c r="F84" s="157">
        <v>25596.2</v>
      </c>
      <c r="G84" s="157">
        <v>0</v>
      </c>
      <c r="H84" s="157">
        <v>0</v>
      </c>
    </row>
    <row r="85" spans="1:8" ht="94.5" customHeight="1" outlineLevel="6" x14ac:dyDescent="0.2">
      <c r="A85" s="155" t="s">
        <v>2052</v>
      </c>
      <c r="B85" s="155" t="s">
        <v>2074</v>
      </c>
      <c r="C85" s="155" t="s">
        <v>1685</v>
      </c>
      <c r="D85" s="155"/>
      <c r="E85" s="156" t="s">
        <v>1686</v>
      </c>
      <c r="F85" s="157">
        <v>25596.2</v>
      </c>
      <c r="G85" s="157">
        <v>0</v>
      </c>
      <c r="H85" s="157">
        <v>0</v>
      </c>
    </row>
    <row r="86" spans="1:8" ht="15" outlineLevel="7" x14ac:dyDescent="0.2">
      <c r="A86" s="155" t="s">
        <v>2052</v>
      </c>
      <c r="B86" s="155" t="s">
        <v>2074</v>
      </c>
      <c r="C86" s="155" t="s">
        <v>1685</v>
      </c>
      <c r="D86" s="155" t="s">
        <v>343</v>
      </c>
      <c r="E86" s="156" t="s">
        <v>344</v>
      </c>
      <c r="F86" s="157">
        <v>25596.2</v>
      </c>
      <c r="G86" s="157">
        <v>0</v>
      </c>
      <c r="H86" s="157">
        <v>0</v>
      </c>
    </row>
    <row r="87" spans="1:8" ht="20.25" customHeight="1" outlineLevel="2" x14ac:dyDescent="0.2">
      <c r="A87" s="155" t="s">
        <v>2052</v>
      </c>
      <c r="B87" s="155" t="s">
        <v>2076</v>
      </c>
      <c r="C87" s="155"/>
      <c r="D87" s="155"/>
      <c r="E87" s="156" t="s">
        <v>2077</v>
      </c>
      <c r="F87" s="157">
        <v>2265.3000000000002</v>
      </c>
      <c r="G87" s="157">
        <v>0</v>
      </c>
      <c r="H87" s="157">
        <v>0</v>
      </c>
    </row>
    <row r="88" spans="1:8" ht="45" outlineLevel="3" x14ac:dyDescent="0.2">
      <c r="A88" s="155" t="s">
        <v>2052</v>
      </c>
      <c r="B88" s="155" t="s">
        <v>2076</v>
      </c>
      <c r="C88" s="155" t="s">
        <v>1673</v>
      </c>
      <c r="D88" s="155"/>
      <c r="E88" s="156" t="s">
        <v>1674</v>
      </c>
      <c r="F88" s="157">
        <v>2265.3000000000002</v>
      </c>
      <c r="G88" s="157">
        <v>0</v>
      </c>
      <c r="H88" s="157">
        <v>0</v>
      </c>
    </row>
    <row r="89" spans="1:8" ht="60" outlineLevel="4" x14ac:dyDescent="0.2">
      <c r="A89" s="155" t="s">
        <v>2052</v>
      </c>
      <c r="B89" s="155" t="s">
        <v>2076</v>
      </c>
      <c r="C89" s="155" t="s">
        <v>1675</v>
      </c>
      <c r="D89" s="155"/>
      <c r="E89" s="156" t="s">
        <v>1676</v>
      </c>
      <c r="F89" s="157">
        <v>2265.3000000000002</v>
      </c>
      <c r="G89" s="157">
        <v>0</v>
      </c>
      <c r="H89" s="157">
        <v>0</v>
      </c>
    </row>
    <row r="90" spans="1:8" ht="108.75" customHeight="1" outlineLevel="5" x14ac:dyDescent="0.2">
      <c r="A90" s="155" t="s">
        <v>2052</v>
      </c>
      <c r="B90" s="155" t="s">
        <v>2076</v>
      </c>
      <c r="C90" s="155" t="s">
        <v>1683</v>
      </c>
      <c r="D90" s="155"/>
      <c r="E90" s="156" t="s">
        <v>1684</v>
      </c>
      <c r="F90" s="157">
        <v>2265.3000000000002</v>
      </c>
      <c r="G90" s="157">
        <v>0</v>
      </c>
      <c r="H90" s="157">
        <v>0</v>
      </c>
    </row>
    <row r="91" spans="1:8" ht="91.5" customHeight="1" outlineLevel="6" x14ac:dyDescent="0.2">
      <c r="A91" s="155" t="s">
        <v>2052</v>
      </c>
      <c r="B91" s="155" t="s">
        <v>2076</v>
      </c>
      <c r="C91" s="155" t="s">
        <v>1685</v>
      </c>
      <c r="D91" s="155"/>
      <c r="E91" s="156" t="s">
        <v>1686</v>
      </c>
      <c r="F91" s="157">
        <v>2265.3000000000002</v>
      </c>
      <c r="G91" s="157">
        <v>0</v>
      </c>
      <c r="H91" s="157">
        <v>0</v>
      </c>
    </row>
    <row r="92" spans="1:8" ht="15" outlineLevel="7" x14ac:dyDescent="0.2">
      <c r="A92" s="155" t="s">
        <v>2052</v>
      </c>
      <c r="B92" s="155" t="s">
        <v>2076</v>
      </c>
      <c r="C92" s="155" t="s">
        <v>1685</v>
      </c>
      <c r="D92" s="155" t="s">
        <v>343</v>
      </c>
      <c r="E92" s="156" t="s">
        <v>344</v>
      </c>
      <c r="F92" s="157">
        <v>2265.3000000000002</v>
      </c>
      <c r="G92" s="157">
        <v>0</v>
      </c>
      <c r="H92" s="157">
        <v>0</v>
      </c>
    </row>
    <row r="93" spans="1:8" ht="30" outlineLevel="1" x14ac:dyDescent="0.2">
      <c r="A93" s="155" t="s">
        <v>2052</v>
      </c>
      <c r="B93" s="155" t="s">
        <v>2078</v>
      </c>
      <c r="C93" s="155"/>
      <c r="D93" s="155"/>
      <c r="E93" s="156" t="s">
        <v>2079</v>
      </c>
      <c r="F93" s="157">
        <v>79324.7</v>
      </c>
      <c r="G93" s="157">
        <v>0</v>
      </c>
      <c r="H93" s="157">
        <v>0</v>
      </c>
    </row>
    <row r="94" spans="1:8" ht="15" outlineLevel="2" x14ac:dyDescent="0.2">
      <c r="A94" s="155" t="s">
        <v>2052</v>
      </c>
      <c r="B94" s="155" t="s">
        <v>2080</v>
      </c>
      <c r="C94" s="155"/>
      <c r="D94" s="155"/>
      <c r="E94" s="156" t="s">
        <v>2081</v>
      </c>
      <c r="F94" s="157">
        <v>79324.7</v>
      </c>
      <c r="G94" s="157">
        <v>0</v>
      </c>
      <c r="H94" s="157">
        <v>0</v>
      </c>
    </row>
    <row r="95" spans="1:8" ht="45" outlineLevel="3" x14ac:dyDescent="0.2">
      <c r="A95" s="155" t="s">
        <v>2052</v>
      </c>
      <c r="B95" s="155" t="s">
        <v>2080</v>
      </c>
      <c r="C95" s="155" t="s">
        <v>1673</v>
      </c>
      <c r="D95" s="155"/>
      <c r="E95" s="156" t="s">
        <v>1674</v>
      </c>
      <c r="F95" s="157">
        <v>79324.7</v>
      </c>
      <c r="G95" s="157">
        <v>0</v>
      </c>
      <c r="H95" s="157">
        <v>0</v>
      </c>
    </row>
    <row r="96" spans="1:8" ht="60" outlineLevel="4" x14ac:dyDescent="0.2">
      <c r="A96" s="155" t="s">
        <v>2052</v>
      </c>
      <c r="B96" s="155" t="s">
        <v>2080</v>
      </c>
      <c r="C96" s="155" t="s">
        <v>1675</v>
      </c>
      <c r="D96" s="155"/>
      <c r="E96" s="156" t="s">
        <v>1676</v>
      </c>
      <c r="F96" s="157">
        <v>62224.1</v>
      </c>
      <c r="G96" s="157">
        <v>0</v>
      </c>
      <c r="H96" s="157">
        <v>0</v>
      </c>
    </row>
    <row r="97" spans="1:8" ht="120" outlineLevel="5" x14ac:dyDescent="0.2">
      <c r="A97" s="155" t="s">
        <v>2052</v>
      </c>
      <c r="B97" s="155" t="s">
        <v>2080</v>
      </c>
      <c r="C97" s="155" t="s">
        <v>1683</v>
      </c>
      <c r="D97" s="155"/>
      <c r="E97" s="156" t="s">
        <v>1684</v>
      </c>
      <c r="F97" s="157">
        <v>62224.1</v>
      </c>
      <c r="G97" s="157">
        <v>0</v>
      </c>
      <c r="H97" s="157">
        <v>0</v>
      </c>
    </row>
    <row r="98" spans="1:8" ht="105" outlineLevel="6" x14ac:dyDescent="0.2">
      <c r="A98" s="155" t="s">
        <v>2052</v>
      </c>
      <c r="B98" s="155" t="s">
        <v>2080</v>
      </c>
      <c r="C98" s="155" t="s">
        <v>1685</v>
      </c>
      <c r="D98" s="155"/>
      <c r="E98" s="156" t="s">
        <v>1686</v>
      </c>
      <c r="F98" s="157">
        <v>62224.1</v>
      </c>
      <c r="G98" s="157">
        <v>0</v>
      </c>
      <c r="H98" s="157">
        <v>0</v>
      </c>
    </row>
    <row r="99" spans="1:8" ht="15" outlineLevel="7" x14ac:dyDescent="0.2">
      <c r="A99" s="155" t="s">
        <v>2052</v>
      </c>
      <c r="B99" s="155" t="s">
        <v>2080</v>
      </c>
      <c r="C99" s="155" t="s">
        <v>1685</v>
      </c>
      <c r="D99" s="155" t="s">
        <v>343</v>
      </c>
      <c r="E99" s="156" t="s">
        <v>344</v>
      </c>
      <c r="F99" s="157">
        <v>62224.1</v>
      </c>
      <c r="G99" s="157">
        <v>0</v>
      </c>
      <c r="H99" s="157">
        <v>0</v>
      </c>
    </row>
    <row r="100" spans="1:8" ht="45" outlineLevel="4" x14ac:dyDescent="0.2">
      <c r="A100" s="155" t="s">
        <v>2052</v>
      </c>
      <c r="B100" s="155" t="s">
        <v>2080</v>
      </c>
      <c r="C100" s="155" t="s">
        <v>1715</v>
      </c>
      <c r="D100" s="155"/>
      <c r="E100" s="156" t="s">
        <v>1716</v>
      </c>
      <c r="F100" s="157">
        <v>17100.599999999999</v>
      </c>
      <c r="G100" s="157">
        <v>0</v>
      </c>
      <c r="H100" s="157">
        <v>0</v>
      </c>
    </row>
    <row r="101" spans="1:8" ht="75" outlineLevel="5" x14ac:dyDescent="0.2">
      <c r="A101" s="155" t="s">
        <v>2052</v>
      </c>
      <c r="B101" s="155" t="s">
        <v>2080</v>
      </c>
      <c r="C101" s="155" t="s">
        <v>1730</v>
      </c>
      <c r="D101" s="155"/>
      <c r="E101" s="156" t="s">
        <v>1731</v>
      </c>
      <c r="F101" s="157">
        <v>17100.599999999999</v>
      </c>
      <c r="G101" s="157">
        <v>0</v>
      </c>
      <c r="H101" s="157">
        <v>0</v>
      </c>
    </row>
    <row r="102" spans="1:8" ht="45" outlineLevel="6" x14ac:dyDescent="0.2">
      <c r="A102" s="155" t="s">
        <v>2052</v>
      </c>
      <c r="B102" s="155" t="s">
        <v>2080</v>
      </c>
      <c r="C102" s="155" t="s">
        <v>1732</v>
      </c>
      <c r="D102" s="155"/>
      <c r="E102" s="156" t="s">
        <v>1733</v>
      </c>
      <c r="F102" s="157">
        <v>17100.599999999999</v>
      </c>
      <c r="G102" s="157">
        <v>0</v>
      </c>
      <c r="H102" s="157">
        <v>0</v>
      </c>
    </row>
    <row r="103" spans="1:8" ht="15" outlineLevel="7" x14ac:dyDescent="0.2">
      <c r="A103" s="155" t="s">
        <v>2052</v>
      </c>
      <c r="B103" s="155" t="s">
        <v>2080</v>
      </c>
      <c r="C103" s="155" t="s">
        <v>1732</v>
      </c>
      <c r="D103" s="155" t="s">
        <v>343</v>
      </c>
      <c r="E103" s="156" t="s">
        <v>344</v>
      </c>
      <c r="F103" s="157">
        <v>17100.599999999999</v>
      </c>
      <c r="G103" s="157">
        <v>0</v>
      </c>
      <c r="H103" s="157">
        <v>0</v>
      </c>
    </row>
    <row r="104" spans="1:8" ht="30" outlineLevel="1" x14ac:dyDescent="0.2">
      <c r="A104" s="155" t="s">
        <v>2052</v>
      </c>
      <c r="B104" s="155" t="s">
        <v>2082</v>
      </c>
      <c r="C104" s="155"/>
      <c r="D104" s="155"/>
      <c r="E104" s="156" t="s">
        <v>2083</v>
      </c>
      <c r="F104" s="157">
        <v>32182.1</v>
      </c>
      <c r="G104" s="157">
        <v>0</v>
      </c>
      <c r="H104" s="157">
        <v>0</v>
      </c>
    </row>
    <row r="105" spans="1:8" ht="15" outlineLevel="2" x14ac:dyDescent="0.2">
      <c r="A105" s="155" t="s">
        <v>2052</v>
      </c>
      <c r="B105" s="155" t="s">
        <v>2084</v>
      </c>
      <c r="C105" s="155"/>
      <c r="D105" s="155"/>
      <c r="E105" s="156" t="s">
        <v>2085</v>
      </c>
      <c r="F105" s="157">
        <v>32182.1</v>
      </c>
      <c r="G105" s="157">
        <v>0</v>
      </c>
      <c r="H105" s="157">
        <v>0</v>
      </c>
    </row>
    <row r="106" spans="1:8" ht="45" outlineLevel="3" x14ac:dyDescent="0.2">
      <c r="A106" s="155" t="s">
        <v>2052</v>
      </c>
      <c r="B106" s="155" t="s">
        <v>2084</v>
      </c>
      <c r="C106" s="155" t="s">
        <v>1673</v>
      </c>
      <c r="D106" s="155"/>
      <c r="E106" s="156" t="s">
        <v>1674</v>
      </c>
      <c r="F106" s="157">
        <v>32182.1</v>
      </c>
      <c r="G106" s="157">
        <v>0</v>
      </c>
      <c r="H106" s="157">
        <v>0</v>
      </c>
    </row>
    <row r="107" spans="1:8" ht="60" outlineLevel="4" x14ac:dyDescent="0.2">
      <c r="A107" s="155" t="s">
        <v>2052</v>
      </c>
      <c r="B107" s="155" t="s">
        <v>2084</v>
      </c>
      <c r="C107" s="155" t="s">
        <v>1675</v>
      </c>
      <c r="D107" s="155"/>
      <c r="E107" s="156" t="s">
        <v>1676</v>
      </c>
      <c r="F107" s="157">
        <v>18970.599999999999</v>
      </c>
      <c r="G107" s="157">
        <v>0</v>
      </c>
      <c r="H107" s="157">
        <v>0</v>
      </c>
    </row>
    <row r="108" spans="1:8" ht="107.25" customHeight="1" outlineLevel="5" x14ac:dyDescent="0.2">
      <c r="A108" s="155" t="s">
        <v>2052</v>
      </c>
      <c r="B108" s="155" t="s">
        <v>2084</v>
      </c>
      <c r="C108" s="155" t="s">
        <v>1683</v>
      </c>
      <c r="D108" s="155"/>
      <c r="E108" s="156" t="s">
        <v>1684</v>
      </c>
      <c r="F108" s="157">
        <v>18970.599999999999</v>
      </c>
      <c r="G108" s="157">
        <v>0</v>
      </c>
      <c r="H108" s="157">
        <v>0</v>
      </c>
    </row>
    <row r="109" spans="1:8" ht="90" customHeight="1" outlineLevel="6" x14ac:dyDescent="0.2">
      <c r="A109" s="155" t="s">
        <v>2052</v>
      </c>
      <c r="B109" s="155" t="s">
        <v>2084</v>
      </c>
      <c r="C109" s="155" t="s">
        <v>1685</v>
      </c>
      <c r="D109" s="155"/>
      <c r="E109" s="156" t="s">
        <v>1686</v>
      </c>
      <c r="F109" s="157">
        <v>18970.599999999999</v>
      </c>
      <c r="G109" s="157">
        <v>0</v>
      </c>
      <c r="H109" s="157">
        <v>0</v>
      </c>
    </row>
    <row r="110" spans="1:8" ht="15" outlineLevel="7" x14ac:dyDescent="0.2">
      <c r="A110" s="155" t="s">
        <v>2052</v>
      </c>
      <c r="B110" s="155" t="s">
        <v>2084</v>
      </c>
      <c r="C110" s="155" t="s">
        <v>1685</v>
      </c>
      <c r="D110" s="155" t="s">
        <v>343</v>
      </c>
      <c r="E110" s="156" t="s">
        <v>344</v>
      </c>
      <c r="F110" s="157">
        <v>18970.599999999999</v>
      </c>
      <c r="G110" s="157">
        <v>0</v>
      </c>
      <c r="H110" s="157">
        <v>0</v>
      </c>
    </row>
    <row r="111" spans="1:8" ht="45" outlineLevel="4" x14ac:dyDescent="0.2">
      <c r="A111" s="155" t="s">
        <v>2052</v>
      </c>
      <c r="B111" s="155" t="s">
        <v>2084</v>
      </c>
      <c r="C111" s="155" t="s">
        <v>1715</v>
      </c>
      <c r="D111" s="155"/>
      <c r="E111" s="156" t="s">
        <v>1716</v>
      </c>
      <c r="F111" s="157">
        <v>13211.5</v>
      </c>
      <c r="G111" s="157">
        <v>0</v>
      </c>
      <c r="H111" s="157">
        <v>0</v>
      </c>
    </row>
    <row r="112" spans="1:8" ht="75" outlineLevel="5" x14ac:dyDescent="0.2">
      <c r="A112" s="155" t="s">
        <v>2052</v>
      </c>
      <c r="B112" s="155" t="s">
        <v>2084</v>
      </c>
      <c r="C112" s="155" t="s">
        <v>1730</v>
      </c>
      <c r="D112" s="155"/>
      <c r="E112" s="156" t="s">
        <v>1731</v>
      </c>
      <c r="F112" s="157">
        <v>13211.5</v>
      </c>
      <c r="G112" s="157">
        <v>0</v>
      </c>
      <c r="H112" s="157">
        <v>0</v>
      </c>
    </row>
    <row r="113" spans="1:8" ht="45" outlineLevel="6" x14ac:dyDescent="0.2">
      <c r="A113" s="155" t="s">
        <v>2052</v>
      </c>
      <c r="B113" s="155" t="s">
        <v>2084</v>
      </c>
      <c r="C113" s="155" t="s">
        <v>1732</v>
      </c>
      <c r="D113" s="155"/>
      <c r="E113" s="156" t="s">
        <v>1733</v>
      </c>
      <c r="F113" s="157">
        <v>13211.5</v>
      </c>
      <c r="G113" s="157">
        <v>0</v>
      </c>
      <c r="H113" s="157">
        <v>0</v>
      </c>
    </row>
    <row r="114" spans="1:8" ht="15" outlineLevel="7" x14ac:dyDescent="0.2">
      <c r="A114" s="155" t="s">
        <v>2052</v>
      </c>
      <c r="B114" s="155" t="s">
        <v>2084</v>
      </c>
      <c r="C114" s="155" t="s">
        <v>1732</v>
      </c>
      <c r="D114" s="155" t="s">
        <v>343</v>
      </c>
      <c r="E114" s="156" t="s">
        <v>344</v>
      </c>
      <c r="F114" s="157">
        <v>13211.5</v>
      </c>
      <c r="G114" s="157">
        <v>0</v>
      </c>
      <c r="H114" s="157">
        <v>0</v>
      </c>
    </row>
    <row r="115" spans="1:8" ht="75" outlineLevel="1" x14ac:dyDescent="0.2">
      <c r="A115" s="155" t="s">
        <v>2052</v>
      </c>
      <c r="B115" s="155" t="s">
        <v>2086</v>
      </c>
      <c r="C115" s="155"/>
      <c r="D115" s="155"/>
      <c r="E115" s="156" t="s">
        <v>2087</v>
      </c>
      <c r="F115" s="157">
        <v>2256618.6</v>
      </c>
      <c r="G115" s="157">
        <v>3211049.7</v>
      </c>
      <c r="H115" s="157">
        <v>3364740.6</v>
      </c>
    </row>
    <row r="116" spans="1:8" ht="30" outlineLevel="2" x14ac:dyDescent="0.2">
      <c r="A116" s="155" t="s">
        <v>2052</v>
      </c>
      <c r="B116" s="155" t="s">
        <v>2088</v>
      </c>
      <c r="C116" s="155"/>
      <c r="D116" s="155"/>
      <c r="E116" s="156" t="s">
        <v>2089</v>
      </c>
      <c r="F116" s="157">
        <v>2256618.6</v>
      </c>
      <c r="G116" s="157">
        <v>3211049.7</v>
      </c>
      <c r="H116" s="157">
        <v>3364740.6</v>
      </c>
    </row>
    <row r="117" spans="1:8" ht="45" outlineLevel="3" x14ac:dyDescent="0.2">
      <c r="A117" s="155" t="s">
        <v>2052</v>
      </c>
      <c r="B117" s="155" t="s">
        <v>2088</v>
      </c>
      <c r="C117" s="155" t="s">
        <v>1673</v>
      </c>
      <c r="D117" s="155"/>
      <c r="E117" s="156" t="s">
        <v>1674</v>
      </c>
      <c r="F117" s="157">
        <v>2256618.6</v>
      </c>
      <c r="G117" s="157">
        <v>3211049.7</v>
      </c>
      <c r="H117" s="157">
        <v>3364740.6</v>
      </c>
    </row>
    <row r="118" spans="1:8" ht="60" outlineLevel="4" x14ac:dyDescent="0.2">
      <c r="A118" s="155" t="s">
        <v>2052</v>
      </c>
      <c r="B118" s="155" t="s">
        <v>2088</v>
      </c>
      <c r="C118" s="155" t="s">
        <v>1675</v>
      </c>
      <c r="D118" s="155"/>
      <c r="E118" s="156" t="s">
        <v>1676</v>
      </c>
      <c r="F118" s="157">
        <v>1900728</v>
      </c>
      <c r="G118" s="157">
        <v>2851983.8</v>
      </c>
      <c r="H118" s="157">
        <v>3056521.9</v>
      </c>
    </row>
    <row r="119" spans="1:8" ht="106.5" customHeight="1" outlineLevel="5" x14ac:dyDescent="0.2">
      <c r="A119" s="155" t="s">
        <v>2052</v>
      </c>
      <c r="B119" s="155" t="s">
        <v>2088</v>
      </c>
      <c r="C119" s="155" t="s">
        <v>1683</v>
      </c>
      <c r="D119" s="155"/>
      <c r="E119" s="156" t="s">
        <v>1684</v>
      </c>
      <c r="F119" s="157">
        <v>573196.6</v>
      </c>
      <c r="G119" s="157">
        <v>0</v>
      </c>
      <c r="H119" s="157">
        <v>0</v>
      </c>
    </row>
    <row r="120" spans="1:8" ht="95.25" customHeight="1" outlineLevel="6" x14ac:dyDescent="0.2">
      <c r="A120" s="155" t="s">
        <v>2052</v>
      </c>
      <c r="B120" s="155" t="s">
        <v>2088</v>
      </c>
      <c r="C120" s="155" t="s">
        <v>1685</v>
      </c>
      <c r="D120" s="155"/>
      <c r="E120" s="156" t="s">
        <v>1686</v>
      </c>
      <c r="F120" s="157">
        <v>573196.6</v>
      </c>
      <c r="G120" s="157">
        <v>0</v>
      </c>
      <c r="H120" s="157">
        <v>0</v>
      </c>
    </row>
    <row r="121" spans="1:8" ht="15" outlineLevel="7" x14ac:dyDescent="0.2">
      <c r="A121" s="155" t="s">
        <v>2052</v>
      </c>
      <c r="B121" s="155" t="s">
        <v>2088</v>
      </c>
      <c r="C121" s="155" t="s">
        <v>1685</v>
      </c>
      <c r="D121" s="155" t="s">
        <v>343</v>
      </c>
      <c r="E121" s="156" t="s">
        <v>344</v>
      </c>
      <c r="F121" s="157">
        <v>573196.6</v>
      </c>
      <c r="G121" s="157">
        <v>0</v>
      </c>
      <c r="H121" s="157">
        <v>0</v>
      </c>
    </row>
    <row r="122" spans="1:8" ht="60" outlineLevel="5" x14ac:dyDescent="0.2">
      <c r="A122" s="155" t="s">
        <v>2052</v>
      </c>
      <c r="B122" s="155" t="s">
        <v>2088</v>
      </c>
      <c r="C122" s="155" t="s">
        <v>1687</v>
      </c>
      <c r="D122" s="155"/>
      <c r="E122" s="156" t="s">
        <v>1688</v>
      </c>
      <c r="F122" s="157">
        <v>1327531.3999999999</v>
      </c>
      <c r="G122" s="157">
        <v>2851983.8</v>
      </c>
      <c r="H122" s="157">
        <v>3056521.9</v>
      </c>
    </row>
    <row r="123" spans="1:8" ht="60" outlineLevel="6" x14ac:dyDescent="0.2">
      <c r="A123" s="155" t="s">
        <v>2052</v>
      </c>
      <c r="B123" s="155" t="s">
        <v>2088</v>
      </c>
      <c r="C123" s="155" t="s">
        <v>1691</v>
      </c>
      <c r="D123" s="155"/>
      <c r="E123" s="156" t="s">
        <v>1692</v>
      </c>
      <c r="F123" s="157">
        <v>327531.40000000002</v>
      </c>
      <c r="G123" s="157">
        <v>42000</v>
      </c>
      <c r="H123" s="157">
        <v>0</v>
      </c>
    </row>
    <row r="124" spans="1:8" ht="15" outlineLevel="7" x14ac:dyDescent="0.2">
      <c r="A124" s="155" t="s">
        <v>2052</v>
      </c>
      <c r="B124" s="155" t="s">
        <v>2088</v>
      </c>
      <c r="C124" s="155" t="s">
        <v>1691</v>
      </c>
      <c r="D124" s="155" t="s">
        <v>343</v>
      </c>
      <c r="E124" s="156" t="s">
        <v>344</v>
      </c>
      <c r="F124" s="157">
        <v>327531.40000000002</v>
      </c>
      <c r="G124" s="157">
        <v>42000</v>
      </c>
      <c r="H124" s="157">
        <v>0</v>
      </c>
    </row>
    <row r="125" spans="1:8" ht="30" outlineLevel="6" x14ac:dyDescent="0.2">
      <c r="A125" s="155" t="s">
        <v>2052</v>
      </c>
      <c r="B125" s="155" t="s">
        <v>2088</v>
      </c>
      <c r="C125" s="155" t="s">
        <v>1695</v>
      </c>
      <c r="D125" s="155"/>
      <c r="E125" s="156" t="s">
        <v>1696</v>
      </c>
      <c r="F125" s="157">
        <v>1000000</v>
      </c>
      <c r="G125" s="157">
        <v>2724800.7</v>
      </c>
      <c r="H125" s="157">
        <v>3056521.9</v>
      </c>
    </row>
    <row r="126" spans="1:8" ht="15" outlineLevel="7" x14ac:dyDescent="0.2">
      <c r="A126" s="155" t="s">
        <v>2052</v>
      </c>
      <c r="B126" s="155" t="s">
        <v>2088</v>
      </c>
      <c r="C126" s="155" t="s">
        <v>1695</v>
      </c>
      <c r="D126" s="155" t="s">
        <v>343</v>
      </c>
      <c r="E126" s="156" t="s">
        <v>344</v>
      </c>
      <c r="F126" s="157">
        <v>1000000</v>
      </c>
      <c r="G126" s="157">
        <v>2724800.7</v>
      </c>
      <c r="H126" s="157">
        <v>3056521.9</v>
      </c>
    </row>
    <row r="127" spans="1:8" ht="48.75" customHeight="1" outlineLevel="6" x14ac:dyDescent="0.2">
      <c r="A127" s="155" t="s">
        <v>2052</v>
      </c>
      <c r="B127" s="155" t="s">
        <v>2088</v>
      </c>
      <c r="C127" s="155" t="s">
        <v>1697</v>
      </c>
      <c r="D127" s="155"/>
      <c r="E127" s="156" t="s">
        <v>1698</v>
      </c>
      <c r="F127" s="157">
        <v>0</v>
      </c>
      <c r="G127" s="157">
        <v>85183.1</v>
      </c>
      <c r="H127" s="157">
        <v>0</v>
      </c>
    </row>
    <row r="128" spans="1:8" ht="15" outlineLevel="7" x14ac:dyDescent="0.2">
      <c r="A128" s="155" t="s">
        <v>2052</v>
      </c>
      <c r="B128" s="155" t="s">
        <v>2088</v>
      </c>
      <c r="C128" s="155" t="s">
        <v>1697</v>
      </c>
      <c r="D128" s="155" t="s">
        <v>343</v>
      </c>
      <c r="E128" s="156" t="s">
        <v>344</v>
      </c>
      <c r="F128" s="157">
        <v>0</v>
      </c>
      <c r="G128" s="157">
        <v>85183.1</v>
      </c>
      <c r="H128" s="157">
        <v>0</v>
      </c>
    </row>
    <row r="129" spans="1:8" ht="30" outlineLevel="4" x14ac:dyDescent="0.2">
      <c r="A129" s="155" t="s">
        <v>2052</v>
      </c>
      <c r="B129" s="155" t="s">
        <v>2088</v>
      </c>
      <c r="C129" s="155" t="s">
        <v>1705</v>
      </c>
      <c r="D129" s="155"/>
      <c r="E129" s="156" t="s">
        <v>1706</v>
      </c>
      <c r="F129" s="157">
        <v>201237.9</v>
      </c>
      <c r="G129" s="157">
        <v>247678.2</v>
      </c>
      <c r="H129" s="157">
        <v>247678.2</v>
      </c>
    </row>
    <row r="130" spans="1:8" ht="60" outlineLevel="5" x14ac:dyDescent="0.2">
      <c r="A130" s="155" t="s">
        <v>2052</v>
      </c>
      <c r="B130" s="155" t="s">
        <v>2088</v>
      </c>
      <c r="C130" s="155" t="s">
        <v>1707</v>
      </c>
      <c r="D130" s="155"/>
      <c r="E130" s="156" t="s">
        <v>1708</v>
      </c>
      <c r="F130" s="157">
        <v>201237.9</v>
      </c>
      <c r="G130" s="157">
        <v>247678.2</v>
      </c>
      <c r="H130" s="157">
        <v>247678.2</v>
      </c>
    </row>
    <row r="131" spans="1:8" ht="30" outlineLevel="6" x14ac:dyDescent="0.2">
      <c r="A131" s="155" t="s">
        <v>2052</v>
      </c>
      <c r="B131" s="155" t="s">
        <v>2088</v>
      </c>
      <c r="C131" s="155" t="s">
        <v>1711</v>
      </c>
      <c r="D131" s="155"/>
      <c r="E131" s="156" t="s">
        <v>1712</v>
      </c>
      <c r="F131" s="157">
        <v>199237.9</v>
      </c>
      <c r="G131" s="157">
        <v>245678.2</v>
      </c>
      <c r="H131" s="157">
        <v>245678.2</v>
      </c>
    </row>
    <row r="132" spans="1:8" ht="15" outlineLevel="7" x14ac:dyDescent="0.2">
      <c r="A132" s="155" t="s">
        <v>2052</v>
      </c>
      <c r="B132" s="155" t="s">
        <v>2088</v>
      </c>
      <c r="C132" s="155" t="s">
        <v>1711</v>
      </c>
      <c r="D132" s="155" t="s">
        <v>343</v>
      </c>
      <c r="E132" s="156" t="s">
        <v>344</v>
      </c>
      <c r="F132" s="157">
        <v>199237.9</v>
      </c>
      <c r="G132" s="157">
        <v>245678.2</v>
      </c>
      <c r="H132" s="157">
        <v>245678.2</v>
      </c>
    </row>
    <row r="133" spans="1:8" ht="30" outlineLevel="6" x14ac:dyDescent="0.2">
      <c r="A133" s="155" t="s">
        <v>2052</v>
      </c>
      <c r="B133" s="155" t="s">
        <v>2088</v>
      </c>
      <c r="C133" s="155" t="s">
        <v>2287</v>
      </c>
      <c r="D133" s="155"/>
      <c r="E133" s="156" t="s">
        <v>2288</v>
      </c>
      <c r="F133" s="157">
        <v>2000</v>
      </c>
      <c r="G133" s="157">
        <v>2000</v>
      </c>
      <c r="H133" s="157">
        <v>2000</v>
      </c>
    </row>
    <row r="134" spans="1:8" ht="15" outlineLevel="7" x14ac:dyDescent="0.2">
      <c r="A134" s="155" t="s">
        <v>2052</v>
      </c>
      <c r="B134" s="155" t="s">
        <v>2088</v>
      </c>
      <c r="C134" s="155" t="s">
        <v>2287</v>
      </c>
      <c r="D134" s="155" t="s">
        <v>343</v>
      </c>
      <c r="E134" s="156" t="s">
        <v>344</v>
      </c>
      <c r="F134" s="157">
        <v>2000</v>
      </c>
      <c r="G134" s="157">
        <v>2000</v>
      </c>
      <c r="H134" s="157">
        <v>2000</v>
      </c>
    </row>
    <row r="135" spans="1:8" ht="45" outlineLevel="4" x14ac:dyDescent="0.2">
      <c r="A135" s="155" t="s">
        <v>2052</v>
      </c>
      <c r="B135" s="155" t="s">
        <v>2088</v>
      </c>
      <c r="C135" s="155" t="s">
        <v>1715</v>
      </c>
      <c r="D135" s="155"/>
      <c r="E135" s="156" t="s">
        <v>1716</v>
      </c>
      <c r="F135" s="157">
        <v>154652.70000000001</v>
      </c>
      <c r="G135" s="157">
        <v>111387.7</v>
      </c>
      <c r="H135" s="157">
        <v>60540.5</v>
      </c>
    </row>
    <row r="136" spans="1:8" ht="75" outlineLevel="5" x14ac:dyDescent="0.2">
      <c r="A136" s="155" t="s">
        <v>2052</v>
      </c>
      <c r="B136" s="155" t="s">
        <v>2088</v>
      </c>
      <c r="C136" s="155" t="s">
        <v>1730</v>
      </c>
      <c r="D136" s="155"/>
      <c r="E136" s="156" t="s">
        <v>1731</v>
      </c>
      <c r="F136" s="157">
        <v>154652.70000000001</v>
      </c>
      <c r="G136" s="157">
        <v>111387.7</v>
      </c>
      <c r="H136" s="157">
        <v>60540.5</v>
      </c>
    </row>
    <row r="137" spans="1:8" ht="45" outlineLevel="6" x14ac:dyDescent="0.2">
      <c r="A137" s="155" t="s">
        <v>2052</v>
      </c>
      <c r="B137" s="155" t="s">
        <v>2088</v>
      </c>
      <c r="C137" s="155" t="s">
        <v>1732</v>
      </c>
      <c r="D137" s="155"/>
      <c r="E137" s="156" t="s">
        <v>1733</v>
      </c>
      <c r="F137" s="157">
        <v>154652.70000000001</v>
      </c>
      <c r="G137" s="157">
        <v>111387.7</v>
      </c>
      <c r="H137" s="157">
        <v>60540.5</v>
      </c>
    </row>
    <row r="138" spans="1:8" ht="15" outlineLevel="7" x14ac:dyDescent="0.2">
      <c r="A138" s="155" t="s">
        <v>2052</v>
      </c>
      <c r="B138" s="155" t="s">
        <v>2088</v>
      </c>
      <c r="C138" s="155" t="s">
        <v>1732</v>
      </c>
      <c r="D138" s="155" t="s">
        <v>343</v>
      </c>
      <c r="E138" s="156" t="s">
        <v>344</v>
      </c>
      <c r="F138" s="157">
        <v>154652.70000000001</v>
      </c>
      <c r="G138" s="157">
        <v>111387.7</v>
      </c>
      <c r="H138" s="157">
        <v>60540.5</v>
      </c>
    </row>
    <row r="139" spans="1:8" ht="32.25" customHeight="1" x14ac:dyDescent="0.2">
      <c r="A139" s="155" t="s">
        <v>2090</v>
      </c>
      <c r="B139" s="155"/>
      <c r="C139" s="155"/>
      <c r="D139" s="155"/>
      <c r="E139" s="156" t="s">
        <v>2091</v>
      </c>
      <c r="F139" s="157">
        <v>171103.6</v>
      </c>
      <c r="G139" s="157">
        <v>176183.3</v>
      </c>
      <c r="H139" s="157">
        <v>176183.3</v>
      </c>
    </row>
    <row r="140" spans="1:8" ht="30" outlineLevel="1" x14ac:dyDescent="0.2">
      <c r="A140" s="155" t="s">
        <v>2090</v>
      </c>
      <c r="B140" s="155" t="s">
        <v>2054</v>
      </c>
      <c r="C140" s="155"/>
      <c r="D140" s="155"/>
      <c r="E140" s="156" t="s">
        <v>2055</v>
      </c>
      <c r="F140" s="157">
        <v>170109.6</v>
      </c>
      <c r="G140" s="157">
        <v>175189.3</v>
      </c>
      <c r="H140" s="157">
        <v>175189.3</v>
      </c>
    </row>
    <row r="141" spans="1:8" ht="30" outlineLevel="2" x14ac:dyDescent="0.2">
      <c r="A141" s="155" t="s">
        <v>2090</v>
      </c>
      <c r="B141" s="155" t="s">
        <v>2056</v>
      </c>
      <c r="C141" s="155"/>
      <c r="D141" s="155"/>
      <c r="E141" s="156" t="s">
        <v>2057</v>
      </c>
      <c r="F141" s="157">
        <v>170109.6</v>
      </c>
      <c r="G141" s="157">
        <v>175189.3</v>
      </c>
      <c r="H141" s="157">
        <v>175189.3</v>
      </c>
    </row>
    <row r="142" spans="1:8" ht="105" outlineLevel="3" x14ac:dyDescent="0.2">
      <c r="A142" s="155" t="s">
        <v>2090</v>
      </c>
      <c r="B142" s="155" t="s">
        <v>2056</v>
      </c>
      <c r="C142" s="155" t="s">
        <v>1989</v>
      </c>
      <c r="D142" s="155"/>
      <c r="E142" s="156" t="s">
        <v>1990</v>
      </c>
      <c r="F142" s="157">
        <v>170109.6</v>
      </c>
      <c r="G142" s="157">
        <v>175189.3</v>
      </c>
      <c r="H142" s="157">
        <v>175189.3</v>
      </c>
    </row>
    <row r="143" spans="1:8" ht="30" outlineLevel="4" x14ac:dyDescent="0.2">
      <c r="A143" s="155" t="s">
        <v>2090</v>
      </c>
      <c r="B143" s="155" t="s">
        <v>2056</v>
      </c>
      <c r="C143" s="155" t="s">
        <v>2045</v>
      </c>
      <c r="D143" s="155"/>
      <c r="E143" s="156" t="s">
        <v>2046</v>
      </c>
      <c r="F143" s="157">
        <v>170109.6</v>
      </c>
      <c r="G143" s="157">
        <v>175189.3</v>
      </c>
      <c r="H143" s="157">
        <v>175189.3</v>
      </c>
    </row>
    <row r="144" spans="1:8" ht="109.5" customHeight="1" outlineLevel="7" x14ac:dyDescent="0.2">
      <c r="A144" s="155" t="s">
        <v>2090</v>
      </c>
      <c r="B144" s="155" t="s">
        <v>2056</v>
      </c>
      <c r="C144" s="155" t="s">
        <v>2045</v>
      </c>
      <c r="D144" s="155" t="s">
        <v>325</v>
      </c>
      <c r="E144" s="156" t="s">
        <v>326</v>
      </c>
      <c r="F144" s="157">
        <v>12589.1</v>
      </c>
      <c r="G144" s="157">
        <v>13077.5</v>
      </c>
      <c r="H144" s="157">
        <v>13077.5</v>
      </c>
    </row>
    <row r="145" spans="1:8" ht="45" outlineLevel="7" x14ac:dyDescent="0.2">
      <c r="A145" s="155" t="s">
        <v>2090</v>
      </c>
      <c r="B145" s="155" t="s">
        <v>2056</v>
      </c>
      <c r="C145" s="155" t="s">
        <v>2045</v>
      </c>
      <c r="D145" s="155" t="s">
        <v>293</v>
      </c>
      <c r="E145" s="156" t="s">
        <v>294</v>
      </c>
      <c r="F145" s="157">
        <v>17493.2</v>
      </c>
      <c r="G145" s="157">
        <v>17781.8</v>
      </c>
      <c r="H145" s="157">
        <v>17789</v>
      </c>
    </row>
    <row r="146" spans="1:8" ht="30" outlineLevel="7" x14ac:dyDescent="0.2">
      <c r="A146" s="155" t="s">
        <v>2090</v>
      </c>
      <c r="B146" s="155" t="s">
        <v>2056</v>
      </c>
      <c r="C146" s="155" t="s">
        <v>2045</v>
      </c>
      <c r="D146" s="155" t="s">
        <v>301</v>
      </c>
      <c r="E146" s="156" t="s">
        <v>302</v>
      </c>
      <c r="F146" s="157">
        <v>10</v>
      </c>
      <c r="G146" s="157">
        <v>0</v>
      </c>
      <c r="H146" s="157">
        <v>0</v>
      </c>
    </row>
    <row r="147" spans="1:8" ht="15" outlineLevel="7" x14ac:dyDescent="0.2">
      <c r="A147" s="155" t="s">
        <v>2090</v>
      </c>
      <c r="B147" s="155" t="s">
        <v>2056</v>
      </c>
      <c r="C147" s="155" t="s">
        <v>2045</v>
      </c>
      <c r="D147" s="155" t="s">
        <v>343</v>
      </c>
      <c r="E147" s="156" t="s">
        <v>344</v>
      </c>
      <c r="F147" s="157">
        <v>139895.5</v>
      </c>
      <c r="G147" s="157">
        <v>144215.29999999999</v>
      </c>
      <c r="H147" s="157">
        <v>144215.29999999999</v>
      </c>
    </row>
    <row r="148" spans="1:8" ht="15" outlineLevel="7" x14ac:dyDescent="0.2">
      <c r="A148" s="155" t="s">
        <v>2090</v>
      </c>
      <c r="B148" s="155" t="s">
        <v>2056</v>
      </c>
      <c r="C148" s="155" t="s">
        <v>2045</v>
      </c>
      <c r="D148" s="155" t="s">
        <v>327</v>
      </c>
      <c r="E148" s="156" t="s">
        <v>328</v>
      </c>
      <c r="F148" s="157">
        <v>121.8</v>
      </c>
      <c r="G148" s="157">
        <v>114.7</v>
      </c>
      <c r="H148" s="157">
        <v>107.5</v>
      </c>
    </row>
    <row r="149" spans="1:8" ht="15" outlineLevel="1" x14ac:dyDescent="0.2">
      <c r="A149" s="155" t="s">
        <v>2090</v>
      </c>
      <c r="B149" s="155" t="s">
        <v>2092</v>
      </c>
      <c r="C149" s="155"/>
      <c r="D149" s="155"/>
      <c r="E149" s="156" t="s">
        <v>2093</v>
      </c>
      <c r="F149" s="157">
        <v>994</v>
      </c>
      <c r="G149" s="157">
        <v>994</v>
      </c>
      <c r="H149" s="157">
        <v>994</v>
      </c>
    </row>
    <row r="150" spans="1:8" ht="30" outlineLevel="2" x14ac:dyDescent="0.2">
      <c r="A150" s="155" t="s">
        <v>2090</v>
      </c>
      <c r="B150" s="155" t="s">
        <v>2094</v>
      </c>
      <c r="C150" s="155"/>
      <c r="D150" s="155"/>
      <c r="E150" s="156" t="s">
        <v>2095</v>
      </c>
      <c r="F150" s="157">
        <v>994</v>
      </c>
      <c r="G150" s="157">
        <v>994</v>
      </c>
      <c r="H150" s="157">
        <v>994</v>
      </c>
    </row>
    <row r="151" spans="1:8" ht="60" outlineLevel="3" x14ac:dyDescent="0.2">
      <c r="A151" s="155" t="s">
        <v>2090</v>
      </c>
      <c r="B151" s="155" t="s">
        <v>2094</v>
      </c>
      <c r="C151" s="155" t="s">
        <v>633</v>
      </c>
      <c r="D151" s="155"/>
      <c r="E151" s="156" t="s">
        <v>634</v>
      </c>
      <c r="F151" s="157">
        <v>994</v>
      </c>
      <c r="G151" s="157">
        <v>994</v>
      </c>
      <c r="H151" s="157">
        <v>994</v>
      </c>
    </row>
    <row r="152" spans="1:8" ht="45" outlineLevel="4" x14ac:dyDescent="0.2">
      <c r="A152" s="155" t="s">
        <v>2090</v>
      </c>
      <c r="B152" s="155" t="s">
        <v>2094</v>
      </c>
      <c r="C152" s="155" t="s">
        <v>828</v>
      </c>
      <c r="D152" s="155"/>
      <c r="E152" s="156" t="s">
        <v>829</v>
      </c>
      <c r="F152" s="157">
        <v>994</v>
      </c>
      <c r="G152" s="157">
        <v>994</v>
      </c>
      <c r="H152" s="157">
        <v>994</v>
      </c>
    </row>
    <row r="153" spans="1:8" ht="45" outlineLevel="5" x14ac:dyDescent="0.2">
      <c r="A153" s="155" t="s">
        <v>2090</v>
      </c>
      <c r="B153" s="155" t="s">
        <v>2094</v>
      </c>
      <c r="C153" s="155" t="s">
        <v>830</v>
      </c>
      <c r="D153" s="155"/>
      <c r="E153" s="156" t="s">
        <v>831</v>
      </c>
      <c r="F153" s="157">
        <v>994</v>
      </c>
      <c r="G153" s="157">
        <v>994</v>
      </c>
      <c r="H153" s="157">
        <v>994</v>
      </c>
    </row>
    <row r="154" spans="1:8" ht="60" outlineLevel="6" x14ac:dyDescent="0.2">
      <c r="A154" s="155" t="s">
        <v>2090</v>
      </c>
      <c r="B154" s="155" t="s">
        <v>2094</v>
      </c>
      <c r="C154" s="155" t="s">
        <v>838</v>
      </c>
      <c r="D154" s="155"/>
      <c r="E154" s="156" t="s">
        <v>839</v>
      </c>
      <c r="F154" s="157">
        <v>994</v>
      </c>
      <c r="G154" s="157">
        <v>994</v>
      </c>
      <c r="H154" s="157">
        <v>994</v>
      </c>
    </row>
    <row r="155" spans="1:8" ht="45" outlineLevel="7" x14ac:dyDescent="0.2">
      <c r="A155" s="155" t="s">
        <v>2090</v>
      </c>
      <c r="B155" s="155" t="s">
        <v>2094</v>
      </c>
      <c r="C155" s="155" t="s">
        <v>838</v>
      </c>
      <c r="D155" s="155" t="s">
        <v>293</v>
      </c>
      <c r="E155" s="156" t="s">
        <v>294</v>
      </c>
      <c r="F155" s="157">
        <v>994</v>
      </c>
      <c r="G155" s="157">
        <v>994</v>
      </c>
      <c r="H155" s="157">
        <v>994</v>
      </c>
    </row>
    <row r="156" spans="1:8" ht="30" x14ac:dyDescent="0.2">
      <c r="A156" s="155" t="s">
        <v>2096</v>
      </c>
      <c r="B156" s="155"/>
      <c r="C156" s="155"/>
      <c r="D156" s="155"/>
      <c r="E156" s="156" t="s">
        <v>2097</v>
      </c>
      <c r="F156" s="157">
        <v>2444161.6</v>
      </c>
      <c r="G156" s="157">
        <v>2483943.5</v>
      </c>
      <c r="H156" s="157">
        <v>2485070.2999999998</v>
      </c>
    </row>
    <row r="157" spans="1:8" ht="30" outlineLevel="1" x14ac:dyDescent="0.2">
      <c r="A157" s="155" t="s">
        <v>2096</v>
      </c>
      <c r="B157" s="155" t="s">
        <v>2054</v>
      </c>
      <c r="C157" s="155"/>
      <c r="D157" s="155"/>
      <c r="E157" s="156" t="s">
        <v>2055</v>
      </c>
      <c r="F157" s="157">
        <v>2184682.4</v>
      </c>
      <c r="G157" s="157">
        <v>2178521.9</v>
      </c>
      <c r="H157" s="157">
        <v>2179648.7000000002</v>
      </c>
    </row>
    <row r="158" spans="1:8" ht="60" outlineLevel="2" x14ac:dyDescent="0.2">
      <c r="A158" s="155" t="s">
        <v>2096</v>
      </c>
      <c r="B158" s="155" t="s">
        <v>2098</v>
      </c>
      <c r="C158" s="155"/>
      <c r="D158" s="155"/>
      <c r="E158" s="156" t="s">
        <v>2099</v>
      </c>
      <c r="F158" s="157">
        <v>1041280.3</v>
      </c>
      <c r="G158" s="157">
        <v>1072592.8</v>
      </c>
      <c r="H158" s="157">
        <v>1072392</v>
      </c>
    </row>
    <row r="159" spans="1:8" ht="105" outlineLevel="3" x14ac:dyDescent="0.2">
      <c r="A159" s="155" t="s">
        <v>2096</v>
      </c>
      <c r="B159" s="155" t="s">
        <v>2098</v>
      </c>
      <c r="C159" s="155" t="s">
        <v>1989</v>
      </c>
      <c r="D159" s="155"/>
      <c r="E159" s="156" t="s">
        <v>1990</v>
      </c>
      <c r="F159" s="157">
        <v>1041280.3</v>
      </c>
      <c r="G159" s="157">
        <v>1072592.8</v>
      </c>
      <c r="H159" s="157">
        <v>1072392</v>
      </c>
    </row>
    <row r="160" spans="1:8" ht="60" outlineLevel="4" x14ac:dyDescent="0.2">
      <c r="A160" s="155" t="s">
        <v>2096</v>
      </c>
      <c r="B160" s="155" t="s">
        <v>2098</v>
      </c>
      <c r="C160" s="155" t="s">
        <v>1991</v>
      </c>
      <c r="D160" s="155"/>
      <c r="E160" s="156" t="s">
        <v>371</v>
      </c>
      <c r="F160" s="157">
        <v>1038476.1</v>
      </c>
      <c r="G160" s="157">
        <v>1069312.8</v>
      </c>
      <c r="H160" s="157">
        <v>1069112</v>
      </c>
    </row>
    <row r="161" spans="1:8" ht="107.25" customHeight="1" outlineLevel="7" x14ac:dyDescent="0.2">
      <c r="A161" s="155" t="s">
        <v>2096</v>
      </c>
      <c r="B161" s="155" t="s">
        <v>2098</v>
      </c>
      <c r="C161" s="155" t="s">
        <v>1991</v>
      </c>
      <c r="D161" s="155" t="s">
        <v>325</v>
      </c>
      <c r="E161" s="156" t="s">
        <v>326</v>
      </c>
      <c r="F161" s="157">
        <v>914633.7</v>
      </c>
      <c r="G161" s="157">
        <v>940351.7</v>
      </c>
      <c r="H161" s="157">
        <v>940163.5</v>
      </c>
    </row>
    <row r="162" spans="1:8" ht="45" outlineLevel="7" x14ac:dyDescent="0.2">
      <c r="A162" s="155" t="s">
        <v>2096</v>
      </c>
      <c r="B162" s="155" t="s">
        <v>2098</v>
      </c>
      <c r="C162" s="155" t="s">
        <v>1991</v>
      </c>
      <c r="D162" s="155" t="s">
        <v>293</v>
      </c>
      <c r="E162" s="156" t="s">
        <v>294</v>
      </c>
      <c r="F162" s="157">
        <v>123842.4</v>
      </c>
      <c r="G162" s="157">
        <v>128961.1</v>
      </c>
      <c r="H162" s="157">
        <v>128948.5</v>
      </c>
    </row>
    <row r="163" spans="1:8" ht="45" outlineLevel="4" x14ac:dyDescent="0.2">
      <c r="A163" s="155" t="s">
        <v>2096</v>
      </c>
      <c r="B163" s="155" t="s">
        <v>2098</v>
      </c>
      <c r="C163" s="155" t="s">
        <v>2027</v>
      </c>
      <c r="D163" s="155"/>
      <c r="E163" s="156" t="s">
        <v>2028</v>
      </c>
      <c r="F163" s="157">
        <v>2804.2</v>
      </c>
      <c r="G163" s="157">
        <v>3280</v>
      </c>
      <c r="H163" s="157">
        <v>3280</v>
      </c>
    </row>
    <row r="164" spans="1:8" ht="45" outlineLevel="7" x14ac:dyDescent="0.2">
      <c r="A164" s="155" t="s">
        <v>2096</v>
      </c>
      <c r="B164" s="155" t="s">
        <v>2098</v>
      </c>
      <c r="C164" s="155" t="s">
        <v>2027</v>
      </c>
      <c r="D164" s="155" t="s">
        <v>293</v>
      </c>
      <c r="E164" s="156" t="s">
        <v>294</v>
      </c>
      <c r="F164" s="157">
        <v>2804.2</v>
      </c>
      <c r="G164" s="157">
        <v>3280</v>
      </c>
      <c r="H164" s="157">
        <v>3280</v>
      </c>
    </row>
    <row r="165" spans="1:8" ht="77.25" customHeight="1" outlineLevel="2" x14ac:dyDescent="0.2">
      <c r="A165" s="155" t="s">
        <v>2096</v>
      </c>
      <c r="B165" s="155" t="s">
        <v>2100</v>
      </c>
      <c r="C165" s="155"/>
      <c r="D165" s="155"/>
      <c r="E165" s="156" t="s">
        <v>2101</v>
      </c>
      <c r="F165" s="157">
        <v>63362.7</v>
      </c>
      <c r="G165" s="157">
        <v>63362.7</v>
      </c>
      <c r="H165" s="157">
        <v>63362.7</v>
      </c>
    </row>
    <row r="166" spans="1:8" ht="105" outlineLevel="3" x14ac:dyDescent="0.2">
      <c r="A166" s="155" t="s">
        <v>2096</v>
      </c>
      <c r="B166" s="155" t="s">
        <v>2100</v>
      </c>
      <c r="C166" s="155" t="s">
        <v>1989</v>
      </c>
      <c r="D166" s="155"/>
      <c r="E166" s="156" t="s">
        <v>1990</v>
      </c>
      <c r="F166" s="157">
        <v>63362.7</v>
      </c>
      <c r="G166" s="157">
        <v>63362.7</v>
      </c>
      <c r="H166" s="157">
        <v>63362.7</v>
      </c>
    </row>
    <row r="167" spans="1:8" ht="30" outlineLevel="4" x14ac:dyDescent="0.2">
      <c r="A167" s="155" t="s">
        <v>2096</v>
      </c>
      <c r="B167" s="155" t="s">
        <v>2100</v>
      </c>
      <c r="C167" s="155" t="s">
        <v>2041</v>
      </c>
      <c r="D167" s="155"/>
      <c r="E167" s="156" t="s">
        <v>2042</v>
      </c>
      <c r="F167" s="157">
        <v>55659.199999999997</v>
      </c>
      <c r="G167" s="157">
        <v>55659.199999999997</v>
      </c>
      <c r="H167" s="157">
        <v>55659.199999999997</v>
      </c>
    </row>
    <row r="168" spans="1:8" ht="120" outlineLevel="7" x14ac:dyDescent="0.2">
      <c r="A168" s="155" t="s">
        <v>2096</v>
      </c>
      <c r="B168" s="155" t="s">
        <v>2100</v>
      </c>
      <c r="C168" s="155" t="s">
        <v>2041</v>
      </c>
      <c r="D168" s="155" t="s">
        <v>325</v>
      </c>
      <c r="E168" s="156" t="s">
        <v>326</v>
      </c>
      <c r="F168" s="157">
        <v>48824.2</v>
      </c>
      <c r="G168" s="157">
        <v>48824.2</v>
      </c>
      <c r="H168" s="157">
        <v>48824.2</v>
      </c>
    </row>
    <row r="169" spans="1:8" ht="45" outlineLevel="7" x14ac:dyDescent="0.2">
      <c r="A169" s="155" t="s">
        <v>2096</v>
      </c>
      <c r="B169" s="155" t="s">
        <v>2100</v>
      </c>
      <c r="C169" s="155" t="s">
        <v>2041</v>
      </c>
      <c r="D169" s="155" t="s">
        <v>293</v>
      </c>
      <c r="E169" s="156" t="s">
        <v>294</v>
      </c>
      <c r="F169" s="157">
        <v>6835</v>
      </c>
      <c r="G169" s="157">
        <v>6835</v>
      </c>
      <c r="H169" s="157">
        <v>6835</v>
      </c>
    </row>
    <row r="170" spans="1:8" ht="30" outlineLevel="4" x14ac:dyDescent="0.2">
      <c r="A170" s="155" t="s">
        <v>2096</v>
      </c>
      <c r="B170" s="155" t="s">
        <v>2100</v>
      </c>
      <c r="C170" s="155" t="s">
        <v>2043</v>
      </c>
      <c r="D170" s="155"/>
      <c r="E170" s="156" t="s">
        <v>2044</v>
      </c>
      <c r="F170" s="157">
        <v>7703.5</v>
      </c>
      <c r="G170" s="157">
        <v>7703.5</v>
      </c>
      <c r="H170" s="157">
        <v>7703.5</v>
      </c>
    </row>
    <row r="171" spans="1:8" ht="120" outlineLevel="7" x14ac:dyDescent="0.2">
      <c r="A171" s="155" t="s">
        <v>2096</v>
      </c>
      <c r="B171" s="155" t="s">
        <v>2100</v>
      </c>
      <c r="C171" s="155" t="s">
        <v>2043</v>
      </c>
      <c r="D171" s="155" t="s">
        <v>325</v>
      </c>
      <c r="E171" s="156" t="s">
        <v>326</v>
      </c>
      <c r="F171" s="157">
        <v>6998.5</v>
      </c>
      <c r="G171" s="157">
        <v>6998.5</v>
      </c>
      <c r="H171" s="157">
        <v>6998.5</v>
      </c>
    </row>
    <row r="172" spans="1:8" ht="45" outlineLevel="7" x14ac:dyDescent="0.2">
      <c r="A172" s="155" t="s">
        <v>2096</v>
      </c>
      <c r="B172" s="155" t="s">
        <v>2100</v>
      </c>
      <c r="C172" s="155" t="s">
        <v>2043</v>
      </c>
      <c r="D172" s="155" t="s">
        <v>293</v>
      </c>
      <c r="E172" s="156" t="s">
        <v>294</v>
      </c>
      <c r="F172" s="157">
        <v>705</v>
      </c>
      <c r="G172" s="157">
        <v>705</v>
      </c>
      <c r="H172" s="157">
        <v>705</v>
      </c>
    </row>
    <row r="173" spans="1:8" ht="30" outlineLevel="2" x14ac:dyDescent="0.2">
      <c r="A173" s="155" t="s">
        <v>2096</v>
      </c>
      <c r="B173" s="155" t="s">
        <v>2102</v>
      </c>
      <c r="C173" s="155"/>
      <c r="D173" s="155"/>
      <c r="E173" s="156" t="s">
        <v>2103</v>
      </c>
      <c r="F173" s="157">
        <v>6579.4</v>
      </c>
      <c r="G173" s="157">
        <v>6655.4</v>
      </c>
      <c r="H173" s="157">
        <v>6655.4</v>
      </c>
    </row>
    <row r="174" spans="1:8" ht="105" outlineLevel="3" x14ac:dyDescent="0.2">
      <c r="A174" s="155" t="s">
        <v>2096</v>
      </c>
      <c r="B174" s="155" t="s">
        <v>2102</v>
      </c>
      <c r="C174" s="155" t="s">
        <v>1989</v>
      </c>
      <c r="D174" s="155"/>
      <c r="E174" s="156" t="s">
        <v>1990</v>
      </c>
      <c r="F174" s="157">
        <v>6579.4</v>
      </c>
      <c r="G174" s="157">
        <v>6655.4</v>
      </c>
      <c r="H174" s="157">
        <v>6655.4</v>
      </c>
    </row>
    <row r="175" spans="1:8" ht="30" outlineLevel="4" x14ac:dyDescent="0.2">
      <c r="A175" s="155" t="s">
        <v>2096</v>
      </c>
      <c r="B175" s="155" t="s">
        <v>2102</v>
      </c>
      <c r="C175" s="155" t="s">
        <v>1993</v>
      </c>
      <c r="D175" s="155"/>
      <c r="E175" s="156" t="s">
        <v>1994</v>
      </c>
      <c r="F175" s="157">
        <v>6579.4</v>
      </c>
      <c r="G175" s="157">
        <v>6655.4</v>
      </c>
      <c r="H175" s="157">
        <v>6655.4</v>
      </c>
    </row>
    <row r="176" spans="1:8" ht="108" customHeight="1" outlineLevel="7" x14ac:dyDescent="0.2">
      <c r="A176" s="155" t="s">
        <v>2096</v>
      </c>
      <c r="B176" s="155" t="s">
        <v>2102</v>
      </c>
      <c r="C176" s="155" t="s">
        <v>1993</v>
      </c>
      <c r="D176" s="155" t="s">
        <v>325</v>
      </c>
      <c r="E176" s="156" t="s">
        <v>326</v>
      </c>
      <c r="F176" s="157">
        <v>1684.8</v>
      </c>
      <c r="G176" s="157">
        <v>1706.4</v>
      </c>
      <c r="H176" s="157">
        <v>1706.4</v>
      </c>
    </row>
    <row r="177" spans="1:8" ht="45" outlineLevel="7" x14ac:dyDescent="0.2">
      <c r="A177" s="155" t="s">
        <v>2096</v>
      </c>
      <c r="B177" s="155" t="s">
        <v>2102</v>
      </c>
      <c r="C177" s="155" t="s">
        <v>1993</v>
      </c>
      <c r="D177" s="155" t="s">
        <v>293</v>
      </c>
      <c r="E177" s="156" t="s">
        <v>294</v>
      </c>
      <c r="F177" s="157">
        <v>4894.6000000000004</v>
      </c>
      <c r="G177" s="157">
        <v>4949</v>
      </c>
      <c r="H177" s="157">
        <v>4949</v>
      </c>
    </row>
    <row r="178" spans="1:8" ht="30" outlineLevel="2" x14ac:dyDescent="0.2">
      <c r="A178" s="155" t="s">
        <v>2096</v>
      </c>
      <c r="B178" s="155" t="s">
        <v>2056</v>
      </c>
      <c r="C178" s="155"/>
      <c r="D178" s="155"/>
      <c r="E178" s="156" t="s">
        <v>2057</v>
      </c>
      <c r="F178" s="157">
        <v>1073460</v>
      </c>
      <c r="G178" s="157">
        <v>1035911</v>
      </c>
      <c r="H178" s="157">
        <v>1037238.6</v>
      </c>
    </row>
    <row r="179" spans="1:8" ht="60" outlineLevel="3" x14ac:dyDescent="0.2">
      <c r="A179" s="155" t="s">
        <v>2096</v>
      </c>
      <c r="B179" s="155" t="s">
        <v>2056</v>
      </c>
      <c r="C179" s="155" t="s">
        <v>633</v>
      </c>
      <c r="D179" s="155"/>
      <c r="E179" s="156" t="s">
        <v>634</v>
      </c>
      <c r="F179" s="157">
        <v>450</v>
      </c>
      <c r="G179" s="157">
        <v>450</v>
      </c>
      <c r="H179" s="157">
        <v>450</v>
      </c>
    </row>
    <row r="180" spans="1:8" ht="75" outlineLevel="4" x14ac:dyDescent="0.2">
      <c r="A180" s="155" t="s">
        <v>2096</v>
      </c>
      <c r="B180" s="155" t="s">
        <v>2056</v>
      </c>
      <c r="C180" s="155" t="s">
        <v>635</v>
      </c>
      <c r="D180" s="155"/>
      <c r="E180" s="156" t="s">
        <v>636</v>
      </c>
      <c r="F180" s="157">
        <v>450</v>
      </c>
      <c r="G180" s="157">
        <v>450</v>
      </c>
      <c r="H180" s="157">
        <v>450</v>
      </c>
    </row>
    <row r="181" spans="1:8" ht="60" outlineLevel="5" x14ac:dyDescent="0.2">
      <c r="A181" s="155" t="s">
        <v>2096</v>
      </c>
      <c r="B181" s="155" t="s">
        <v>2056</v>
      </c>
      <c r="C181" s="155" t="s">
        <v>664</v>
      </c>
      <c r="D181" s="155"/>
      <c r="E181" s="156" t="s">
        <v>665</v>
      </c>
      <c r="F181" s="157">
        <v>450</v>
      </c>
      <c r="G181" s="157">
        <v>450</v>
      </c>
      <c r="H181" s="157">
        <v>450</v>
      </c>
    </row>
    <row r="182" spans="1:8" ht="90" outlineLevel="6" x14ac:dyDescent="0.2">
      <c r="A182" s="155" t="s">
        <v>2096</v>
      </c>
      <c r="B182" s="155" t="s">
        <v>2056</v>
      </c>
      <c r="C182" s="155" t="s">
        <v>675</v>
      </c>
      <c r="D182" s="155"/>
      <c r="E182" s="156" t="s">
        <v>676</v>
      </c>
      <c r="F182" s="157">
        <v>450</v>
      </c>
      <c r="G182" s="157">
        <v>450</v>
      </c>
      <c r="H182" s="157">
        <v>450</v>
      </c>
    </row>
    <row r="183" spans="1:8" ht="15" outlineLevel="7" x14ac:dyDescent="0.2">
      <c r="A183" s="155" t="s">
        <v>2096</v>
      </c>
      <c r="B183" s="155" t="s">
        <v>2056</v>
      </c>
      <c r="C183" s="155" t="s">
        <v>675</v>
      </c>
      <c r="D183" s="155" t="s">
        <v>343</v>
      </c>
      <c r="E183" s="156" t="s">
        <v>344</v>
      </c>
      <c r="F183" s="157">
        <v>450</v>
      </c>
      <c r="G183" s="157">
        <v>450</v>
      </c>
      <c r="H183" s="157">
        <v>450</v>
      </c>
    </row>
    <row r="184" spans="1:8" ht="45" outlineLevel="3" x14ac:dyDescent="0.2">
      <c r="A184" s="155" t="s">
        <v>2096</v>
      </c>
      <c r="B184" s="155" t="s">
        <v>2056</v>
      </c>
      <c r="C184" s="155" t="s">
        <v>1736</v>
      </c>
      <c r="D184" s="155"/>
      <c r="E184" s="156" t="s">
        <v>1737</v>
      </c>
      <c r="F184" s="157">
        <v>365387.5</v>
      </c>
      <c r="G184" s="157">
        <v>357005.6</v>
      </c>
      <c r="H184" s="157">
        <v>358175.6</v>
      </c>
    </row>
    <row r="185" spans="1:8" ht="45" outlineLevel="4" x14ac:dyDescent="0.2">
      <c r="A185" s="155" t="s">
        <v>2096</v>
      </c>
      <c r="B185" s="155" t="s">
        <v>2056</v>
      </c>
      <c r="C185" s="155" t="s">
        <v>1738</v>
      </c>
      <c r="D185" s="155"/>
      <c r="E185" s="156" t="s">
        <v>1739</v>
      </c>
      <c r="F185" s="157">
        <v>17210.099999999999</v>
      </c>
      <c r="G185" s="157">
        <v>17210.099999999999</v>
      </c>
      <c r="H185" s="157">
        <v>17210.099999999999</v>
      </c>
    </row>
    <row r="186" spans="1:8" ht="75" outlineLevel="5" x14ac:dyDescent="0.2">
      <c r="A186" s="155" t="s">
        <v>2096</v>
      </c>
      <c r="B186" s="155" t="s">
        <v>2056</v>
      </c>
      <c r="C186" s="155" t="s">
        <v>1740</v>
      </c>
      <c r="D186" s="155"/>
      <c r="E186" s="156" t="s">
        <v>1741</v>
      </c>
      <c r="F186" s="157">
        <v>17210.099999999999</v>
      </c>
      <c r="G186" s="157">
        <v>17210.099999999999</v>
      </c>
      <c r="H186" s="157">
        <v>17210.099999999999</v>
      </c>
    </row>
    <row r="187" spans="1:8" ht="75" outlineLevel="6" x14ac:dyDescent="0.2">
      <c r="A187" s="155" t="s">
        <v>2096</v>
      </c>
      <c r="B187" s="155" t="s">
        <v>2056</v>
      </c>
      <c r="C187" s="155" t="s">
        <v>1743</v>
      </c>
      <c r="D187" s="155"/>
      <c r="E187" s="156" t="s">
        <v>1744</v>
      </c>
      <c r="F187" s="157">
        <v>9914.1</v>
      </c>
      <c r="G187" s="157">
        <v>9914.1</v>
      </c>
      <c r="H187" s="157">
        <v>9914.1</v>
      </c>
    </row>
    <row r="188" spans="1:8" ht="60" outlineLevel="7" x14ac:dyDescent="0.2">
      <c r="A188" s="155" t="s">
        <v>2096</v>
      </c>
      <c r="B188" s="155" t="s">
        <v>2056</v>
      </c>
      <c r="C188" s="155" t="s">
        <v>1743</v>
      </c>
      <c r="D188" s="155" t="s">
        <v>289</v>
      </c>
      <c r="E188" s="156" t="s">
        <v>290</v>
      </c>
      <c r="F188" s="157">
        <v>9914.1</v>
      </c>
      <c r="G188" s="157">
        <v>9914.1</v>
      </c>
      <c r="H188" s="157">
        <v>9914.1</v>
      </c>
    </row>
    <row r="189" spans="1:8" ht="45" outlineLevel="6" x14ac:dyDescent="0.2">
      <c r="A189" s="155" t="s">
        <v>2096</v>
      </c>
      <c r="B189" s="155" t="s">
        <v>2056</v>
      </c>
      <c r="C189" s="155" t="s">
        <v>1745</v>
      </c>
      <c r="D189" s="155"/>
      <c r="E189" s="156" t="s">
        <v>1746</v>
      </c>
      <c r="F189" s="157">
        <v>5036</v>
      </c>
      <c r="G189" s="157">
        <v>5036</v>
      </c>
      <c r="H189" s="157">
        <v>5036</v>
      </c>
    </row>
    <row r="190" spans="1:8" ht="45" outlineLevel="7" x14ac:dyDescent="0.2">
      <c r="A190" s="155" t="s">
        <v>2096</v>
      </c>
      <c r="B190" s="155" t="s">
        <v>2056</v>
      </c>
      <c r="C190" s="155" t="s">
        <v>1745</v>
      </c>
      <c r="D190" s="155" t="s">
        <v>293</v>
      </c>
      <c r="E190" s="156" t="s">
        <v>294</v>
      </c>
      <c r="F190" s="157">
        <v>2936</v>
      </c>
      <c r="G190" s="157">
        <v>2936</v>
      </c>
      <c r="H190" s="157">
        <v>2936</v>
      </c>
    </row>
    <row r="191" spans="1:8" ht="60" outlineLevel="7" x14ac:dyDescent="0.2">
      <c r="A191" s="155" t="s">
        <v>2096</v>
      </c>
      <c r="B191" s="155" t="s">
        <v>2056</v>
      </c>
      <c r="C191" s="155" t="s">
        <v>1745</v>
      </c>
      <c r="D191" s="155" t="s">
        <v>289</v>
      </c>
      <c r="E191" s="156" t="s">
        <v>290</v>
      </c>
      <c r="F191" s="157">
        <v>2100</v>
      </c>
      <c r="G191" s="157">
        <v>2100</v>
      </c>
      <c r="H191" s="157">
        <v>2100</v>
      </c>
    </row>
    <row r="192" spans="1:8" ht="80.25" customHeight="1" outlineLevel="6" x14ac:dyDescent="0.2">
      <c r="A192" s="155" t="s">
        <v>2096</v>
      </c>
      <c r="B192" s="155" t="s">
        <v>2056</v>
      </c>
      <c r="C192" s="155" t="s">
        <v>1747</v>
      </c>
      <c r="D192" s="155"/>
      <c r="E192" s="156" t="s">
        <v>1748</v>
      </c>
      <c r="F192" s="157">
        <v>2260</v>
      </c>
      <c r="G192" s="157">
        <v>2260</v>
      </c>
      <c r="H192" s="157">
        <v>2260</v>
      </c>
    </row>
    <row r="193" spans="1:8" ht="60" outlineLevel="7" x14ac:dyDescent="0.2">
      <c r="A193" s="155" t="s">
        <v>2096</v>
      </c>
      <c r="B193" s="155" t="s">
        <v>2056</v>
      </c>
      <c r="C193" s="155" t="s">
        <v>1747</v>
      </c>
      <c r="D193" s="155" t="s">
        <v>289</v>
      </c>
      <c r="E193" s="156" t="s">
        <v>290</v>
      </c>
      <c r="F193" s="157">
        <v>2260</v>
      </c>
      <c r="G193" s="157">
        <v>2260</v>
      </c>
      <c r="H193" s="157">
        <v>2260</v>
      </c>
    </row>
    <row r="194" spans="1:8" ht="45" outlineLevel="4" x14ac:dyDescent="0.2">
      <c r="A194" s="155" t="s">
        <v>2096</v>
      </c>
      <c r="B194" s="155" t="s">
        <v>2056</v>
      </c>
      <c r="C194" s="155" t="s">
        <v>1751</v>
      </c>
      <c r="D194" s="155"/>
      <c r="E194" s="156" t="s">
        <v>1752</v>
      </c>
      <c r="F194" s="157">
        <v>10551</v>
      </c>
      <c r="G194" s="157">
        <v>10551</v>
      </c>
      <c r="H194" s="157">
        <v>10551</v>
      </c>
    </row>
    <row r="195" spans="1:8" ht="60" outlineLevel="5" x14ac:dyDescent="0.2">
      <c r="A195" s="155" t="s">
        <v>2096</v>
      </c>
      <c r="B195" s="155" t="s">
        <v>2056</v>
      </c>
      <c r="C195" s="155" t="s">
        <v>1753</v>
      </c>
      <c r="D195" s="155"/>
      <c r="E195" s="156" t="s">
        <v>1754</v>
      </c>
      <c r="F195" s="157">
        <v>10551</v>
      </c>
      <c r="G195" s="157">
        <v>10551</v>
      </c>
      <c r="H195" s="157">
        <v>10551</v>
      </c>
    </row>
    <row r="196" spans="1:8" ht="60" outlineLevel="6" x14ac:dyDescent="0.2">
      <c r="A196" s="155" t="s">
        <v>2096</v>
      </c>
      <c r="B196" s="155" t="s">
        <v>2056</v>
      </c>
      <c r="C196" s="155" t="s">
        <v>1757</v>
      </c>
      <c r="D196" s="155"/>
      <c r="E196" s="156" t="s">
        <v>1758</v>
      </c>
      <c r="F196" s="157">
        <v>10551</v>
      </c>
      <c r="G196" s="157">
        <v>10551</v>
      </c>
      <c r="H196" s="157">
        <v>10551</v>
      </c>
    </row>
    <row r="197" spans="1:8" ht="60" outlineLevel="7" x14ac:dyDescent="0.2">
      <c r="A197" s="155" t="s">
        <v>2096</v>
      </c>
      <c r="B197" s="155" t="s">
        <v>2056</v>
      </c>
      <c r="C197" s="155" t="s">
        <v>1757</v>
      </c>
      <c r="D197" s="155" t="s">
        <v>289</v>
      </c>
      <c r="E197" s="156" t="s">
        <v>290</v>
      </c>
      <c r="F197" s="157">
        <v>10551</v>
      </c>
      <c r="G197" s="157">
        <v>10551</v>
      </c>
      <c r="H197" s="157">
        <v>10551</v>
      </c>
    </row>
    <row r="198" spans="1:8" ht="75" outlineLevel="4" x14ac:dyDescent="0.2">
      <c r="A198" s="155" t="s">
        <v>2096</v>
      </c>
      <c r="B198" s="155" t="s">
        <v>2056</v>
      </c>
      <c r="C198" s="155" t="s">
        <v>1759</v>
      </c>
      <c r="D198" s="155"/>
      <c r="E198" s="156" t="s">
        <v>1760</v>
      </c>
      <c r="F198" s="157">
        <v>126466.3</v>
      </c>
      <c r="G198" s="157">
        <v>121179.6</v>
      </c>
      <c r="H198" s="157">
        <v>122349.6</v>
      </c>
    </row>
    <row r="199" spans="1:8" ht="60" outlineLevel="5" x14ac:dyDescent="0.2">
      <c r="A199" s="155" t="s">
        <v>2096</v>
      </c>
      <c r="B199" s="155" t="s">
        <v>2056</v>
      </c>
      <c r="C199" s="155" t="s">
        <v>1761</v>
      </c>
      <c r="D199" s="155"/>
      <c r="E199" s="156" t="s">
        <v>1762</v>
      </c>
      <c r="F199" s="157">
        <v>116964.8</v>
      </c>
      <c r="G199" s="157">
        <v>121179.6</v>
      </c>
      <c r="H199" s="157">
        <v>122349.6</v>
      </c>
    </row>
    <row r="200" spans="1:8" ht="60" outlineLevel="6" x14ac:dyDescent="0.2">
      <c r="A200" s="155" t="s">
        <v>2096</v>
      </c>
      <c r="B200" s="155" t="s">
        <v>2056</v>
      </c>
      <c r="C200" s="155" t="s">
        <v>1763</v>
      </c>
      <c r="D200" s="155"/>
      <c r="E200" s="156" t="s">
        <v>1764</v>
      </c>
      <c r="F200" s="157">
        <v>32738</v>
      </c>
      <c r="G200" s="157">
        <v>39290</v>
      </c>
      <c r="H200" s="157">
        <v>40460</v>
      </c>
    </row>
    <row r="201" spans="1:8" ht="60" outlineLevel="7" x14ac:dyDescent="0.2">
      <c r="A201" s="155" t="s">
        <v>2096</v>
      </c>
      <c r="B201" s="155" t="s">
        <v>2056</v>
      </c>
      <c r="C201" s="155" t="s">
        <v>1763</v>
      </c>
      <c r="D201" s="155" t="s">
        <v>289</v>
      </c>
      <c r="E201" s="156" t="s">
        <v>290</v>
      </c>
      <c r="F201" s="157">
        <v>32738</v>
      </c>
      <c r="G201" s="157">
        <v>39290</v>
      </c>
      <c r="H201" s="157">
        <v>40460</v>
      </c>
    </row>
    <row r="202" spans="1:8" ht="105" outlineLevel="6" x14ac:dyDescent="0.2">
      <c r="A202" s="155" t="s">
        <v>2096</v>
      </c>
      <c r="B202" s="155" t="s">
        <v>2056</v>
      </c>
      <c r="C202" s="155" t="s">
        <v>1765</v>
      </c>
      <c r="D202" s="155"/>
      <c r="E202" s="156" t="s">
        <v>1766</v>
      </c>
      <c r="F202" s="157">
        <v>7233.7</v>
      </c>
      <c r="G202" s="157">
        <v>10488.9</v>
      </c>
      <c r="H202" s="157">
        <v>10488.9</v>
      </c>
    </row>
    <row r="203" spans="1:8" ht="60" outlineLevel="7" x14ac:dyDescent="0.2">
      <c r="A203" s="155" t="s">
        <v>2096</v>
      </c>
      <c r="B203" s="155" t="s">
        <v>2056</v>
      </c>
      <c r="C203" s="155" t="s">
        <v>1765</v>
      </c>
      <c r="D203" s="155" t="s">
        <v>289</v>
      </c>
      <c r="E203" s="156" t="s">
        <v>290</v>
      </c>
      <c r="F203" s="157">
        <v>7233.7</v>
      </c>
      <c r="G203" s="157">
        <v>10488.9</v>
      </c>
      <c r="H203" s="157">
        <v>10488.9</v>
      </c>
    </row>
    <row r="204" spans="1:8" ht="60" outlineLevel="6" x14ac:dyDescent="0.2">
      <c r="A204" s="155" t="s">
        <v>2096</v>
      </c>
      <c r="B204" s="155" t="s">
        <v>2056</v>
      </c>
      <c r="C204" s="155" t="s">
        <v>1767</v>
      </c>
      <c r="D204" s="155"/>
      <c r="E204" s="156" t="s">
        <v>1768</v>
      </c>
      <c r="F204" s="157">
        <v>25482.6</v>
      </c>
      <c r="G204" s="157">
        <v>18165.099999999999</v>
      </c>
      <c r="H204" s="157">
        <v>18165.099999999999</v>
      </c>
    </row>
    <row r="205" spans="1:8" ht="60" outlineLevel="7" x14ac:dyDescent="0.2">
      <c r="A205" s="155" t="s">
        <v>2096</v>
      </c>
      <c r="B205" s="155" t="s">
        <v>2056</v>
      </c>
      <c r="C205" s="155" t="s">
        <v>1767</v>
      </c>
      <c r="D205" s="155" t="s">
        <v>289</v>
      </c>
      <c r="E205" s="156" t="s">
        <v>290</v>
      </c>
      <c r="F205" s="157">
        <v>25482.6</v>
      </c>
      <c r="G205" s="157">
        <v>18165.099999999999</v>
      </c>
      <c r="H205" s="157">
        <v>18165.099999999999</v>
      </c>
    </row>
    <row r="206" spans="1:8" ht="90" outlineLevel="6" x14ac:dyDescent="0.2">
      <c r="A206" s="155" t="s">
        <v>2096</v>
      </c>
      <c r="B206" s="155" t="s">
        <v>2056</v>
      </c>
      <c r="C206" s="155" t="s">
        <v>1769</v>
      </c>
      <c r="D206" s="155"/>
      <c r="E206" s="156" t="s">
        <v>1770</v>
      </c>
      <c r="F206" s="157">
        <v>47985.599999999999</v>
      </c>
      <c r="G206" s="157">
        <v>49235.6</v>
      </c>
      <c r="H206" s="157">
        <v>49235.6</v>
      </c>
    </row>
    <row r="207" spans="1:8" ht="60" outlineLevel="7" x14ac:dyDescent="0.2">
      <c r="A207" s="155" t="s">
        <v>2096</v>
      </c>
      <c r="B207" s="155" t="s">
        <v>2056</v>
      </c>
      <c r="C207" s="155" t="s">
        <v>1769</v>
      </c>
      <c r="D207" s="155" t="s">
        <v>289</v>
      </c>
      <c r="E207" s="156" t="s">
        <v>290</v>
      </c>
      <c r="F207" s="157">
        <v>47985.599999999999</v>
      </c>
      <c r="G207" s="157">
        <v>49235.6</v>
      </c>
      <c r="H207" s="157">
        <v>49235.6</v>
      </c>
    </row>
    <row r="208" spans="1:8" ht="90" outlineLevel="6" x14ac:dyDescent="0.2">
      <c r="A208" s="155" t="s">
        <v>2096</v>
      </c>
      <c r="B208" s="155" t="s">
        <v>2056</v>
      </c>
      <c r="C208" s="155" t="s">
        <v>1771</v>
      </c>
      <c r="D208" s="155"/>
      <c r="E208" s="156" t="s">
        <v>1772</v>
      </c>
      <c r="F208" s="157">
        <v>3524.9</v>
      </c>
      <c r="G208" s="157">
        <v>4000</v>
      </c>
      <c r="H208" s="157">
        <v>4000</v>
      </c>
    </row>
    <row r="209" spans="1:8" ht="60" outlineLevel="7" x14ac:dyDescent="0.2">
      <c r="A209" s="155" t="s">
        <v>2096</v>
      </c>
      <c r="B209" s="155" t="s">
        <v>2056</v>
      </c>
      <c r="C209" s="155" t="s">
        <v>1771</v>
      </c>
      <c r="D209" s="155" t="s">
        <v>289</v>
      </c>
      <c r="E209" s="156" t="s">
        <v>290</v>
      </c>
      <c r="F209" s="157">
        <v>3524.9</v>
      </c>
      <c r="G209" s="157">
        <v>4000</v>
      </c>
      <c r="H209" s="157">
        <v>4000</v>
      </c>
    </row>
    <row r="210" spans="1:8" ht="45" outlineLevel="5" x14ac:dyDescent="0.2">
      <c r="A210" s="155" t="s">
        <v>2096</v>
      </c>
      <c r="B210" s="155" t="s">
        <v>2056</v>
      </c>
      <c r="C210" s="155" t="s">
        <v>1773</v>
      </c>
      <c r="D210" s="155"/>
      <c r="E210" s="156" t="s">
        <v>1774</v>
      </c>
      <c r="F210" s="157">
        <v>9501.5</v>
      </c>
      <c r="G210" s="157">
        <v>0</v>
      </c>
      <c r="H210" s="157">
        <v>0</v>
      </c>
    </row>
    <row r="211" spans="1:8" ht="154.5" customHeight="1" outlineLevel="6" x14ac:dyDescent="0.2">
      <c r="A211" s="155" t="s">
        <v>2096</v>
      </c>
      <c r="B211" s="155" t="s">
        <v>2056</v>
      </c>
      <c r="C211" s="155" t="s">
        <v>1775</v>
      </c>
      <c r="D211" s="155"/>
      <c r="E211" s="156" t="s">
        <v>1776</v>
      </c>
      <c r="F211" s="157">
        <v>9501.5</v>
      </c>
      <c r="G211" s="157">
        <v>0</v>
      </c>
      <c r="H211" s="157">
        <v>0</v>
      </c>
    </row>
    <row r="212" spans="1:8" ht="60" outlineLevel="7" x14ac:dyDescent="0.2">
      <c r="A212" s="155" t="s">
        <v>2096</v>
      </c>
      <c r="B212" s="155" t="s">
        <v>2056</v>
      </c>
      <c r="C212" s="155" t="s">
        <v>1775</v>
      </c>
      <c r="D212" s="155" t="s">
        <v>289</v>
      </c>
      <c r="E212" s="156" t="s">
        <v>290</v>
      </c>
      <c r="F212" s="157">
        <v>9501.5</v>
      </c>
      <c r="G212" s="157">
        <v>0</v>
      </c>
      <c r="H212" s="157">
        <v>0</v>
      </c>
    </row>
    <row r="213" spans="1:8" ht="60" outlineLevel="4" x14ac:dyDescent="0.2">
      <c r="A213" s="155" t="s">
        <v>2096</v>
      </c>
      <c r="B213" s="155" t="s">
        <v>2056</v>
      </c>
      <c r="C213" s="155" t="s">
        <v>1777</v>
      </c>
      <c r="D213" s="155"/>
      <c r="E213" s="156" t="s">
        <v>1778</v>
      </c>
      <c r="F213" s="157">
        <v>97607.5</v>
      </c>
      <c r="G213" s="157">
        <v>103361.2</v>
      </c>
      <c r="H213" s="157">
        <v>103361.2</v>
      </c>
    </row>
    <row r="214" spans="1:8" ht="75" outlineLevel="5" x14ac:dyDescent="0.2">
      <c r="A214" s="155" t="s">
        <v>2096</v>
      </c>
      <c r="B214" s="155" t="s">
        <v>2056</v>
      </c>
      <c r="C214" s="155" t="s">
        <v>1779</v>
      </c>
      <c r="D214" s="155"/>
      <c r="E214" s="156" t="s">
        <v>1780</v>
      </c>
      <c r="F214" s="157">
        <v>97607.5</v>
      </c>
      <c r="G214" s="157">
        <v>103361.2</v>
      </c>
      <c r="H214" s="157">
        <v>103361.2</v>
      </c>
    </row>
    <row r="215" spans="1:8" ht="60" outlineLevel="6" x14ac:dyDescent="0.2">
      <c r="A215" s="155" t="s">
        <v>2096</v>
      </c>
      <c r="B215" s="155" t="s">
        <v>2056</v>
      </c>
      <c r="C215" s="155" t="s">
        <v>1781</v>
      </c>
      <c r="D215" s="155"/>
      <c r="E215" s="156" t="s">
        <v>288</v>
      </c>
      <c r="F215" s="157">
        <v>82127.5</v>
      </c>
      <c r="G215" s="157">
        <v>83381.2</v>
      </c>
      <c r="H215" s="157">
        <v>83381.2</v>
      </c>
    </row>
    <row r="216" spans="1:8" ht="60" outlineLevel="7" x14ac:dyDescent="0.2">
      <c r="A216" s="155" t="s">
        <v>2096</v>
      </c>
      <c r="B216" s="155" t="s">
        <v>2056</v>
      </c>
      <c r="C216" s="155" t="s">
        <v>1781</v>
      </c>
      <c r="D216" s="155" t="s">
        <v>289</v>
      </c>
      <c r="E216" s="156" t="s">
        <v>290</v>
      </c>
      <c r="F216" s="157">
        <v>82127.5</v>
      </c>
      <c r="G216" s="157">
        <v>83381.2</v>
      </c>
      <c r="H216" s="157">
        <v>83381.2</v>
      </c>
    </row>
    <row r="217" spans="1:8" ht="75" outlineLevel="6" x14ac:dyDescent="0.2">
      <c r="A217" s="155" t="s">
        <v>2096</v>
      </c>
      <c r="B217" s="155" t="s">
        <v>2056</v>
      </c>
      <c r="C217" s="155" t="s">
        <v>1782</v>
      </c>
      <c r="D217" s="155"/>
      <c r="E217" s="156" t="s">
        <v>1783</v>
      </c>
      <c r="F217" s="157">
        <v>800</v>
      </c>
      <c r="G217" s="157">
        <v>800</v>
      </c>
      <c r="H217" s="157">
        <v>800</v>
      </c>
    </row>
    <row r="218" spans="1:8" ht="45" outlineLevel="7" x14ac:dyDescent="0.2">
      <c r="A218" s="155" t="s">
        <v>2096</v>
      </c>
      <c r="B218" s="155" t="s">
        <v>2056</v>
      </c>
      <c r="C218" s="155" t="s">
        <v>1782</v>
      </c>
      <c r="D218" s="155" t="s">
        <v>293</v>
      </c>
      <c r="E218" s="156" t="s">
        <v>294</v>
      </c>
      <c r="F218" s="157">
        <v>800</v>
      </c>
      <c r="G218" s="157">
        <v>800</v>
      </c>
      <c r="H218" s="157">
        <v>800</v>
      </c>
    </row>
    <row r="219" spans="1:8" ht="105" outlineLevel="6" x14ac:dyDescent="0.2">
      <c r="A219" s="155" t="s">
        <v>2096</v>
      </c>
      <c r="B219" s="155" t="s">
        <v>2056</v>
      </c>
      <c r="C219" s="155" t="s">
        <v>1784</v>
      </c>
      <c r="D219" s="155"/>
      <c r="E219" s="156" t="s">
        <v>1785</v>
      </c>
      <c r="F219" s="157">
        <v>14680</v>
      </c>
      <c r="G219" s="157">
        <v>19180</v>
      </c>
      <c r="H219" s="157">
        <v>19180</v>
      </c>
    </row>
    <row r="220" spans="1:8" ht="60" outlineLevel="7" x14ac:dyDescent="0.2">
      <c r="A220" s="155" t="s">
        <v>2096</v>
      </c>
      <c r="B220" s="155" t="s">
        <v>2056</v>
      </c>
      <c r="C220" s="155" t="s">
        <v>1784</v>
      </c>
      <c r="D220" s="155" t="s">
        <v>289</v>
      </c>
      <c r="E220" s="156" t="s">
        <v>290</v>
      </c>
      <c r="F220" s="157">
        <v>14680</v>
      </c>
      <c r="G220" s="157">
        <v>19180</v>
      </c>
      <c r="H220" s="157">
        <v>19180</v>
      </c>
    </row>
    <row r="221" spans="1:8" ht="60" outlineLevel="4" x14ac:dyDescent="0.2">
      <c r="A221" s="155" t="s">
        <v>2096</v>
      </c>
      <c r="B221" s="155" t="s">
        <v>2056</v>
      </c>
      <c r="C221" s="155" t="s">
        <v>1786</v>
      </c>
      <c r="D221" s="155"/>
      <c r="E221" s="156" t="s">
        <v>1787</v>
      </c>
      <c r="F221" s="157">
        <v>113552.6</v>
      </c>
      <c r="G221" s="157">
        <v>104703.7</v>
      </c>
      <c r="H221" s="157">
        <v>104703.7</v>
      </c>
    </row>
    <row r="222" spans="1:8" ht="45.75" customHeight="1" outlineLevel="5" x14ac:dyDescent="0.2">
      <c r="A222" s="155" t="s">
        <v>2096</v>
      </c>
      <c r="B222" s="155" t="s">
        <v>2056</v>
      </c>
      <c r="C222" s="155" t="s">
        <v>1788</v>
      </c>
      <c r="D222" s="155"/>
      <c r="E222" s="156" t="s">
        <v>1789</v>
      </c>
      <c r="F222" s="157">
        <v>3236.9</v>
      </c>
      <c r="G222" s="157">
        <v>3236.9</v>
      </c>
      <c r="H222" s="157">
        <v>3236.9</v>
      </c>
    </row>
    <row r="223" spans="1:8" ht="30" outlineLevel="6" x14ac:dyDescent="0.2">
      <c r="A223" s="155" t="s">
        <v>2096</v>
      </c>
      <c r="B223" s="155" t="s">
        <v>2056</v>
      </c>
      <c r="C223" s="155" t="s">
        <v>1790</v>
      </c>
      <c r="D223" s="155"/>
      <c r="E223" s="156" t="s">
        <v>1791</v>
      </c>
      <c r="F223" s="157">
        <v>3236.9</v>
      </c>
      <c r="G223" s="157">
        <v>3236.9</v>
      </c>
      <c r="H223" s="157">
        <v>3236.9</v>
      </c>
    </row>
    <row r="224" spans="1:8" ht="45" outlineLevel="7" x14ac:dyDescent="0.2">
      <c r="A224" s="155" t="s">
        <v>2096</v>
      </c>
      <c r="B224" s="155" t="s">
        <v>2056</v>
      </c>
      <c r="C224" s="155" t="s">
        <v>1790</v>
      </c>
      <c r="D224" s="155" t="s">
        <v>293</v>
      </c>
      <c r="E224" s="156" t="s">
        <v>294</v>
      </c>
      <c r="F224" s="157">
        <v>236.9</v>
      </c>
      <c r="G224" s="157">
        <v>236.9</v>
      </c>
      <c r="H224" s="157">
        <v>236.9</v>
      </c>
    </row>
    <row r="225" spans="1:8" ht="60" outlineLevel="7" x14ac:dyDescent="0.2">
      <c r="A225" s="155" t="s">
        <v>2096</v>
      </c>
      <c r="B225" s="155" t="s">
        <v>2056</v>
      </c>
      <c r="C225" s="155" t="s">
        <v>1790</v>
      </c>
      <c r="D225" s="155" t="s">
        <v>289</v>
      </c>
      <c r="E225" s="156" t="s">
        <v>290</v>
      </c>
      <c r="F225" s="157">
        <v>3000</v>
      </c>
      <c r="G225" s="157">
        <v>3000</v>
      </c>
      <c r="H225" s="157">
        <v>3000</v>
      </c>
    </row>
    <row r="226" spans="1:8" ht="45" outlineLevel="5" x14ac:dyDescent="0.2">
      <c r="A226" s="155" t="s">
        <v>2096</v>
      </c>
      <c r="B226" s="155" t="s">
        <v>2056</v>
      </c>
      <c r="C226" s="155" t="s">
        <v>1798</v>
      </c>
      <c r="D226" s="155"/>
      <c r="E226" s="156" t="s">
        <v>1799</v>
      </c>
      <c r="F226" s="157">
        <v>24000</v>
      </c>
      <c r="G226" s="157">
        <v>24000</v>
      </c>
      <c r="H226" s="157">
        <v>24000</v>
      </c>
    </row>
    <row r="227" spans="1:8" ht="30" outlineLevel="6" x14ac:dyDescent="0.2">
      <c r="A227" s="155" t="s">
        <v>2096</v>
      </c>
      <c r="B227" s="155" t="s">
        <v>2056</v>
      </c>
      <c r="C227" s="155" t="s">
        <v>1800</v>
      </c>
      <c r="D227" s="155"/>
      <c r="E227" s="156" t="s">
        <v>1801</v>
      </c>
      <c r="F227" s="157">
        <v>24000</v>
      </c>
      <c r="G227" s="157">
        <v>24000</v>
      </c>
      <c r="H227" s="157">
        <v>24000</v>
      </c>
    </row>
    <row r="228" spans="1:8" ht="45" outlineLevel="7" x14ac:dyDescent="0.2">
      <c r="A228" s="155" t="s">
        <v>2096</v>
      </c>
      <c r="B228" s="155" t="s">
        <v>2056</v>
      </c>
      <c r="C228" s="155" t="s">
        <v>1800</v>
      </c>
      <c r="D228" s="155" t="s">
        <v>293</v>
      </c>
      <c r="E228" s="156" t="s">
        <v>294</v>
      </c>
      <c r="F228" s="157">
        <v>8600</v>
      </c>
      <c r="G228" s="157">
        <v>8600</v>
      </c>
      <c r="H228" s="157">
        <v>8600</v>
      </c>
    </row>
    <row r="229" spans="1:8" ht="15" outlineLevel="7" x14ac:dyDescent="0.2">
      <c r="A229" s="155" t="s">
        <v>2096</v>
      </c>
      <c r="B229" s="155" t="s">
        <v>2056</v>
      </c>
      <c r="C229" s="155" t="s">
        <v>1800</v>
      </c>
      <c r="D229" s="155" t="s">
        <v>327</v>
      </c>
      <c r="E229" s="156" t="s">
        <v>328</v>
      </c>
      <c r="F229" s="157">
        <v>15400</v>
      </c>
      <c r="G229" s="157">
        <v>15400</v>
      </c>
      <c r="H229" s="157">
        <v>15400</v>
      </c>
    </row>
    <row r="230" spans="1:8" ht="35.25" customHeight="1" outlineLevel="5" x14ac:dyDescent="0.2">
      <c r="A230" s="155" t="s">
        <v>2096</v>
      </c>
      <c r="B230" s="155" t="s">
        <v>2056</v>
      </c>
      <c r="C230" s="155" t="s">
        <v>1802</v>
      </c>
      <c r="D230" s="155"/>
      <c r="E230" s="156" t="s">
        <v>1803</v>
      </c>
      <c r="F230" s="157">
        <v>6270</v>
      </c>
      <c r="G230" s="157">
        <v>6270</v>
      </c>
      <c r="H230" s="157">
        <v>6270</v>
      </c>
    </row>
    <row r="231" spans="1:8" ht="30" outlineLevel="6" x14ac:dyDescent="0.2">
      <c r="A231" s="155" t="s">
        <v>2096</v>
      </c>
      <c r="B231" s="155" t="s">
        <v>2056</v>
      </c>
      <c r="C231" s="155" t="s">
        <v>1804</v>
      </c>
      <c r="D231" s="155"/>
      <c r="E231" s="156" t="s">
        <v>1805</v>
      </c>
      <c r="F231" s="157">
        <v>5210</v>
      </c>
      <c r="G231" s="157">
        <v>5210</v>
      </c>
      <c r="H231" s="157">
        <v>5210</v>
      </c>
    </row>
    <row r="232" spans="1:8" ht="45" outlineLevel="7" x14ac:dyDescent="0.2">
      <c r="A232" s="155" t="s">
        <v>2096</v>
      </c>
      <c r="B232" s="155" t="s">
        <v>2056</v>
      </c>
      <c r="C232" s="155" t="s">
        <v>1804</v>
      </c>
      <c r="D232" s="155" t="s">
        <v>293</v>
      </c>
      <c r="E232" s="156" t="s">
        <v>294</v>
      </c>
      <c r="F232" s="157">
        <v>5210</v>
      </c>
      <c r="G232" s="157">
        <v>5210</v>
      </c>
      <c r="H232" s="157">
        <v>5210</v>
      </c>
    </row>
    <row r="233" spans="1:8" ht="15" outlineLevel="6" x14ac:dyDescent="0.2">
      <c r="A233" s="155" t="s">
        <v>2096</v>
      </c>
      <c r="B233" s="155" t="s">
        <v>2056</v>
      </c>
      <c r="C233" s="155" t="s">
        <v>1806</v>
      </c>
      <c r="D233" s="155"/>
      <c r="E233" s="156" t="s">
        <v>1807</v>
      </c>
      <c r="F233" s="157">
        <v>1060</v>
      </c>
      <c r="G233" s="157">
        <v>1060</v>
      </c>
      <c r="H233" s="157">
        <v>1060</v>
      </c>
    </row>
    <row r="234" spans="1:8" ht="45" outlineLevel="7" x14ac:dyDescent="0.2">
      <c r="A234" s="155" t="s">
        <v>2096</v>
      </c>
      <c r="B234" s="155" t="s">
        <v>2056</v>
      </c>
      <c r="C234" s="155" t="s">
        <v>1806</v>
      </c>
      <c r="D234" s="155" t="s">
        <v>293</v>
      </c>
      <c r="E234" s="156" t="s">
        <v>294</v>
      </c>
      <c r="F234" s="157">
        <v>1060</v>
      </c>
      <c r="G234" s="157">
        <v>1060</v>
      </c>
      <c r="H234" s="157">
        <v>1060</v>
      </c>
    </row>
    <row r="235" spans="1:8" ht="30" outlineLevel="5" x14ac:dyDescent="0.2">
      <c r="A235" s="155" t="s">
        <v>2096</v>
      </c>
      <c r="B235" s="155" t="s">
        <v>2056</v>
      </c>
      <c r="C235" s="155" t="s">
        <v>1808</v>
      </c>
      <c r="D235" s="155"/>
      <c r="E235" s="156" t="s">
        <v>1809</v>
      </c>
      <c r="F235" s="157">
        <v>42266</v>
      </c>
      <c r="G235" s="157">
        <v>43627.1</v>
      </c>
      <c r="H235" s="157">
        <v>43627.1</v>
      </c>
    </row>
    <row r="236" spans="1:8" ht="60" outlineLevel="6" x14ac:dyDescent="0.2">
      <c r="A236" s="155" t="s">
        <v>2096</v>
      </c>
      <c r="B236" s="155" t="s">
        <v>2056</v>
      </c>
      <c r="C236" s="155" t="s">
        <v>1810</v>
      </c>
      <c r="D236" s="155"/>
      <c r="E236" s="156" t="s">
        <v>288</v>
      </c>
      <c r="F236" s="157">
        <v>42090</v>
      </c>
      <c r="G236" s="157">
        <v>43451.1</v>
      </c>
      <c r="H236" s="157">
        <v>43451.1</v>
      </c>
    </row>
    <row r="237" spans="1:8" ht="105.75" customHeight="1" outlineLevel="7" x14ac:dyDescent="0.2">
      <c r="A237" s="155" t="s">
        <v>2096</v>
      </c>
      <c r="B237" s="155" t="s">
        <v>2056</v>
      </c>
      <c r="C237" s="155" t="s">
        <v>1810</v>
      </c>
      <c r="D237" s="155" t="s">
        <v>325</v>
      </c>
      <c r="E237" s="156" t="s">
        <v>326</v>
      </c>
      <c r="F237" s="157">
        <v>31721.7</v>
      </c>
      <c r="G237" s="157">
        <v>33082.800000000003</v>
      </c>
      <c r="H237" s="157">
        <v>33082.800000000003</v>
      </c>
    </row>
    <row r="238" spans="1:8" ht="45" outlineLevel="7" x14ac:dyDescent="0.2">
      <c r="A238" s="155" t="s">
        <v>2096</v>
      </c>
      <c r="B238" s="155" t="s">
        <v>2056</v>
      </c>
      <c r="C238" s="155" t="s">
        <v>1810</v>
      </c>
      <c r="D238" s="155" t="s">
        <v>293</v>
      </c>
      <c r="E238" s="156" t="s">
        <v>294</v>
      </c>
      <c r="F238" s="157">
        <v>10364.6</v>
      </c>
      <c r="G238" s="157">
        <v>10364.6</v>
      </c>
      <c r="H238" s="157">
        <v>10364.6</v>
      </c>
    </row>
    <row r="239" spans="1:8" ht="15" outlineLevel="7" x14ac:dyDescent="0.2">
      <c r="A239" s="155" t="s">
        <v>2096</v>
      </c>
      <c r="B239" s="155" t="s">
        <v>2056</v>
      </c>
      <c r="C239" s="155" t="s">
        <v>1810</v>
      </c>
      <c r="D239" s="155" t="s">
        <v>327</v>
      </c>
      <c r="E239" s="156" t="s">
        <v>328</v>
      </c>
      <c r="F239" s="157">
        <v>3.7</v>
      </c>
      <c r="G239" s="157">
        <v>3.7</v>
      </c>
      <c r="H239" s="157">
        <v>3.7</v>
      </c>
    </row>
    <row r="240" spans="1:8" ht="75" outlineLevel="6" x14ac:dyDescent="0.2">
      <c r="A240" s="155" t="s">
        <v>2096</v>
      </c>
      <c r="B240" s="155" t="s">
        <v>2056</v>
      </c>
      <c r="C240" s="155" t="s">
        <v>1811</v>
      </c>
      <c r="D240" s="155"/>
      <c r="E240" s="156" t="s">
        <v>1812</v>
      </c>
      <c r="F240" s="157">
        <v>176</v>
      </c>
      <c r="G240" s="157">
        <v>176</v>
      </c>
      <c r="H240" s="157">
        <v>176</v>
      </c>
    </row>
    <row r="241" spans="1:8" ht="60" outlineLevel="7" x14ac:dyDescent="0.2">
      <c r="A241" s="155" t="s">
        <v>2096</v>
      </c>
      <c r="B241" s="155" t="s">
        <v>2056</v>
      </c>
      <c r="C241" s="155" t="s">
        <v>1811</v>
      </c>
      <c r="D241" s="155" t="s">
        <v>289</v>
      </c>
      <c r="E241" s="156" t="s">
        <v>290</v>
      </c>
      <c r="F241" s="157">
        <v>176</v>
      </c>
      <c r="G241" s="157">
        <v>176</v>
      </c>
      <c r="H241" s="157">
        <v>176</v>
      </c>
    </row>
    <row r="242" spans="1:8" ht="90" outlineLevel="5" x14ac:dyDescent="0.2">
      <c r="A242" s="155" t="s">
        <v>2096</v>
      </c>
      <c r="B242" s="155" t="s">
        <v>2056</v>
      </c>
      <c r="C242" s="155" t="s">
        <v>1813</v>
      </c>
      <c r="D242" s="155"/>
      <c r="E242" s="156" t="s">
        <v>1814</v>
      </c>
      <c r="F242" s="157">
        <v>37779.699999999997</v>
      </c>
      <c r="G242" s="157">
        <v>27569.7</v>
      </c>
      <c r="H242" s="157">
        <v>27569.7</v>
      </c>
    </row>
    <row r="243" spans="1:8" ht="60" outlineLevel="6" x14ac:dyDescent="0.2">
      <c r="A243" s="155" t="s">
        <v>2096</v>
      </c>
      <c r="B243" s="155" t="s">
        <v>2056</v>
      </c>
      <c r="C243" s="155" t="s">
        <v>1815</v>
      </c>
      <c r="D243" s="155"/>
      <c r="E243" s="156" t="s">
        <v>288</v>
      </c>
      <c r="F243" s="157">
        <v>37779.699999999997</v>
      </c>
      <c r="G243" s="157">
        <v>27569.7</v>
      </c>
      <c r="H243" s="157">
        <v>27569.7</v>
      </c>
    </row>
    <row r="244" spans="1:8" ht="111" customHeight="1" outlineLevel="7" x14ac:dyDescent="0.2">
      <c r="A244" s="155" t="s">
        <v>2096</v>
      </c>
      <c r="B244" s="155" t="s">
        <v>2056</v>
      </c>
      <c r="C244" s="155" t="s">
        <v>1815</v>
      </c>
      <c r="D244" s="155" t="s">
        <v>325</v>
      </c>
      <c r="E244" s="156" t="s">
        <v>326</v>
      </c>
      <c r="F244" s="157">
        <v>23158.2</v>
      </c>
      <c r="G244" s="157">
        <v>24167</v>
      </c>
      <c r="H244" s="157">
        <v>24167</v>
      </c>
    </row>
    <row r="245" spans="1:8" ht="45" outlineLevel="7" x14ac:dyDescent="0.2">
      <c r="A245" s="155" t="s">
        <v>2096</v>
      </c>
      <c r="B245" s="155" t="s">
        <v>2056</v>
      </c>
      <c r="C245" s="155" t="s">
        <v>1815</v>
      </c>
      <c r="D245" s="155" t="s">
        <v>293</v>
      </c>
      <c r="E245" s="156" t="s">
        <v>294</v>
      </c>
      <c r="F245" s="157">
        <v>14621.5</v>
      </c>
      <c r="G245" s="157">
        <v>3402.7</v>
      </c>
      <c r="H245" s="157">
        <v>3402.7</v>
      </c>
    </row>
    <row r="246" spans="1:8" ht="105" outlineLevel="3" x14ac:dyDescent="0.2">
      <c r="A246" s="155" t="s">
        <v>2096</v>
      </c>
      <c r="B246" s="155" t="s">
        <v>2056</v>
      </c>
      <c r="C246" s="155" t="s">
        <v>1989</v>
      </c>
      <c r="D246" s="155"/>
      <c r="E246" s="156" t="s">
        <v>1990</v>
      </c>
      <c r="F246" s="157">
        <v>707622.5</v>
      </c>
      <c r="G246" s="157">
        <v>678455.4</v>
      </c>
      <c r="H246" s="157">
        <v>678613</v>
      </c>
    </row>
    <row r="247" spans="1:8" ht="60" outlineLevel="4" x14ac:dyDescent="0.2">
      <c r="A247" s="155" t="s">
        <v>2096</v>
      </c>
      <c r="B247" s="155" t="s">
        <v>2056</v>
      </c>
      <c r="C247" s="155" t="s">
        <v>1992</v>
      </c>
      <c r="D247" s="155"/>
      <c r="E247" s="156" t="s">
        <v>288</v>
      </c>
      <c r="F247" s="157">
        <v>560534</v>
      </c>
      <c r="G247" s="157">
        <v>531918.69999999995</v>
      </c>
      <c r="H247" s="157">
        <v>532076.30000000005</v>
      </c>
    </row>
    <row r="248" spans="1:8" ht="60" outlineLevel="7" x14ac:dyDescent="0.2">
      <c r="A248" s="155" t="s">
        <v>2096</v>
      </c>
      <c r="B248" s="155" t="s">
        <v>2056</v>
      </c>
      <c r="C248" s="155" t="s">
        <v>1992</v>
      </c>
      <c r="D248" s="155" t="s">
        <v>289</v>
      </c>
      <c r="E248" s="156" t="s">
        <v>290</v>
      </c>
      <c r="F248" s="157">
        <v>560534</v>
      </c>
      <c r="G248" s="157">
        <v>531918.69999999995</v>
      </c>
      <c r="H248" s="157">
        <v>532076.30000000005</v>
      </c>
    </row>
    <row r="249" spans="1:8" ht="45" outlineLevel="4" x14ac:dyDescent="0.2">
      <c r="A249" s="155" t="s">
        <v>2096</v>
      </c>
      <c r="B249" s="155" t="s">
        <v>2056</v>
      </c>
      <c r="C249" s="155" t="s">
        <v>1998</v>
      </c>
      <c r="D249" s="155"/>
      <c r="E249" s="156" t="s">
        <v>1999</v>
      </c>
      <c r="F249" s="157">
        <v>6844</v>
      </c>
      <c r="G249" s="157">
        <v>6768</v>
      </c>
      <c r="H249" s="157">
        <v>6768</v>
      </c>
    </row>
    <row r="250" spans="1:8" ht="45" outlineLevel="7" x14ac:dyDescent="0.2">
      <c r="A250" s="155" t="s">
        <v>2096</v>
      </c>
      <c r="B250" s="155" t="s">
        <v>2056</v>
      </c>
      <c r="C250" s="155" t="s">
        <v>1998</v>
      </c>
      <c r="D250" s="155" t="s">
        <v>293</v>
      </c>
      <c r="E250" s="156" t="s">
        <v>294</v>
      </c>
      <c r="F250" s="157">
        <v>6844</v>
      </c>
      <c r="G250" s="157">
        <v>6768</v>
      </c>
      <c r="H250" s="157">
        <v>6768</v>
      </c>
    </row>
    <row r="251" spans="1:8" ht="105" outlineLevel="4" x14ac:dyDescent="0.2">
      <c r="A251" s="155" t="s">
        <v>2096</v>
      </c>
      <c r="B251" s="155" t="s">
        <v>2056</v>
      </c>
      <c r="C251" s="155" t="s">
        <v>2004</v>
      </c>
      <c r="D251" s="155"/>
      <c r="E251" s="156" t="s">
        <v>2005</v>
      </c>
      <c r="F251" s="157">
        <v>548</v>
      </c>
      <c r="G251" s="157">
        <v>548</v>
      </c>
      <c r="H251" s="157">
        <v>548</v>
      </c>
    </row>
    <row r="252" spans="1:8" ht="45" outlineLevel="7" x14ac:dyDescent="0.2">
      <c r="A252" s="155" t="s">
        <v>2096</v>
      </c>
      <c r="B252" s="155" t="s">
        <v>2056</v>
      </c>
      <c r="C252" s="155" t="s">
        <v>2004</v>
      </c>
      <c r="D252" s="155" t="s">
        <v>293</v>
      </c>
      <c r="E252" s="156" t="s">
        <v>294</v>
      </c>
      <c r="F252" s="157">
        <v>548</v>
      </c>
      <c r="G252" s="157">
        <v>548</v>
      </c>
      <c r="H252" s="157">
        <v>548</v>
      </c>
    </row>
    <row r="253" spans="1:8" ht="45" outlineLevel="4" x14ac:dyDescent="0.2">
      <c r="A253" s="155" t="s">
        <v>2096</v>
      </c>
      <c r="B253" s="155" t="s">
        <v>2056</v>
      </c>
      <c r="C253" s="155" t="s">
        <v>2014</v>
      </c>
      <c r="D253" s="155"/>
      <c r="E253" s="156" t="s">
        <v>2015</v>
      </c>
      <c r="F253" s="157">
        <v>35063.300000000003</v>
      </c>
      <c r="G253" s="157">
        <v>35063.300000000003</v>
      </c>
      <c r="H253" s="157">
        <v>35063.300000000003</v>
      </c>
    </row>
    <row r="254" spans="1:8" ht="45" outlineLevel="7" x14ac:dyDescent="0.2">
      <c r="A254" s="155" t="s">
        <v>2096</v>
      </c>
      <c r="B254" s="155" t="s">
        <v>2056</v>
      </c>
      <c r="C254" s="155" t="s">
        <v>2014</v>
      </c>
      <c r="D254" s="155" t="s">
        <v>293</v>
      </c>
      <c r="E254" s="156" t="s">
        <v>294</v>
      </c>
      <c r="F254" s="157">
        <v>35063.300000000003</v>
      </c>
      <c r="G254" s="157">
        <v>35063.300000000003</v>
      </c>
      <c r="H254" s="157">
        <v>35063.300000000003</v>
      </c>
    </row>
    <row r="255" spans="1:8" ht="45" outlineLevel="4" x14ac:dyDescent="0.2">
      <c r="A255" s="155" t="s">
        <v>2096</v>
      </c>
      <c r="B255" s="155" t="s">
        <v>2056</v>
      </c>
      <c r="C255" s="155" t="s">
        <v>2021</v>
      </c>
      <c r="D255" s="155"/>
      <c r="E255" s="156" t="s">
        <v>2022</v>
      </c>
      <c r="F255" s="157">
        <v>7223.8</v>
      </c>
      <c r="G255" s="157">
        <v>6748</v>
      </c>
      <c r="H255" s="157">
        <v>6748</v>
      </c>
    </row>
    <row r="256" spans="1:8" ht="45" outlineLevel="7" x14ac:dyDescent="0.2">
      <c r="A256" s="155" t="s">
        <v>2096</v>
      </c>
      <c r="B256" s="155" t="s">
        <v>2056</v>
      </c>
      <c r="C256" s="155" t="s">
        <v>2021</v>
      </c>
      <c r="D256" s="155" t="s">
        <v>293</v>
      </c>
      <c r="E256" s="156" t="s">
        <v>294</v>
      </c>
      <c r="F256" s="157">
        <v>7223.8</v>
      </c>
      <c r="G256" s="157">
        <v>6748</v>
      </c>
      <c r="H256" s="157">
        <v>6748</v>
      </c>
    </row>
    <row r="257" spans="1:8" ht="60" outlineLevel="4" x14ac:dyDescent="0.2">
      <c r="A257" s="155" t="s">
        <v>2096</v>
      </c>
      <c r="B257" s="155" t="s">
        <v>2056</v>
      </c>
      <c r="C257" s="155" t="s">
        <v>2025</v>
      </c>
      <c r="D257" s="155"/>
      <c r="E257" s="156" t="s">
        <v>2026</v>
      </c>
      <c r="F257" s="157">
        <v>2800</v>
      </c>
      <c r="G257" s="157">
        <v>2800</v>
      </c>
      <c r="H257" s="157">
        <v>2800</v>
      </c>
    </row>
    <row r="258" spans="1:8" ht="45" outlineLevel="7" x14ac:dyDescent="0.2">
      <c r="A258" s="155" t="s">
        <v>2096</v>
      </c>
      <c r="B258" s="155" t="s">
        <v>2056</v>
      </c>
      <c r="C258" s="155" t="s">
        <v>2025</v>
      </c>
      <c r="D258" s="155" t="s">
        <v>293</v>
      </c>
      <c r="E258" s="156" t="s">
        <v>294</v>
      </c>
      <c r="F258" s="157">
        <v>2800</v>
      </c>
      <c r="G258" s="157">
        <v>2800</v>
      </c>
      <c r="H258" s="157">
        <v>2800</v>
      </c>
    </row>
    <row r="259" spans="1:8" ht="45" outlineLevel="4" x14ac:dyDescent="0.2">
      <c r="A259" s="155" t="s">
        <v>2096</v>
      </c>
      <c r="B259" s="155" t="s">
        <v>2056</v>
      </c>
      <c r="C259" s="155" t="s">
        <v>2035</v>
      </c>
      <c r="D259" s="155"/>
      <c r="E259" s="156" t="s">
        <v>2036</v>
      </c>
      <c r="F259" s="157">
        <v>1114.5</v>
      </c>
      <c r="G259" s="157">
        <v>1114.5</v>
      </c>
      <c r="H259" s="157">
        <v>1114.5</v>
      </c>
    </row>
    <row r="260" spans="1:8" ht="45" outlineLevel="7" x14ac:dyDescent="0.2">
      <c r="A260" s="155" t="s">
        <v>2096</v>
      </c>
      <c r="B260" s="155" t="s">
        <v>2056</v>
      </c>
      <c r="C260" s="155" t="s">
        <v>2035</v>
      </c>
      <c r="D260" s="155" t="s">
        <v>293</v>
      </c>
      <c r="E260" s="156" t="s">
        <v>294</v>
      </c>
      <c r="F260" s="157">
        <v>1114.5</v>
      </c>
      <c r="G260" s="157">
        <v>1114.5</v>
      </c>
      <c r="H260" s="157">
        <v>1114.5</v>
      </c>
    </row>
    <row r="261" spans="1:8" ht="120" outlineLevel="4" x14ac:dyDescent="0.2">
      <c r="A261" s="155" t="s">
        <v>2096</v>
      </c>
      <c r="B261" s="155" t="s">
        <v>2056</v>
      </c>
      <c r="C261" s="155" t="s">
        <v>2039</v>
      </c>
      <c r="D261" s="155"/>
      <c r="E261" s="156" t="s">
        <v>2040</v>
      </c>
      <c r="F261" s="157">
        <v>1030</v>
      </c>
      <c r="G261" s="157">
        <v>1030</v>
      </c>
      <c r="H261" s="157">
        <v>1030</v>
      </c>
    </row>
    <row r="262" spans="1:8" ht="30" outlineLevel="7" x14ac:dyDescent="0.2">
      <c r="A262" s="155" t="s">
        <v>2096</v>
      </c>
      <c r="B262" s="155" t="s">
        <v>2056</v>
      </c>
      <c r="C262" s="155" t="s">
        <v>2039</v>
      </c>
      <c r="D262" s="155" t="s">
        <v>301</v>
      </c>
      <c r="E262" s="156" t="s">
        <v>302</v>
      </c>
      <c r="F262" s="157">
        <v>1030</v>
      </c>
      <c r="G262" s="157">
        <v>1030</v>
      </c>
      <c r="H262" s="157">
        <v>1030</v>
      </c>
    </row>
    <row r="263" spans="1:8" ht="75" outlineLevel="4" x14ac:dyDescent="0.2">
      <c r="A263" s="155" t="s">
        <v>2096</v>
      </c>
      <c r="B263" s="155" t="s">
        <v>2056</v>
      </c>
      <c r="C263" s="155" t="s">
        <v>2047</v>
      </c>
      <c r="D263" s="155"/>
      <c r="E263" s="156" t="s">
        <v>607</v>
      </c>
      <c r="F263" s="157">
        <v>92464.9</v>
      </c>
      <c r="G263" s="157">
        <v>92464.9</v>
      </c>
      <c r="H263" s="157">
        <v>92464.9</v>
      </c>
    </row>
    <row r="264" spans="1:8" ht="45" outlineLevel="7" x14ac:dyDescent="0.2">
      <c r="A264" s="155" t="s">
        <v>2096</v>
      </c>
      <c r="B264" s="155" t="s">
        <v>2056</v>
      </c>
      <c r="C264" s="155" t="s">
        <v>2047</v>
      </c>
      <c r="D264" s="155" t="s">
        <v>293</v>
      </c>
      <c r="E264" s="156" t="s">
        <v>294</v>
      </c>
      <c r="F264" s="157">
        <v>89964.9</v>
      </c>
      <c r="G264" s="157">
        <v>89964.9</v>
      </c>
      <c r="H264" s="157">
        <v>89964.9</v>
      </c>
    </row>
    <row r="265" spans="1:8" ht="15" outlineLevel="7" x14ac:dyDescent="0.2">
      <c r="A265" s="155" t="s">
        <v>2096</v>
      </c>
      <c r="B265" s="155" t="s">
        <v>2056</v>
      </c>
      <c r="C265" s="155" t="s">
        <v>2047</v>
      </c>
      <c r="D265" s="155" t="s">
        <v>327</v>
      </c>
      <c r="E265" s="156" t="s">
        <v>328</v>
      </c>
      <c r="F265" s="157">
        <v>2500</v>
      </c>
      <c r="G265" s="157">
        <v>2500</v>
      </c>
      <c r="H265" s="157">
        <v>2500</v>
      </c>
    </row>
    <row r="266" spans="1:8" ht="30" outlineLevel="1" x14ac:dyDescent="0.2">
      <c r="A266" s="155" t="s">
        <v>2096</v>
      </c>
      <c r="B266" s="155" t="s">
        <v>2058</v>
      </c>
      <c r="C266" s="155"/>
      <c r="D266" s="155"/>
      <c r="E266" s="156" t="s">
        <v>2059</v>
      </c>
      <c r="F266" s="157">
        <v>182.5</v>
      </c>
      <c r="G266" s="157">
        <v>182.5</v>
      </c>
      <c r="H266" s="157">
        <v>182.5</v>
      </c>
    </row>
    <row r="267" spans="1:8" ht="30" outlineLevel="2" x14ac:dyDescent="0.2">
      <c r="A267" s="155" t="s">
        <v>2096</v>
      </c>
      <c r="B267" s="155" t="s">
        <v>2104</v>
      </c>
      <c r="C267" s="155"/>
      <c r="D267" s="155"/>
      <c r="E267" s="156" t="s">
        <v>2105</v>
      </c>
      <c r="F267" s="157">
        <v>182.5</v>
      </c>
      <c r="G267" s="157">
        <v>182.5</v>
      </c>
      <c r="H267" s="157">
        <v>182.5</v>
      </c>
    </row>
    <row r="268" spans="1:8" ht="48.75" customHeight="1" outlineLevel="3" x14ac:dyDescent="0.2">
      <c r="A268" s="155" t="s">
        <v>2096</v>
      </c>
      <c r="B268" s="155" t="s">
        <v>2104</v>
      </c>
      <c r="C268" s="155" t="s">
        <v>1116</v>
      </c>
      <c r="D268" s="155"/>
      <c r="E268" s="156" t="s">
        <v>1117</v>
      </c>
      <c r="F268" s="157">
        <v>182.5</v>
      </c>
      <c r="G268" s="157">
        <v>182.5</v>
      </c>
      <c r="H268" s="157">
        <v>182.5</v>
      </c>
    </row>
    <row r="269" spans="1:8" ht="45" outlineLevel="4" x14ac:dyDescent="0.2">
      <c r="A269" s="155" t="s">
        <v>2096</v>
      </c>
      <c r="B269" s="155" t="s">
        <v>2104</v>
      </c>
      <c r="C269" s="155" t="s">
        <v>1118</v>
      </c>
      <c r="D269" s="155"/>
      <c r="E269" s="156" t="s">
        <v>1119</v>
      </c>
      <c r="F269" s="157">
        <v>182.5</v>
      </c>
      <c r="G269" s="157">
        <v>182.5</v>
      </c>
      <c r="H269" s="157">
        <v>182.5</v>
      </c>
    </row>
    <row r="270" spans="1:8" ht="75" outlineLevel="5" x14ac:dyDescent="0.2">
      <c r="A270" s="155" t="s">
        <v>2096</v>
      </c>
      <c r="B270" s="155" t="s">
        <v>2104</v>
      </c>
      <c r="C270" s="155" t="s">
        <v>1134</v>
      </c>
      <c r="D270" s="155"/>
      <c r="E270" s="156" t="s">
        <v>1135</v>
      </c>
      <c r="F270" s="157">
        <v>182.5</v>
      </c>
      <c r="G270" s="157">
        <v>182.5</v>
      </c>
      <c r="H270" s="157">
        <v>182.5</v>
      </c>
    </row>
    <row r="271" spans="1:8" ht="45" outlineLevel="6" x14ac:dyDescent="0.2">
      <c r="A271" s="155" t="s">
        <v>2096</v>
      </c>
      <c r="B271" s="155" t="s">
        <v>2104</v>
      </c>
      <c r="C271" s="155" t="s">
        <v>1137</v>
      </c>
      <c r="D271" s="155"/>
      <c r="E271" s="156" t="s">
        <v>1138</v>
      </c>
      <c r="F271" s="157">
        <v>182.5</v>
      </c>
      <c r="G271" s="157">
        <v>182.5</v>
      </c>
      <c r="H271" s="157">
        <v>182.5</v>
      </c>
    </row>
    <row r="272" spans="1:8" ht="105.75" customHeight="1" outlineLevel="7" x14ac:dyDescent="0.2">
      <c r="A272" s="155" t="s">
        <v>2096</v>
      </c>
      <c r="B272" s="155" t="s">
        <v>2104</v>
      </c>
      <c r="C272" s="155" t="s">
        <v>1137</v>
      </c>
      <c r="D272" s="155" t="s">
        <v>325</v>
      </c>
      <c r="E272" s="156" t="s">
        <v>326</v>
      </c>
      <c r="F272" s="157">
        <v>27</v>
      </c>
      <c r="G272" s="157">
        <v>27</v>
      </c>
      <c r="H272" s="157">
        <v>27</v>
      </c>
    </row>
    <row r="273" spans="1:8" ht="45" outlineLevel="7" x14ac:dyDescent="0.2">
      <c r="A273" s="155" t="s">
        <v>2096</v>
      </c>
      <c r="B273" s="155" t="s">
        <v>2104</v>
      </c>
      <c r="C273" s="155" t="s">
        <v>1137</v>
      </c>
      <c r="D273" s="155" t="s">
        <v>293</v>
      </c>
      <c r="E273" s="156" t="s">
        <v>294</v>
      </c>
      <c r="F273" s="157">
        <v>155.5</v>
      </c>
      <c r="G273" s="157">
        <v>155.5</v>
      </c>
      <c r="H273" s="157">
        <v>155.5</v>
      </c>
    </row>
    <row r="274" spans="1:8" ht="30" outlineLevel="1" x14ac:dyDescent="0.2">
      <c r="A274" s="155" t="s">
        <v>2096</v>
      </c>
      <c r="B274" s="155" t="s">
        <v>2078</v>
      </c>
      <c r="C274" s="155"/>
      <c r="D274" s="155"/>
      <c r="E274" s="156" t="s">
        <v>2079</v>
      </c>
      <c r="F274" s="157">
        <v>113630</v>
      </c>
      <c r="G274" s="157">
        <v>153630</v>
      </c>
      <c r="H274" s="157">
        <v>153630</v>
      </c>
    </row>
    <row r="275" spans="1:8" ht="30" outlineLevel="2" x14ac:dyDescent="0.2">
      <c r="A275" s="155" t="s">
        <v>2096</v>
      </c>
      <c r="B275" s="155" t="s">
        <v>2106</v>
      </c>
      <c r="C275" s="155"/>
      <c r="D275" s="155"/>
      <c r="E275" s="156" t="s">
        <v>2107</v>
      </c>
      <c r="F275" s="157">
        <v>113630</v>
      </c>
      <c r="G275" s="157">
        <v>153630</v>
      </c>
      <c r="H275" s="157">
        <v>153630</v>
      </c>
    </row>
    <row r="276" spans="1:8" ht="45" outlineLevel="3" x14ac:dyDescent="0.2">
      <c r="A276" s="155" t="s">
        <v>2096</v>
      </c>
      <c r="B276" s="155" t="s">
        <v>2106</v>
      </c>
      <c r="C276" s="155" t="s">
        <v>1736</v>
      </c>
      <c r="D276" s="155"/>
      <c r="E276" s="156" t="s">
        <v>1737</v>
      </c>
      <c r="F276" s="157">
        <v>113630</v>
      </c>
      <c r="G276" s="157">
        <v>153630</v>
      </c>
      <c r="H276" s="157">
        <v>153630</v>
      </c>
    </row>
    <row r="277" spans="1:8" ht="45" outlineLevel="4" x14ac:dyDescent="0.2">
      <c r="A277" s="155" t="s">
        <v>2096</v>
      </c>
      <c r="B277" s="155" t="s">
        <v>2106</v>
      </c>
      <c r="C277" s="155" t="s">
        <v>1751</v>
      </c>
      <c r="D277" s="155"/>
      <c r="E277" s="156" t="s">
        <v>1752</v>
      </c>
      <c r="F277" s="157">
        <v>113630</v>
      </c>
      <c r="G277" s="157">
        <v>153630</v>
      </c>
      <c r="H277" s="157">
        <v>153630</v>
      </c>
    </row>
    <row r="278" spans="1:8" ht="60" outlineLevel="5" x14ac:dyDescent="0.2">
      <c r="A278" s="155" t="s">
        <v>2096</v>
      </c>
      <c r="B278" s="155" t="s">
        <v>2106</v>
      </c>
      <c r="C278" s="155" t="s">
        <v>1753</v>
      </c>
      <c r="D278" s="155"/>
      <c r="E278" s="156" t="s">
        <v>1754</v>
      </c>
      <c r="F278" s="157">
        <v>113630</v>
      </c>
      <c r="G278" s="157">
        <v>153630</v>
      </c>
      <c r="H278" s="157">
        <v>153630</v>
      </c>
    </row>
    <row r="279" spans="1:8" ht="75" outlineLevel="6" x14ac:dyDescent="0.2">
      <c r="A279" s="155" t="s">
        <v>2096</v>
      </c>
      <c r="B279" s="155" t="s">
        <v>2106</v>
      </c>
      <c r="C279" s="155" t="s">
        <v>1755</v>
      </c>
      <c r="D279" s="155"/>
      <c r="E279" s="156" t="s">
        <v>1756</v>
      </c>
      <c r="F279" s="157">
        <v>113630</v>
      </c>
      <c r="G279" s="157">
        <v>153630</v>
      </c>
      <c r="H279" s="157">
        <v>153630</v>
      </c>
    </row>
    <row r="280" spans="1:8" ht="60" outlineLevel="7" x14ac:dyDescent="0.2">
      <c r="A280" s="155" t="s">
        <v>2096</v>
      </c>
      <c r="B280" s="155" t="s">
        <v>2106</v>
      </c>
      <c r="C280" s="155" t="s">
        <v>1755</v>
      </c>
      <c r="D280" s="155" t="s">
        <v>289</v>
      </c>
      <c r="E280" s="156" t="s">
        <v>290</v>
      </c>
      <c r="F280" s="157">
        <v>113630</v>
      </c>
      <c r="G280" s="157">
        <v>153630</v>
      </c>
      <c r="H280" s="157">
        <v>153630</v>
      </c>
    </row>
    <row r="281" spans="1:8" ht="15" outlineLevel="1" x14ac:dyDescent="0.2">
      <c r="A281" s="155" t="s">
        <v>2096</v>
      </c>
      <c r="B281" s="155" t="s">
        <v>2092</v>
      </c>
      <c r="C281" s="155"/>
      <c r="D281" s="155"/>
      <c r="E281" s="156" t="s">
        <v>2093</v>
      </c>
      <c r="F281" s="157">
        <v>145666.70000000001</v>
      </c>
      <c r="G281" s="157">
        <v>151609.1</v>
      </c>
      <c r="H281" s="157">
        <v>151609.1</v>
      </c>
    </row>
    <row r="282" spans="1:8" ht="30" outlineLevel="2" x14ac:dyDescent="0.2">
      <c r="A282" s="155" t="s">
        <v>2096</v>
      </c>
      <c r="B282" s="155" t="s">
        <v>2094</v>
      </c>
      <c r="C282" s="155"/>
      <c r="D282" s="155"/>
      <c r="E282" s="156" t="s">
        <v>2095</v>
      </c>
      <c r="F282" s="157">
        <v>145666.70000000001</v>
      </c>
      <c r="G282" s="157">
        <v>151609.1</v>
      </c>
      <c r="H282" s="157">
        <v>151609.1</v>
      </c>
    </row>
    <row r="283" spans="1:8" ht="60" outlineLevel="3" x14ac:dyDescent="0.2">
      <c r="A283" s="155" t="s">
        <v>2096</v>
      </c>
      <c r="B283" s="155" t="s">
        <v>2094</v>
      </c>
      <c r="C283" s="155" t="s">
        <v>633</v>
      </c>
      <c r="D283" s="155"/>
      <c r="E283" s="156" t="s">
        <v>634</v>
      </c>
      <c r="F283" s="157">
        <v>145666.70000000001</v>
      </c>
      <c r="G283" s="157">
        <v>151609.1</v>
      </c>
      <c r="H283" s="157">
        <v>151609.1</v>
      </c>
    </row>
    <row r="284" spans="1:8" ht="75" outlineLevel="4" x14ac:dyDescent="0.2">
      <c r="A284" s="155" t="s">
        <v>2096</v>
      </c>
      <c r="B284" s="155" t="s">
        <v>2094</v>
      </c>
      <c r="C284" s="155" t="s">
        <v>635</v>
      </c>
      <c r="D284" s="155"/>
      <c r="E284" s="156" t="s">
        <v>636</v>
      </c>
      <c r="F284" s="157">
        <v>145666.70000000001</v>
      </c>
      <c r="G284" s="157">
        <v>151609.1</v>
      </c>
      <c r="H284" s="157">
        <v>151609.1</v>
      </c>
    </row>
    <row r="285" spans="1:8" ht="60" outlineLevel="5" x14ac:dyDescent="0.2">
      <c r="A285" s="155" t="s">
        <v>2096</v>
      </c>
      <c r="B285" s="155" t="s">
        <v>2094</v>
      </c>
      <c r="C285" s="155" t="s">
        <v>664</v>
      </c>
      <c r="D285" s="155"/>
      <c r="E285" s="156" t="s">
        <v>665</v>
      </c>
      <c r="F285" s="157">
        <v>145666.70000000001</v>
      </c>
      <c r="G285" s="157">
        <v>151609.1</v>
      </c>
      <c r="H285" s="157">
        <v>151609.1</v>
      </c>
    </row>
    <row r="286" spans="1:8" ht="60" outlineLevel="6" x14ac:dyDescent="0.2">
      <c r="A286" s="155" t="s">
        <v>2096</v>
      </c>
      <c r="B286" s="155" t="s">
        <v>2094</v>
      </c>
      <c r="C286" s="155" t="s">
        <v>669</v>
      </c>
      <c r="D286" s="155"/>
      <c r="E286" s="156" t="s">
        <v>670</v>
      </c>
      <c r="F286" s="157">
        <v>145666.70000000001</v>
      </c>
      <c r="G286" s="157">
        <v>151609.1</v>
      </c>
      <c r="H286" s="157">
        <v>151609.1</v>
      </c>
    </row>
    <row r="287" spans="1:8" ht="15" outlineLevel="7" x14ac:dyDescent="0.2">
      <c r="A287" s="155" t="s">
        <v>2096</v>
      </c>
      <c r="B287" s="155" t="s">
        <v>2094</v>
      </c>
      <c r="C287" s="155" t="s">
        <v>669</v>
      </c>
      <c r="D287" s="155" t="s">
        <v>343</v>
      </c>
      <c r="E287" s="156" t="s">
        <v>344</v>
      </c>
      <c r="F287" s="157">
        <v>145666.70000000001</v>
      </c>
      <c r="G287" s="157">
        <v>151609.1</v>
      </c>
      <c r="H287" s="157">
        <v>151609.1</v>
      </c>
    </row>
    <row r="288" spans="1:8" ht="45" x14ac:dyDescent="0.2">
      <c r="A288" s="155" t="s">
        <v>2108</v>
      </c>
      <c r="B288" s="155"/>
      <c r="C288" s="155"/>
      <c r="D288" s="155"/>
      <c r="E288" s="156" t="s">
        <v>2109</v>
      </c>
      <c r="F288" s="157">
        <v>811201.6</v>
      </c>
      <c r="G288" s="157">
        <v>524533.9</v>
      </c>
      <c r="H288" s="157">
        <v>562242</v>
      </c>
    </row>
    <row r="289" spans="1:8" ht="30" outlineLevel="1" x14ac:dyDescent="0.2">
      <c r="A289" s="155" t="s">
        <v>2108</v>
      </c>
      <c r="B289" s="155" t="s">
        <v>2054</v>
      </c>
      <c r="C289" s="155"/>
      <c r="D289" s="155"/>
      <c r="E289" s="156" t="s">
        <v>2055</v>
      </c>
      <c r="F289" s="157">
        <v>213245.2</v>
      </c>
      <c r="G289" s="157">
        <v>218767.9</v>
      </c>
      <c r="H289" s="157">
        <v>225655.9</v>
      </c>
    </row>
    <row r="290" spans="1:8" ht="30" outlineLevel="2" x14ac:dyDescent="0.2">
      <c r="A290" s="155" t="s">
        <v>2108</v>
      </c>
      <c r="B290" s="155" t="s">
        <v>2056</v>
      </c>
      <c r="C290" s="155"/>
      <c r="D290" s="155"/>
      <c r="E290" s="156" t="s">
        <v>2057</v>
      </c>
      <c r="F290" s="157">
        <v>213245.2</v>
      </c>
      <c r="G290" s="157">
        <v>218767.9</v>
      </c>
      <c r="H290" s="157">
        <v>225655.9</v>
      </c>
    </row>
    <row r="291" spans="1:8" ht="48.75" customHeight="1" outlineLevel="3" x14ac:dyDescent="0.2">
      <c r="A291" s="155" t="s">
        <v>2108</v>
      </c>
      <c r="B291" s="155" t="s">
        <v>2056</v>
      </c>
      <c r="C291" s="155" t="s">
        <v>1116</v>
      </c>
      <c r="D291" s="155"/>
      <c r="E291" s="156" t="s">
        <v>1117</v>
      </c>
      <c r="F291" s="157">
        <v>155101.9</v>
      </c>
      <c r="G291" s="157">
        <v>162365.70000000001</v>
      </c>
      <c r="H291" s="157">
        <v>169253.7</v>
      </c>
    </row>
    <row r="292" spans="1:8" ht="45" outlineLevel="4" x14ac:dyDescent="0.2">
      <c r="A292" s="155" t="s">
        <v>2108</v>
      </c>
      <c r="B292" s="155" t="s">
        <v>2056</v>
      </c>
      <c r="C292" s="155" t="s">
        <v>1226</v>
      </c>
      <c r="D292" s="155"/>
      <c r="E292" s="156" t="s">
        <v>1227</v>
      </c>
      <c r="F292" s="157">
        <v>45670.2</v>
      </c>
      <c r="G292" s="157">
        <v>48741.4</v>
      </c>
      <c r="H292" s="157">
        <v>55629.4</v>
      </c>
    </row>
    <row r="293" spans="1:8" ht="60" outlineLevel="5" x14ac:dyDescent="0.2">
      <c r="A293" s="155" t="s">
        <v>2108</v>
      </c>
      <c r="B293" s="155" t="s">
        <v>2056</v>
      </c>
      <c r="C293" s="155" t="s">
        <v>1234</v>
      </c>
      <c r="D293" s="155"/>
      <c r="E293" s="156" t="s">
        <v>1235</v>
      </c>
      <c r="F293" s="157">
        <v>45670.2</v>
      </c>
      <c r="G293" s="157">
        <v>48741.4</v>
      </c>
      <c r="H293" s="157">
        <v>55629.4</v>
      </c>
    </row>
    <row r="294" spans="1:8" ht="60" outlineLevel="6" x14ac:dyDescent="0.2">
      <c r="A294" s="155" t="s">
        <v>2108</v>
      </c>
      <c r="B294" s="155" t="s">
        <v>2056</v>
      </c>
      <c r="C294" s="155" t="s">
        <v>1236</v>
      </c>
      <c r="D294" s="155"/>
      <c r="E294" s="156" t="s">
        <v>288</v>
      </c>
      <c r="F294" s="157">
        <v>44255.199999999997</v>
      </c>
      <c r="G294" s="157">
        <v>47872.2</v>
      </c>
      <c r="H294" s="157">
        <v>54810.2</v>
      </c>
    </row>
    <row r="295" spans="1:8" ht="107.25" customHeight="1" outlineLevel="7" x14ac:dyDescent="0.2">
      <c r="A295" s="155" t="s">
        <v>2108</v>
      </c>
      <c r="B295" s="155" t="s">
        <v>2056</v>
      </c>
      <c r="C295" s="155" t="s">
        <v>1236</v>
      </c>
      <c r="D295" s="155" t="s">
        <v>325</v>
      </c>
      <c r="E295" s="156" t="s">
        <v>326</v>
      </c>
      <c r="F295" s="157">
        <v>11247.2</v>
      </c>
      <c r="G295" s="157">
        <v>11737.1</v>
      </c>
      <c r="H295" s="157">
        <v>11737.1</v>
      </c>
    </row>
    <row r="296" spans="1:8" ht="45" outlineLevel="7" x14ac:dyDescent="0.2">
      <c r="A296" s="155" t="s">
        <v>2108</v>
      </c>
      <c r="B296" s="155" t="s">
        <v>2056</v>
      </c>
      <c r="C296" s="155" t="s">
        <v>1236</v>
      </c>
      <c r="D296" s="155" t="s">
        <v>293</v>
      </c>
      <c r="E296" s="156" t="s">
        <v>294</v>
      </c>
      <c r="F296" s="157">
        <v>32970.9</v>
      </c>
      <c r="G296" s="157">
        <v>36098</v>
      </c>
      <c r="H296" s="157">
        <v>43036</v>
      </c>
    </row>
    <row r="297" spans="1:8" ht="15" outlineLevel="7" x14ac:dyDescent="0.2">
      <c r="A297" s="155" t="s">
        <v>2108</v>
      </c>
      <c r="B297" s="155" t="s">
        <v>2056</v>
      </c>
      <c r="C297" s="155" t="s">
        <v>1236</v>
      </c>
      <c r="D297" s="155" t="s">
        <v>327</v>
      </c>
      <c r="E297" s="156" t="s">
        <v>328</v>
      </c>
      <c r="F297" s="157">
        <v>37.1</v>
      </c>
      <c r="G297" s="157">
        <v>37.1</v>
      </c>
      <c r="H297" s="157">
        <v>37.1</v>
      </c>
    </row>
    <row r="298" spans="1:8" ht="64.5" customHeight="1" outlineLevel="6" x14ac:dyDescent="0.2">
      <c r="A298" s="155" t="s">
        <v>2108</v>
      </c>
      <c r="B298" s="155" t="s">
        <v>2056</v>
      </c>
      <c r="C298" s="155" t="s">
        <v>1237</v>
      </c>
      <c r="D298" s="155"/>
      <c r="E298" s="156" t="s">
        <v>1238</v>
      </c>
      <c r="F298" s="157">
        <v>1415</v>
      </c>
      <c r="G298" s="157">
        <v>869.2</v>
      </c>
      <c r="H298" s="157">
        <v>819.2</v>
      </c>
    </row>
    <row r="299" spans="1:8" ht="45" outlineLevel="7" x14ac:dyDescent="0.2">
      <c r="A299" s="155" t="s">
        <v>2108</v>
      </c>
      <c r="B299" s="155" t="s">
        <v>2056</v>
      </c>
      <c r="C299" s="155" t="s">
        <v>1237</v>
      </c>
      <c r="D299" s="155" t="s">
        <v>293</v>
      </c>
      <c r="E299" s="156" t="s">
        <v>294</v>
      </c>
      <c r="F299" s="157">
        <v>1415</v>
      </c>
      <c r="G299" s="157">
        <v>869.2</v>
      </c>
      <c r="H299" s="157">
        <v>819.2</v>
      </c>
    </row>
    <row r="300" spans="1:8" ht="75" outlineLevel="4" x14ac:dyDescent="0.2">
      <c r="A300" s="155" t="s">
        <v>2108</v>
      </c>
      <c r="B300" s="155" t="s">
        <v>2056</v>
      </c>
      <c r="C300" s="155" t="s">
        <v>1278</v>
      </c>
      <c r="D300" s="155"/>
      <c r="E300" s="156" t="s">
        <v>1279</v>
      </c>
      <c r="F300" s="157">
        <v>109431.7</v>
      </c>
      <c r="G300" s="157">
        <v>113624.3</v>
      </c>
      <c r="H300" s="157">
        <v>113624.3</v>
      </c>
    </row>
    <row r="301" spans="1:8" ht="45" outlineLevel="5" x14ac:dyDescent="0.2">
      <c r="A301" s="155" t="s">
        <v>2108</v>
      </c>
      <c r="B301" s="155" t="s">
        <v>2056</v>
      </c>
      <c r="C301" s="155" t="s">
        <v>1280</v>
      </c>
      <c r="D301" s="155"/>
      <c r="E301" s="156" t="s">
        <v>369</v>
      </c>
      <c r="F301" s="157">
        <v>109431.7</v>
      </c>
      <c r="G301" s="157">
        <v>113624.3</v>
      </c>
      <c r="H301" s="157">
        <v>113624.3</v>
      </c>
    </row>
    <row r="302" spans="1:8" ht="60" outlineLevel="6" x14ac:dyDescent="0.2">
      <c r="A302" s="155" t="s">
        <v>2108</v>
      </c>
      <c r="B302" s="155" t="s">
        <v>2056</v>
      </c>
      <c r="C302" s="155" t="s">
        <v>1281</v>
      </c>
      <c r="D302" s="155"/>
      <c r="E302" s="156" t="s">
        <v>371</v>
      </c>
      <c r="F302" s="157">
        <v>109431.7</v>
      </c>
      <c r="G302" s="157">
        <v>113624.3</v>
      </c>
      <c r="H302" s="157">
        <v>113624.3</v>
      </c>
    </row>
    <row r="303" spans="1:8" ht="108.75" customHeight="1" outlineLevel="7" x14ac:dyDescent="0.2">
      <c r="A303" s="155" t="s">
        <v>2108</v>
      </c>
      <c r="B303" s="155" t="s">
        <v>2056</v>
      </c>
      <c r="C303" s="155" t="s">
        <v>1281</v>
      </c>
      <c r="D303" s="155" t="s">
        <v>325</v>
      </c>
      <c r="E303" s="156" t="s">
        <v>326</v>
      </c>
      <c r="F303" s="157">
        <v>96708.9</v>
      </c>
      <c r="G303" s="157">
        <v>100436.3</v>
      </c>
      <c r="H303" s="157">
        <v>100436.3</v>
      </c>
    </row>
    <row r="304" spans="1:8" ht="45" outlineLevel="7" x14ac:dyDescent="0.2">
      <c r="A304" s="155" t="s">
        <v>2108</v>
      </c>
      <c r="B304" s="155" t="s">
        <v>2056</v>
      </c>
      <c r="C304" s="155" t="s">
        <v>1281</v>
      </c>
      <c r="D304" s="155" t="s">
        <v>293</v>
      </c>
      <c r="E304" s="156" t="s">
        <v>294</v>
      </c>
      <c r="F304" s="157">
        <v>12719.8</v>
      </c>
      <c r="G304" s="157">
        <v>13188</v>
      </c>
      <c r="H304" s="157">
        <v>13188</v>
      </c>
    </row>
    <row r="305" spans="1:8" ht="30" outlineLevel="7" x14ac:dyDescent="0.2">
      <c r="A305" s="155" t="s">
        <v>2108</v>
      </c>
      <c r="B305" s="155" t="s">
        <v>2056</v>
      </c>
      <c r="C305" s="155" t="s">
        <v>1281</v>
      </c>
      <c r="D305" s="155" t="s">
        <v>301</v>
      </c>
      <c r="E305" s="156" t="s">
        <v>302</v>
      </c>
      <c r="F305" s="157">
        <v>3</v>
      </c>
      <c r="G305" s="157">
        <v>0</v>
      </c>
      <c r="H305" s="157">
        <v>0</v>
      </c>
    </row>
    <row r="306" spans="1:8" ht="75" outlineLevel="3" x14ac:dyDescent="0.2">
      <c r="A306" s="155" t="s">
        <v>2108</v>
      </c>
      <c r="B306" s="155" t="s">
        <v>2056</v>
      </c>
      <c r="C306" s="155" t="s">
        <v>1431</v>
      </c>
      <c r="D306" s="155"/>
      <c r="E306" s="156" t="s">
        <v>1432</v>
      </c>
      <c r="F306" s="157">
        <v>58143.3</v>
      </c>
      <c r="G306" s="157">
        <v>56402.2</v>
      </c>
      <c r="H306" s="157">
        <v>56402.2</v>
      </c>
    </row>
    <row r="307" spans="1:8" ht="60" outlineLevel="4" x14ac:dyDescent="0.2">
      <c r="A307" s="155" t="s">
        <v>2108</v>
      </c>
      <c r="B307" s="155" t="s">
        <v>2056</v>
      </c>
      <c r="C307" s="155" t="s">
        <v>1472</v>
      </c>
      <c r="D307" s="155"/>
      <c r="E307" s="156" t="s">
        <v>1473</v>
      </c>
      <c r="F307" s="157">
        <v>58143.3</v>
      </c>
      <c r="G307" s="157">
        <v>56402.2</v>
      </c>
      <c r="H307" s="157">
        <v>56402.2</v>
      </c>
    </row>
    <row r="308" spans="1:8" ht="30" outlineLevel="5" x14ac:dyDescent="0.2">
      <c r="A308" s="155" t="s">
        <v>2108</v>
      </c>
      <c r="B308" s="155" t="s">
        <v>2056</v>
      </c>
      <c r="C308" s="155" t="s">
        <v>1474</v>
      </c>
      <c r="D308" s="155"/>
      <c r="E308" s="156" t="s">
        <v>1475</v>
      </c>
      <c r="F308" s="157">
        <v>58143.3</v>
      </c>
      <c r="G308" s="157">
        <v>56402.2</v>
      </c>
      <c r="H308" s="157">
        <v>56402.2</v>
      </c>
    </row>
    <row r="309" spans="1:8" ht="60" outlineLevel="6" x14ac:dyDescent="0.2">
      <c r="A309" s="155" t="s">
        <v>2108</v>
      </c>
      <c r="B309" s="155" t="s">
        <v>2056</v>
      </c>
      <c r="C309" s="155" t="s">
        <v>1476</v>
      </c>
      <c r="D309" s="155"/>
      <c r="E309" s="156" t="s">
        <v>288</v>
      </c>
      <c r="F309" s="157">
        <v>58143.3</v>
      </c>
      <c r="G309" s="157">
        <v>56402.2</v>
      </c>
      <c r="H309" s="157">
        <v>56402.2</v>
      </c>
    </row>
    <row r="310" spans="1:8" ht="112.5" customHeight="1" outlineLevel="7" x14ac:dyDescent="0.2">
      <c r="A310" s="155" t="s">
        <v>2108</v>
      </c>
      <c r="B310" s="155" t="s">
        <v>2056</v>
      </c>
      <c r="C310" s="155" t="s">
        <v>1476</v>
      </c>
      <c r="D310" s="155" t="s">
        <v>325</v>
      </c>
      <c r="E310" s="156" t="s">
        <v>326</v>
      </c>
      <c r="F310" s="157">
        <v>38911.199999999997</v>
      </c>
      <c r="G310" s="157">
        <v>40597.4</v>
      </c>
      <c r="H310" s="157">
        <v>40597.4</v>
      </c>
    </row>
    <row r="311" spans="1:8" ht="45" outlineLevel="7" x14ac:dyDescent="0.2">
      <c r="A311" s="155" t="s">
        <v>2108</v>
      </c>
      <c r="B311" s="155" t="s">
        <v>2056</v>
      </c>
      <c r="C311" s="155" t="s">
        <v>1476</v>
      </c>
      <c r="D311" s="155" t="s">
        <v>293</v>
      </c>
      <c r="E311" s="156" t="s">
        <v>294</v>
      </c>
      <c r="F311" s="157">
        <v>19232.099999999999</v>
      </c>
      <c r="G311" s="157">
        <v>15804.8</v>
      </c>
      <c r="H311" s="157">
        <v>15804.8</v>
      </c>
    </row>
    <row r="312" spans="1:8" ht="30" outlineLevel="1" x14ac:dyDescent="0.2">
      <c r="A312" s="155" t="s">
        <v>2108</v>
      </c>
      <c r="B312" s="155" t="s">
        <v>2058</v>
      </c>
      <c r="C312" s="155"/>
      <c r="D312" s="155"/>
      <c r="E312" s="156" t="s">
        <v>2059</v>
      </c>
      <c r="F312" s="157">
        <v>297956.40000000002</v>
      </c>
      <c r="G312" s="157">
        <v>305766</v>
      </c>
      <c r="H312" s="157">
        <v>336586.1</v>
      </c>
    </row>
    <row r="313" spans="1:8" ht="15" outlineLevel="2" x14ac:dyDescent="0.2">
      <c r="A313" s="155" t="s">
        <v>2108</v>
      </c>
      <c r="B313" s="155" t="s">
        <v>2110</v>
      </c>
      <c r="C313" s="155"/>
      <c r="D313" s="155"/>
      <c r="E313" s="156" t="s">
        <v>2111</v>
      </c>
      <c r="F313" s="157">
        <v>0</v>
      </c>
      <c r="G313" s="157">
        <v>10683.7</v>
      </c>
      <c r="H313" s="157">
        <v>0</v>
      </c>
    </row>
    <row r="314" spans="1:8" ht="30" outlineLevel="3" x14ac:dyDescent="0.2">
      <c r="A314" s="155" t="s">
        <v>2108</v>
      </c>
      <c r="B314" s="155" t="s">
        <v>2110</v>
      </c>
      <c r="C314" s="155" t="s">
        <v>1846</v>
      </c>
      <c r="D314" s="155"/>
      <c r="E314" s="156" t="s">
        <v>1847</v>
      </c>
      <c r="F314" s="157">
        <v>0</v>
      </c>
      <c r="G314" s="157">
        <v>10683.7</v>
      </c>
      <c r="H314" s="157">
        <v>0</v>
      </c>
    </row>
    <row r="315" spans="1:8" ht="75" outlineLevel="4" x14ac:dyDescent="0.2">
      <c r="A315" s="155" t="s">
        <v>2108</v>
      </c>
      <c r="B315" s="155" t="s">
        <v>2110</v>
      </c>
      <c r="C315" s="155" t="s">
        <v>1972</v>
      </c>
      <c r="D315" s="155"/>
      <c r="E315" s="156" t="s">
        <v>1279</v>
      </c>
      <c r="F315" s="157">
        <v>0</v>
      </c>
      <c r="G315" s="157">
        <v>10683.7</v>
      </c>
      <c r="H315" s="157">
        <v>0</v>
      </c>
    </row>
    <row r="316" spans="1:8" ht="30" outlineLevel="5" x14ac:dyDescent="0.2">
      <c r="A316" s="155" t="s">
        <v>2108</v>
      </c>
      <c r="B316" s="155" t="s">
        <v>2110</v>
      </c>
      <c r="C316" s="155" t="s">
        <v>1986</v>
      </c>
      <c r="D316" s="155"/>
      <c r="E316" s="156" t="s">
        <v>1987</v>
      </c>
      <c r="F316" s="157">
        <v>0</v>
      </c>
      <c r="G316" s="157">
        <v>10683.7</v>
      </c>
      <c r="H316" s="157">
        <v>0</v>
      </c>
    </row>
    <row r="317" spans="1:8" ht="90" outlineLevel="6" x14ac:dyDescent="0.2">
      <c r="A317" s="155" t="s">
        <v>2108</v>
      </c>
      <c r="B317" s="155" t="s">
        <v>2110</v>
      </c>
      <c r="C317" s="155" t="s">
        <v>1988</v>
      </c>
      <c r="D317" s="155"/>
      <c r="E317" s="156" t="s">
        <v>387</v>
      </c>
      <c r="F317" s="157">
        <v>0</v>
      </c>
      <c r="G317" s="157">
        <v>10683.7</v>
      </c>
      <c r="H317" s="157">
        <v>0</v>
      </c>
    </row>
    <row r="318" spans="1:8" ht="45" outlineLevel="7" x14ac:dyDescent="0.2">
      <c r="A318" s="155" t="s">
        <v>2108</v>
      </c>
      <c r="B318" s="155" t="s">
        <v>2110</v>
      </c>
      <c r="C318" s="155" t="s">
        <v>1988</v>
      </c>
      <c r="D318" s="155" t="s">
        <v>388</v>
      </c>
      <c r="E318" s="156" t="s">
        <v>389</v>
      </c>
      <c r="F318" s="157">
        <v>0</v>
      </c>
      <c r="G318" s="157">
        <v>10683.7</v>
      </c>
      <c r="H318" s="157">
        <v>0</v>
      </c>
    </row>
    <row r="319" spans="1:8" ht="30" outlineLevel="2" x14ac:dyDescent="0.2">
      <c r="A319" s="155" t="s">
        <v>2108</v>
      </c>
      <c r="B319" s="155" t="s">
        <v>2104</v>
      </c>
      <c r="C319" s="155"/>
      <c r="D319" s="155"/>
      <c r="E319" s="156" t="s">
        <v>2105</v>
      </c>
      <c r="F319" s="157">
        <v>297956.40000000002</v>
      </c>
      <c r="G319" s="157">
        <v>295082.3</v>
      </c>
      <c r="H319" s="157">
        <v>336586.1</v>
      </c>
    </row>
    <row r="320" spans="1:8" ht="60" outlineLevel="3" x14ac:dyDescent="0.2">
      <c r="A320" s="155" t="s">
        <v>2108</v>
      </c>
      <c r="B320" s="155" t="s">
        <v>2104</v>
      </c>
      <c r="C320" s="155" t="s">
        <v>1116</v>
      </c>
      <c r="D320" s="155"/>
      <c r="E320" s="156" t="s">
        <v>1117</v>
      </c>
      <c r="F320" s="157">
        <v>293356.5</v>
      </c>
      <c r="G320" s="157">
        <v>273282.2</v>
      </c>
      <c r="H320" s="157">
        <v>336586.1</v>
      </c>
    </row>
    <row r="321" spans="1:8" ht="45" outlineLevel="4" x14ac:dyDescent="0.2">
      <c r="A321" s="155" t="s">
        <v>2108</v>
      </c>
      <c r="B321" s="155" t="s">
        <v>2104</v>
      </c>
      <c r="C321" s="155" t="s">
        <v>1226</v>
      </c>
      <c r="D321" s="155"/>
      <c r="E321" s="156" t="s">
        <v>1227</v>
      </c>
      <c r="F321" s="157">
        <v>293356.5</v>
      </c>
      <c r="G321" s="157">
        <v>273282.2</v>
      </c>
      <c r="H321" s="157">
        <v>336586.1</v>
      </c>
    </row>
    <row r="322" spans="1:8" ht="60" outlineLevel="5" x14ac:dyDescent="0.2">
      <c r="A322" s="155" t="s">
        <v>2108</v>
      </c>
      <c r="B322" s="155" t="s">
        <v>2104</v>
      </c>
      <c r="C322" s="155" t="s">
        <v>1228</v>
      </c>
      <c r="D322" s="155"/>
      <c r="E322" s="156" t="s">
        <v>1229</v>
      </c>
      <c r="F322" s="157">
        <v>227074.1</v>
      </c>
      <c r="G322" s="157">
        <v>215174.3</v>
      </c>
      <c r="H322" s="157">
        <v>278478.2</v>
      </c>
    </row>
    <row r="323" spans="1:8" ht="45" outlineLevel="6" x14ac:dyDescent="0.2">
      <c r="A323" s="155" t="s">
        <v>2108</v>
      </c>
      <c r="B323" s="155" t="s">
        <v>2104</v>
      </c>
      <c r="C323" s="155" t="s">
        <v>1230</v>
      </c>
      <c r="D323" s="155"/>
      <c r="E323" s="156" t="s">
        <v>1231</v>
      </c>
      <c r="F323" s="157">
        <v>208534.9</v>
      </c>
      <c r="G323" s="157">
        <v>208554.3</v>
      </c>
      <c r="H323" s="157">
        <v>67147.899999999994</v>
      </c>
    </row>
    <row r="324" spans="1:8" ht="15" outlineLevel="7" x14ac:dyDescent="0.2">
      <c r="A324" s="155" t="s">
        <v>2108</v>
      </c>
      <c r="B324" s="155" t="s">
        <v>2104</v>
      </c>
      <c r="C324" s="155" t="s">
        <v>1230</v>
      </c>
      <c r="D324" s="155" t="s">
        <v>343</v>
      </c>
      <c r="E324" s="156" t="s">
        <v>344</v>
      </c>
      <c r="F324" s="157">
        <v>208534.9</v>
      </c>
      <c r="G324" s="157">
        <v>208554.3</v>
      </c>
      <c r="H324" s="157">
        <v>67147.899999999994</v>
      </c>
    </row>
    <row r="325" spans="1:8" ht="30" outlineLevel="6" x14ac:dyDescent="0.2">
      <c r="A325" s="155" t="s">
        <v>2108</v>
      </c>
      <c r="B325" s="155" t="s">
        <v>2104</v>
      </c>
      <c r="C325" s="155" t="s">
        <v>1232</v>
      </c>
      <c r="D325" s="155"/>
      <c r="E325" s="156" t="s">
        <v>1233</v>
      </c>
      <c r="F325" s="157">
        <v>18539.2</v>
      </c>
      <c r="G325" s="157">
        <v>6620</v>
      </c>
      <c r="H325" s="157">
        <v>211330.3</v>
      </c>
    </row>
    <row r="326" spans="1:8" ht="15" outlineLevel="7" x14ac:dyDescent="0.2">
      <c r="A326" s="155" t="s">
        <v>2108</v>
      </c>
      <c r="B326" s="155" t="s">
        <v>2104</v>
      </c>
      <c r="C326" s="155" t="s">
        <v>1232</v>
      </c>
      <c r="D326" s="155" t="s">
        <v>343</v>
      </c>
      <c r="E326" s="156" t="s">
        <v>344</v>
      </c>
      <c r="F326" s="157">
        <v>18539.2</v>
      </c>
      <c r="G326" s="157">
        <v>6620</v>
      </c>
      <c r="H326" s="157">
        <v>211330.3</v>
      </c>
    </row>
    <row r="327" spans="1:8" ht="60" outlineLevel="5" x14ac:dyDescent="0.2">
      <c r="A327" s="155" t="s">
        <v>2108</v>
      </c>
      <c r="B327" s="155" t="s">
        <v>2104</v>
      </c>
      <c r="C327" s="155" t="s">
        <v>1234</v>
      </c>
      <c r="D327" s="155"/>
      <c r="E327" s="156" t="s">
        <v>1235</v>
      </c>
      <c r="F327" s="157">
        <v>5000</v>
      </c>
      <c r="G327" s="157">
        <v>5000</v>
      </c>
      <c r="H327" s="157">
        <v>5000</v>
      </c>
    </row>
    <row r="328" spans="1:8" ht="46.5" customHeight="1" outlineLevel="6" x14ac:dyDescent="0.2">
      <c r="A328" s="155" t="s">
        <v>2108</v>
      </c>
      <c r="B328" s="155" t="s">
        <v>2104</v>
      </c>
      <c r="C328" s="155" t="s">
        <v>1239</v>
      </c>
      <c r="D328" s="155"/>
      <c r="E328" s="156" t="s">
        <v>1240</v>
      </c>
      <c r="F328" s="157">
        <v>5000</v>
      </c>
      <c r="G328" s="157">
        <v>5000</v>
      </c>
      <c r="H328" s="157">
        <v>5000</v>
      </c>
    </row>
    <row r="329" spans="1:8" ht="60" outlineLevel="7" x14ac:dyDescent="0.2">
      <c r="A329" s="155" t="s">
        <v>2108</v>
      </c>
      <c r="B329" s="155" t="s">
        <v>2104</v>
      </c>
      <c r="C329" s="155" t="s">
        <v>1239</v>
      </c>
      <c r="D329" s="155" t="s">
        <v>289</v>
      </c>
      <c r="E329" s="156" t="s">
        <v>290</v>
      </c>
      <c r="F329" s="157">
        <v>4000</v>
      </c>
      <c r="G329" s="157">
        <v>4000</v>
      </c>
      <c r="H329" s="157">
        <v>4000</v>
      </c>
    </row>
    <row r="330" spans="1:8" ht="15" outlineLevel="7" x14ac:dyDescent="0.2">
      <c r="A330" s="155" t="s">
        <v>2108</v>
      </c>
      <c r="B330" s="155" t="s">
        <v>2104</v>
      </c>
      <c r="C330" s="155" t="s">
        <v>1239</v>
      </c>
      <c r="D330" s="155" t="s">
        <v>327</v>
      </c>
      <c r="E330" s="156" t="s">
        <v>328</v>
      </c>
      <c r="F330" s="157">
        <v>1000</v>
      </c>
      <c r="G330" s="157">
        <v>1000</v>
      </c>
      <c r="H330" s="157">
        <v>1000</v>
      </c>
    </row>
    <row r="331" spans="1:8" ht="45" outlineLevel="5" x14ac:dyDescent="0.2">
      <c r="A331" s="155" t="s">
        <v>2108</v>
      </c>
      <c r="B331" s="155" t="s">
        <v>2104</v>
      </c>
      <c r="C331" s="155" t="s">
        <v>1245</v>
      </c>
      <c r="D331" s="155"/>
      <c r="E331" s="156" t="s">
        <v>1246</v>
      </c>
      <c r="F331" s="157">
        <v>45014</v>
      </c>
      <c r="G331" s="157">
        <v>46844</v>
      </c>
      <c r="H331" s="157">
        <v>46844</v>
      </c>
    </row>
    <row r="332" spans="1:8" ht="60" outlineLevel="6" x14ac:dyDescent="0.2">
      <c r="A332" s="155" t="s">
        <v>2108</v>
      </c>
      <c r="B332" s="155" t="s">
        <v>2104</v>
      </c>
      <c r="C332" s="155" t="s">
        <v>1247</v>
      </c>
      <c r="D332" s="155"/>
      <c r="E332" s="156" t="s">
        <v>288</v>
      </c>
      <c r="F332" s="157">
        <v>45014</v>
      </c>
      <c r="G332" s="157">
        <v>46844</v>
      </c>
      <c r="H332" s="157">
        <v>46844</v>
      </c>
    </row>
    <row r="333" spans="1:8" ht="60" outlineLevel="7" x14ac:dyDescent="0.2">
      <c r="A333" s="155" t="s">
        <v>2108</v>
      </c>
      <c r="B333" s="155" t="s">
        <v>2104</v>
      </c>
      <c r="C333" s="155" t="s">
        <v>1247</v>
      </c>
      <c r="D333" s="155" t="s">
        <v>289</v>
      </c>
      <c r="E333" s="156" t="s">
        <v>290</v>
      </c>
      <c r="F333" s="157">
        <v>45014</v>
      </c>
      <c r="G333" s="157">
        <v>46844</v>
      </c>
      <c r="H333" s="157">
        <v>46844</v>
      </c>
    </row>
    <row r="334" spans="1:8" ht="107.25" customHeight="1" outlineLevel="5" x14ac:dyDescent="0.2">
      <c r="A334" s="155" t="s">
        <v>2108</v>
      </c>
      <c r="B334" s="155" t="s">
        <v>2104</v>
      </c>
      <c r="C334" s="155" t="s">
        <v>1248</v>
      </c>
      <c r="D334" s="155"/>
      <c r="E334" s="156" t="s">
        <v>1249</v>
      </c>
      <c r="F334" s="157">
        <v>16268.4</v>
      </c>
      <c r="G334" s="157">
        <v>6263.9</v>
      </c>
      <c r="H334" s="157">
        <v>6263.9</v>
      </c>
    </row>
    <row r="335" spans="1:8" ht="60" outlineLevel="6" x14ac:dyDescent="0.2">
      <c r="A335" s="155" t="s">
        <v>2108</v>
      </c>
      <c r="B335" s="155" t="s">
        <v>2104</v>
      </c>
      <c r="C335" s="155" t="s">
        <v>1250</v>
      </c>
      <c r="D335" s="155"/>
      <c r="E335" s="156" t="s">
        <v>288</v>
      </c>
      <c r="F335" s="157">
        <v>6069.3</v>
      </c>
      <c r="G335" s="157">
        <v>6263.9</v>
      </c>
      <c r="H335" s="157">
        <v>6263.9</v>
      </c>
    </row>
    <row r="336" spans="1:8" ht="60" outlineLevel="7" x14ac:dyDescent="0.2">
      <c r="A336" s="155" t="s">
        <v>2108</v>
      </c>
      <c r="B336" s="155" t="s">
        <v>2104</v>
      </c>
      <c r="C336" s="155" t="s">
        <v>1250</v>
      </c>
      <c r="D336" s="155" t="s">
        <v>289</v>
      </c>
      <c r="E336" s="156" t="s">
        <v>290</v>
      </c>
      <c r="F336" s="157">
        <v>6069.3</v>
      </c>
      <c r="G336" s="157">
        <v>6263.9</v>
      </c>
      <c r="H336" s="157">
        <v>6263.9</v>
      </c>
    </row>
    <row r="337" spans="1:8" ht="105" outlineLevel="6" x14ac:dyDescent="0.2">
      <c r="A337" s="155" t="s">
        <v>2108</v>
      </c>
      <c r="B337" s="155" t="s">
        <v>2104</v>
      </c>
      <c r="C337" s="155" t="s">
        <v>1251</v>
      </c>
      <c r="D337" s="155"/>
      <c r="E337" s="156" t="s">
        <v>1252</v>
      </c>
      <c r="F337" s="157">
        <v>10199.1</v>
      </c>
      <c r="G337" s="157">
        <v>0</v>
      </c>
      <c r="H337" s="157">
        <v>0</v>
      </c>
    </row>
    <row r="338" spans="1:8" ht="60" outlineLevel="7" x14ac:dyDescent="0.2">
      <c r="A338" s="155" t="s">
        <v>2108</v>
      </c>
      <c r="B338" s="155" t="s">
        <v>2104</v>
      </c>
      <c r="C338" s="155" t="s">
        <v>1251</v>
      </c>
      <c r="D338" s="155" t="s">
        <v>289</v>
      </c>
      <c r="E338" s="156" t="s">
        <v>290</v>
      </c>
      <c r="F338" s="157">
        <v>10199.1</v>
      </c>
      <c r="G338" s="157">
        <v>0</v>
      </c>
      <c r="H338" s="157">
        <v>0</v>
      </c>
    </row>
    <row r="339" spans="1:8" ht="75" outlineLevel="3" x14ac:dyDescent="0.2">
      <c r="A339" s="155" t="s">
        <v>2108</v>
      </c>
      <c r="B339" s="155" t="s">
        <v>2104</v>
      </c>
      <c r="C339" s="155" t="s">
        <v>1431</v>
      </c>
      <c r="D339" s="155"/>
      <c r="E339" s="156" t="s">
        <v>1432</v>
      </c>
      <c r="F339" s="157">
        <v>4599.8999999999996</v>
      </c>
      <c r="G339" s="157">
        <v>21800.1</v>
      </c>
      <c r="H339" s="157">
        <v>0</v>
      </c>
    </row>
    <row r="340" spans="1:8" ht="48" customHeight="1" outlineLevel="4" x14ac:dyDescent="0.2">
      <c r="A340" s="155" t="s">
        <v>2108</v>
      </c>
      <c r="B340" s="155" t="s">
        <v>2104</v>
      </c>
      <c r="C340" s="155" t="s">
        <v>1472</v>
      </c>
      <c r="D340" s="155"/>
      <c r="E340" s="156" t="s">
        <v>1473</v>
      </c>
      <c r="F340" s="157">
        <v>4599.8999999999996</v>
      </c>
      <c r="G340" s="157">
        <v>21800.1</v>
      </c>
      <c r="H340" s="157">
        <v>0</v>
      </c>
    </row>
    <row r="341" spans="1:8" ht="30" outlineLevel="5" x14ac:dyDescent="0.2">
      <c r="A341" s="155" t="s">
        <v>2108</v>
      </c>
      <c r="B341" s="155" t="s">
        <v>2104</v>
      </c>
      <c r="C341" s="155" t="s">
        <v>1474</v>
      </c>
      <c r="D341" s="155"/>
      <c r="E341" s="156" t="s">
        <v>1475</v>
      </c>
      <c r="F341" s="157">
        <v>4599.8999999999996</v>
      </c>
      <c r="G341" s="157">
        <v>21800.1</v>
      </c>
      <c r="H341" s="157">
        <v>0</v>
      </c>
    </row>
    <row r="342" spans="1:8" ht="60" outlineLevel="6" x14ac:dyDescent="0.2">
      <c r="A342" s="155" t="s">
        <v>2108</v>
      </c>
      <c r="B342" s="155" t="s">
        <v>2104</v>
      </c>
      <c r="C342" s="155" t="s">
        <v>1477</v>
      </c>
      <c r="D342" s="155"/>
      <c r="E342" s="156" t="s">
        <v>1478</v>
      </c>
      <c r="F342" s="157">
        <v>2670.7</v>
      </c>
      <c r="G342" s="157">
        <v>6083</v>
      </c>
      <c r="H342" s="157">
        <v>0</v>
      </c>
    </row>
    <row r="343" spans="1:8" ht="15" outlineLevel="7" x14ac:dyDescent="0.2">
      <c r="A343" s="155" t="s">
        <v>2108</v>
      </c>
      <c r="B343" s="155" t="s">
        <v>2104</v>
      </c>
      <c r="C343" s="155" t="s">
        <v>1477</v>
      </c>
      <c r="D343" s="155" t="s">
        <v>343</v>
      </c>
      <c r="E343" s="156" t="s">
        <v>344</v>
      </c>
      <c r="F343" s="157">
        <v>2670.7</v>
      </c>
      <c r="G343" s="157">
        <v>6083</v>
      </c>
      <c r="H343" s="157">
        <v>0</v>
      </c>
    </row>
    <row r="344" spans="1:8" ht="64.5" customHeight="1" outlineLevel="6" x14ac:dyDescent="0.2">
      <c r="A344" s="155" t="s">
        <v>2108</v>
      </c>
      <c r="B344" s="155" t="s">
        <v>2104</v>
      </c>
      <c r="C344" s="155" t="s">
        <v>1479</v>
      </c>
      <c r="D344" s="155"/>
      <c r="E344" s="156" t="s">
        <v>1480</v>
      </c>
      <c r="F344" s="157">
        <v>1929.2</v>
      </c>
      <c r="G344" s="157">
        <v>15717.1</v>
      </c>
      <c r="H344" s="157">
        <v>0</v>
      </c>
    </row>
    <row r="345" spans="1:8" ht="15" outlineLevel="7" x14ac:dyDescent="0.2">
      <c r="A345" s="155" t="s">
        <v>2108</v>
      </c>
      <c r="B345" s="155" t="s">
        <v>2104</v>
      </c>
      <c r="C345" s="155" t="s">
        <v>1479</v>
      </c>
      <c r="D345" s="155" t="s">
        <v>343</v>
      </c>
      <c r="E345" s="156" t="s">
        <v>344</v>
      </c>
      <c r="F345" s="157">
        <v>1929.2</v>
      </c>
      <c r="G345" s="157">
        <v>15717.1</v>
      </c>
      <c r="H345" s="157">
        <v>0</v>
      </c>
    </row>
    <row r="346" spans="1:8" ht="15" outlineLevel="1" x14ac:dyDescent="0.2">
      <c r="A346" s="155" t="s">
        <v>2108</v>
      </c>
      <c r="B346" s="155" t="s">
        <v>2070</v>
      </c>
      <c r="C346" s="155"/>
      <c r="D346" s="155"/>
      <c r="E346" s="156" t="s">
        <v>2071</v>
      </c>
      <c r="F346" s="157">
        <v>300000</v>
      </c>
      <c r="G346" s="157">
        <v>0</v>
      </c>
      <c r="H346" s="157">
        <v>0</v>
      </c>
    </row>
    <row r="347" spans="1:8" ht="15" outlineLevel="2" x14ac:dyDescent="0.2">
      <c r="A347" s="155" t="s">
        <v>2108</v>
      </c>
      <c r="B347" s="155" t="s">
        <v>2074</v>
      </c>
      <c r="C347" s="155"/>
      <c r="D347" s="155"/>
      <c r="E347" s="156" t="s">
        <v>2075</v>
      </c>
      <c r="F347" s="157">
        <v>300000</v>
      </c>
      <c r="G347" s="157">
        <v>0</v>
      </c>
      <c r="H347" s="157">
        <v>0</v>
      </c>
    </row>
    <row r="348" spans="1:8" ht="45" outlineLevel="3" x14ac:dyDescent="0.2">
      <c r="A348" s="155" t="s">
        <v>2108</v>
      </c>
      <c r="B348" s="155" t="s">
        <v>2074</v>
      </c>
      <c r="C348" s="155" t="s">
        <v>439</v>
      </c>
      <c r="D348" s="155"/>
      <c r="E348" s="156" t="s">
        <v>440</v>
      </c>
      <c r="F348" s="157">
        <v>300000</v>
      </c>
      <c r="G348" s="157">
        <v>0</v>
      </c>
      <c r="H348" s="157">
        <v>0</v>
      </c>
    </row>
    <row r="349" spans="1:8" ht="45" outlineLevel="4" x14ac:dyDescent="0.2">
      <c r="A349" s="155" t="s">
        <v>2108</v>
      </c>
      <c r="B349" s="155" t="s">
        <v>2074</v>
      </c>
      <c r="C349" s="155" t="s">
        <v>596</v>
      </c>
      <c r="D349" s="155"/>
      <c r="E349" s="156" t="s">
        <v>597</v>
      </c>
      <c r="F349" s="157">
        <v>300000</v>
      </c>
      <c r="G349" s="157">
        <v>0</v>
      </c>
      <c r="H349" s="157">
        <v>0</v>
      </c>
    </row>
    <row r="350" spans="1:8" ht="60" outlineLevel="5" x14ac:dyDescent="0.2">
      <c r="A350" s="155" t="s">
        <v>2108</v>
      </c>
      <c r="B350" s="155" t="s">
        <v>2074</v>
      </c>
      <c r="C350" s="155" t="s">
        <v>608</v>
      </c>
      <c r="D350" s="155"/>
      <c r="E350" s="156" t="s">
        <v>609</v>
      </c>
      <c r="F350" s="157">
        <v>300000</v>
      </c>
      <c r="G350" s="157">
        <v>0</v>
      </c>
      <c r="H350" s="157">
        <v>0</v>
      </c>
    </row>
    <row r="351" spans="1:8" ht="90" outlineLevel="6" x14ac:dyDescent="0.2">
      <c r="A351" s="155" t="s">
        <v>2108</v>
      </c>
      <c r="B351" s="155" t="s">
        <v>2074</v>
      </c>
      <c r="C351" s="155" t="s">
        <v>625</v>
      </c>
      <c r="D351" s="155"/>
      <c r="E351" s="156" t="s">
        <v>387</v>
      </c>
      <c r="F351" s="157">
        <v>300000</v>
      </c>
      <c r="G351" s="157">
        <v>0</v>
      </c>
      <c r="H351" s="157">
        <v>0</v>
      </c>
    </row>
    <row r="352" spans="1:8" ht="45" outlineLevel="7" x14ac:dyDescent="0.2">
      <c r="A352" s="155" t="s">
        <v>2108</v>
      </c>
      <c r="B352" s="155" t="s">
        <v>2074</v>
      </c>
      <c r="C352" s="155" t="s">
        <v>625</v>
      </c>
      <c r="D352" s="155" t="s">
        <v>388</v>
      </c>
      <c r="E352" s="156" t="s">
        <v>389</v>
      </c>
      <c r="F352" s="157">
        <v>300000</v>
      </c>
      <c r="G352" s="157">
        <v>0</v>
      </c>
      <c r="H352" s="157">
        <v>0</v>
      </c>
    </row>
    <row r="353" spans="1:8" ht="30" x14ac:dyDescent="0.2">
      <c r="A353" s="155" t="s">
        <v>2112</v>
      </c>
      <c r="B353" s="155"/>
      <c r="C353" s="155"/>
      <c r="D353" s="155"/>
      <c r="E353" s="156" t="s">
        <v>2113</v>
      </c>
      <c r="F353" s="157">
        <v>33190436.5</v>
      </c>
      <c r="G353" s="157">
        <v>21607411.699999999</v>
      </c>
      <c r="H353" s="157">
        <v>18820421.100000001</v>
      </c>
    </row>
    <row r="354" spans="1:8" ht="30" outlineLevel="1" x14ac:dyDescent="0.2">
      <c r="A354" s="155" t="s">
        <v>2112</v>
      </c>
      <c r="B354" s="155" t="s">
        <v>2054</v>
      </c>
      <c r="C354" s="155"/>
      <c r="D354" s="155"/>
      <c r="E354" s="156" t="s">
        <v>2055</v>
      </c>
      <c r="F354" s="157">
        <v>616889.19999999995</v>
      </c>
      <c r="G354" s="157">
        <v>693390.2</v>
      </c>
      <c r="H354" s="157">
        <v>339946.3</v>
      </c>
    </row>
    <row r="355" spans="1:8" ht="30" outlineLevel="2" x14ac:dyDescent="0.2">
      <c r="A355" s="155" t="s">
        <v>2112</v>
      </c>
      <c r="B355" s="155" t="s">
        <v>2056</v>
      </c>
      <c r="C355" s="155"/>
      <c r="D355" s="155"/>
      <c r="E355" s="156" t="s">
        <v>2057</v>
      </c>
      <c r="F355" s="157">
        <v>616889.19999999995</v>
      </c>
      <c r="G355" s="157">
        <v>693390.2</v>
      </c>
      <c r="H355" s="157">
        <v>339946.3</v>
      </c>
    </row>
    <row r="356" spans="1:8" ht="60" outlineLevel="3" x14ac:dyDescent="0.2">
      <c r="A356" s="155" t="s">
        <v>2112</v>
      </c>
      <c r="B356" s="155" t="s">
        <v>2056</v>
      </c>
      <c r="C356" s="155" t="s">
        <v>633</v>
      </c>
      <c r="D356" s="155"/>
      <c r="E356" s="156" t="s">
        <v>634</v>
      </c>
      <c r="F356" s="157">
        <v>1736</v>
      </c>
      <c r="G356" s="157">
        <v>1810.4</v>
      </c>
      <c r="H356" s="157">
        <v>1810.4</v>
      </c>
    </row>
    <row r="357" spans="1:8" ht="75" outlineLevel="4" x14ac:dyDescent="0.2">
      <c r="A357" s="155" t="s">
        <v>2112</v>
      </c>
      <c r="B357" s="155" t="s">
        <v>2056</v>
      </c>
      <c r="C357" s="155" t="s">
        <v>721</v>
      </c>
      <c r="D357" s="155"/>
      <c r="E357" s="156" t="s">
        <v>722</v>
      </c>
      <c r="F357" s="157">
        <v>1736</v>
      </c>
      <c r="G357" s="157">
        <v>1810.4</v>
      </c>
      <c r="H357" s="157">
        <v>1810.4</v>
      </c>
    </row>
    <row r="358" spans="1:8" ht="60" outlineLevel="5" x14ac:dyDescent="0.2">
      <c r="A358" s="155" t="s">
        <v>2112</v>
      </c>
      <c r="B358" s="155" t="s">
        <v>2056</v>
      </c>
      <c r="C358" s="155" t="s">
        <v>755</v>
      </c>
      <c r="D358" s="155"/>
      <c r="E358" s="156" t="s">
        <v>756</v>
      </c>
      <c r="F358" s="157">
        <v>1736</v>
      </c>
      <c r="G358" s="157">
        <v>1810.4</v>
      </c>
      <c r="H358" s="157">
        <v>1810.4</v>
      </c>
    </row>
    <row r="359" spans="1:8" ht="105" outlineLevel="6" x14ac:dyDescent="0.2">
      <c r="A359" s="155" t="s">
        <v>2112</v>
      </c>
      <c r="B359" s="155" t="s">
        <v>2056</v>
      </c>
      <c r="C359" s="155" t="s">
        <v>763</v>
      </c>
      <c r="D359" s="155"/>
      <c r="E359" s="156" t="s">
        <v>764</v>
      </c>
      <c r="F359" s="157">
        <v>1736</v>
      </c>
      <c r="G359" s="157">
        <v>1810.4</v>
      </c>
      <c r="H359" s="157">
        <v>1810.4</v>
      </c>
    </row>
    <row r="360" spans="1:8" ht="15" outlineLevel="7" x14ac:dyDescent="0.2">
      <c r="A360" s="155" t="s">
        <v>2112</v>
      </c>
      <c r="B360" s="155" t="s">
        <v>2056</v>
      </c>
      <c r="C360" s="155" t="s">
        <v>763</v>
      </c>
      <c r="D360" s="155" t="s">
        <v>343</v>
      </c>
      <c r="E360" s="156" t="s">
        <v>344</v>
      </c>
      <c r="F360" s="157">
        <v>1736</v>
      </c>
      <c r="G360" s="157">
        <v>1810.4</v>
      </c>
      <c r="H360" s="157">
        <v>1810.4</v>
      </c>
    </row>
    <row r="361" spans="1:8" ht="45" outlineLevel="3" x14ac:dyDescent="0.2">
      <c r="A361" s="155" t="s">
        <v>2112</v>
      </c>
      <c r="B361" s="155" t="s">
        <v>2056</v>
      </c>
      <c r="C361" s="155" t="s">
        <v>1055</v>
      </c>
      <c r="D361" s="155"/>
      <c r="E361" s="156" t="s">
        <v>1056</v>
      </c>
      <c r="F361" s="157">
        <v>7000</v>
      </c>
      <c r="G361" s="157">
        <v>60000</v>
      </c>
      <c r="H361" s="157">
        <v>0</v>
      </c>
    </row>
    <row r="362" spans="1:8" ht="45" outlineLevel="4" x14ac:dyDescent="0.2">
      <c r="A362" s="155" t="s">
        <v>2112</v>
      </c>
      <c r="B362" s="155" t="s">
        <v>2056</v>
      </c>
      <c r="C362" s="155" t="s">
        <v>1085</v>
      </c>
      <c r="D362" s="155"/>
      <c r="E362" s="156" t="s">
        <v>1086</v>
      </c>
      <c r="F362" s="157">
        <v>7000</v>
      </c>
      <c r="G362" s="157">
        <v>60000</v>
      </c>
      <c r="H362" s="157">
        <v>0</v>
      </c>
    </row>
    <row r="363" spans="1:8" ht="45" outlineLevel="5" x14ac:dyDescent="0.2">
      <c r="A363" s="155" t="s">
        <v>2112</v>
      </c>
      <c r="B363" s="155" t="s">
        <v>2056</v>
      </c>
      <c r="C363" s="155" t="s">
        <v>1101</v>
      </c>
      <c r="D363" s="155"/>
      <c r="E363" s="156" t="s">
        <v>1102</v>
      </c>
      <c r="F363" s="157">
        <v>7000</v>
      </c>
      <c r="G363" s="157">
        <v>60000</v>
      </c>
      <c r="H363" s="157">
        <v>0</v>
      </c>
    </row>
    <row r="364" spans="1:8" ht="90" outlineLevel="6" x14ac:dyDescent="0.2">
      <c r="A364" s="155" t="s">
        <v>2112</v>
      </c>
      <c r="B364" s="155" t="s">
        <v>2056</v>
      </c>
      <c r="C364" s="155" t="s">
        <v>1103</v>
      </c>
      <c r="D364" s="155"/>
      <c r="E364" s="156" t="s">
        <v>387</v>
      </c>
      <c r="F364" s="157">
        <v>7000</v>
      </c>
      <c r="G364" s="157">
        <v>60000</v>
      </c>
      <c r="H364" s="157">
        <v>0</v>
      </c>
    </row>
    <row r="365" spans="1:8" ht="45" outlineLevel="7" x14ac:dyDescent="0.2">
      <c r="A365" s="155" t="s">
        <v>2112</v>
      </c>
      <c r="B365" s="155" t="s">
        <v>2056</v>
      </c>
      <c r="C365" s="155" t="s">
        <v>1103</v>
      </c>
      <c r="D365" s="155" t="s">
        <v>388</v>
      </c>
      <c r="E365" s="156" t="s">
        <v>389</v>
      </c>
      <c r="F365" s="157">
        <v>7000</v>
      </c>
      <c r="G365" s="157">
        <v>60000</v>
      </c>
      <c r="H365" s="157">
        <v>0</v>
      </c>
    </row>
    <row r="366" spans="1:8" ht="50.25" customHeight="1" outlineLevel="3" x14ac:dyDescent="0.2">
      <c r="A366" s="155" t="s">
        <v>2112</v>
      </c>
      <c r="B366" s="155" t="s">
        <v>2056</v>
      </c>
      <c r="C366" s="155" t="s">
        <v>1116</v>
      </c>
      <c r="D366" s="155"/>
      <c r="E366" s="156" t="s">
        <v>1117</v>
      </c>
      <c r="F366" s="157">
        <v>202363.5</v>
      </c>
      <c r="G366" s="157">
        <v>293443.90000000002</v>
      </c>
      <c r="H366" s="157">
        <v>0</v>
      </c>
    </row>
    <row r="367" spans="1:8" ht="45" outlineLevel="4" x14ac:dyDescent="0.2">
      <c r="A367" s="155" t="s">
        <v>2112</v>
      </c>
      <c r="B367" s="155" t="s">
        <v>2056</v>
      </c>
      <c r="C367" s="155" t="s">
        <v>1226</v>
      </c>
      <c r="D367" s="155"/>
      <c r="E367" s="156" t="s">
        <v>1227</v>
      </c>
      <c r="F367" s="157">
        <v>202363.5</v>
      </c>
      <c r="G367" s="157">
        <v>293443.90000000002</v>
      </c>
      <c r="H367" s="157">
        <v>0</v>
      </c>
    </row>
    <row r="368" spans="1:8" ht="60" outlineLevel="5" x14ac:dyDescent="0.2">
      <c r="A368" s="155" t="s">
        <v>2112</v>
      </c>
      <c r="B368" s="155" t="s">
        <v>2056</v>
      </c>
      <c r="C368" s="155" t="s">
        <v>1241</v>
      </c>
      <c r="D368" s="155"/>
      <c r="E368" s="156" t="s">
        <v>1242</v>
      </c>
      <c r="F368" s="157">
        <v>202363.5</v>
      </c>
      <c r="G368" s="157">
        <v>293443.90000000002</v>
      </c>
      <c r="H368" s="157">
        <v>0</v>
      </c>
    </row>
    <row r="369" spans="1:8" ht="45" outlineLevel="6" x14ac:dyDescent="0.2">
      <c r="A369" s="155" t="s">
        <v>2112</v>
      </c>
      <c r="B369" s="155" t="s">
        <v>2056</v>
      </c>
      <c r="C369" s="155" t="s">
        <v>1243</v>
      </c>
      <c r="D369" s="155"/>
      <c r="E369" s="156" t="s">
        <v>1244</v>
      </c>
      <c r="F369" s="157">
        <v>202363.5</v>
      </c>
      <c r="G369" s="157">
        <v>293443.90000000002</v>
      </c>
      <c r="H369" s="157">
        <v>0</v>
      </c>
    </row>
    <row r="370" spans="1:8" ht="45" outlineLevel="7" x14ac:dyDescent="0.2">
      <c r="A370" s="155" t="s">
        <v>2112</v>
      </c>
      <c r="B370" s="155" t="s">
        <v>2056</v>
      </c>
      <c r="C370" s="155" t="s">
        <v>1243</v>
      </c>
      <c r="D370" s="155" t="s">
        <v>293</v>
      </c>
      <c r="E370" s="156" t="s">
        <v>294</v>
      </c>
      <c r="F370" s="157">
        <v>202363.5</v>
      </c>
      <c r="G370" s="157">
        <v>293443.90000000002</v>
      </c>
      <c r="H370" s="157">
        <v>0</v>
      </c>
    </row>
    <row r="371" spans="1:8" ht="75" outlineLevel="3" x14ac:dyDescent="0.2">
      <c r="A371" s="155" t="s">
        <v>2112</v>
      </c>
      <c r="B371" s="155" t="s">
        <v>2056</v>
      </c>
      <c r="C371" s="155" t="s">
        <v>1431</v>
      </c>
      <c r="D371" s="155"/>
      <c r="E371" s="156" t="s">
        <v>1432</v>
      </c>
      <c r="F371" s="157">
        <v>342079.5</v>
      </c>
      <c r="G371" s="157">
        <v>338135.9</v>
      </c>
      <c r="H371" s="157">
        <v>338135.9</v>
      </c>
    </row>
    <row r="372" spans="1:8" ht="45" outlineLevel="4" x14ac:dyDescent="0.2">
      <c r="A372" s="155" t="s">
        <v>2112</v>
      </c>
      <c r="B372" s="155" t="s">
        <v>2056</v>
      </c>
      <c r="C372" s="155" t="s">
        <v>1517</v>
      </c>
      <c r="D372" s="155"/>
      <c r="E372" s="156" t="s">
        <v>1518</v>
      </c>
      <c r="F372" s="157">
        <v>342079.5</v>
      </c>
      <c r="G372" s="157">
        <v>338135.9</v>
      </c>
      <c r="H372" s="157">
        <v>338135.9</v>
      </c>
    </row>
    <row r="373" spans="1:8" ht="60" outlineLevel="5" x14ac:dyDescent="0.2">
      <c r="A373" s="155" t="s">
        <v>2112</v>
      </c>
      <c r="B373" s="155" t="s">
        <v>2056</v>
      </c>
      <c r="C373" s="155" t="s">
        <v>1519</v>
      </c>
      <c r="D373" s="155"/>
      <c r="E373" s="156" t="s">
        <v>1520</v>
      </c>
      <c r="F373" s="157">
        <v>325731</v>
      </c>
      <c r="G373" s="157">
        <v>338135.9</v>
      </c>
      <c r="H373" s="157">
        <v>338135.9</v>
      </c>
    </row>
    <row r="374" spans="1:8" ht="60" outlineLevel="6" x14ac:dyDescent="0.2">
      <c r="A374" s="155" t="s">
        <v>2112</v>
      </c>
      <c r="B374" s="155" t="s">
        <v>2056</v>
      </c>
      <c r="C374" s="155" t="s">
        <v>1521</v>
      </c>
      <c r="D374" s="155"/>
      <c r="E374" s="156" t="s">
        <v>371</v>
      </c>
      <c r="F374" s="157">
        <v>67851.5</v>
      </c>
      <c r="G374" s="157">
        <v>70446.8</v>
      </c>
      <c r="H374" s="157">
        <v>70446.8</v>
      </c>
    </row>
    <row r="375" spans="1:8" ht="108" customHeight="1" outlineLevel="7" x14ac:dyDescent="0.2">
      <c r="A375" s="155" t="s">
        <v>2112</v>
      </c>
      <c r="B375" s="155" t="s">
        <v>2056</v>
      </c>
      <c r="C375" s="155" t="s">
        <v>1521</v>
      </c>
      <c r="D375" s="155" t="s">
        <v>325</v>
      </c>
      <c r="E375" s="156" t="s">
        <v>326</v>
      </c>
      <c r="F375" s="157">
        <v>60161.5</v>
      </c>
      <c r="G375" s="157">
        <v>62170.9</v>
      </c>
      <c r="H375" s="157">
        <v>62170.9</v>
      </c>
    </row>
    <row r="376" spans="1:8" ht="45" outlineLevel="7" x14ac:dyDescent="0.2">
      <c r="A376" s="155" t="s">
        <v>2112</v>
      </c>
      <c r="B376" s="155" t="s">
        <v>2056</v>
      </c>
      <c r="C376" s="155" t="s">
        <v>1521</v>
      </c>
      <c r="D376" s="155" t="s">
        <v>293</v>
      </c>
      <c r="E376" s="156" t="s">
        <v>294</v>
      </c>
      <c r="F376" s="157">
        <v>7689</v>
      </c>
      <c r="G376" s="157">
        <v>8275.9</v>
      </c>
      <c r="H376" s="157">
        <v>8275.9</v>
      </c>
    </row>
    <row r="377" spans="1:8" ht="30" outlineLevel="7" x14ac:dyDescent="0.2">
      <c r="A377" s="155" t="s">
        <v>2112</v>
      </c>
      <c r="B377" s="155" t="s">
        <v>2056</v>
      </c>
      <c r="C377" s="155" t="s">
        <v>1521</v>
      </c>
      <c r="D377" s="155" t="s">
        <v>301</v>
      </c>
      <c r="E377" s="156" t="s">
        <v>302</v>
      </c>
      <c r="F377" s="157">
        <v>1</v>
      </c>
      <c r="G377" s="157">
        <v>0</v>
      </c>
      <c r="H377" s="157">
        <v>0</v>
      </c>
    </row>
    <row r="378" spans="1:8" ht="60" outlineLevel="6" x14ac:dyDescent="0.2">
      <c r="A378" s="155" t="s">
        <v>2112</v>
      </c>
      <c r="B378" s="155" t="s">
        <v>2056</v>
      </c>
      <c r="C378" s="155" t="s">
        <v>1522</v>
      </c>
      <c r="D378" s="155"/>
      <c r="E378" s="156" t="s">
        <v>288</v>
      </c>
      <c r="F378" s="157">
        <v>240874.5</v>
      </c>
      <c r="G378" s="157">
        <v>250684.1</v>
      </c>
      <c r="H378" s="157">
        <v>250684.1</v>
      </c>
    </row>
    <row r="379" spans="1:8" ht="107.25" customHeight="1" outlineLevel="7" x14ac:dyDescent="0.2">
      <c r="A379" s="155" t="s">
        <v>2112</v>
      </c>
      <c r="B379" s="155" t="s">
        <v>2056</v>
      </c>
      <c r="C379" s="155" t="s">
        <v>1522</v>
      </c>
      <c r="D379" s="155" t="s">
        <v>325</v>
      </c>
      <c r="E379" s="156" t="s">
        <v>326</v>
      </c>
      <c r="F379" s="157">
        <v>134772.1</v>
      </c>
      <c r="G379" s="157">
        <v>140639.29999999999</v>
      </c>
      <c r="H379" s="157">
        <v>140639.29999999999</v>
      </c>
    </row>
    <row r="380" spans="1:8" ht="45" outlineLevel="7" x14ac:dyDescent="0.2">
      <c r="A380" s="155" t="s">
        <v>2112</v>
      </c>
      <c r="B380" s="155" t="s">
        <v>2056</v>
      </c>
      <c r="C380" s="155" t="s">
        <v>1522</v>
      </c>
      <c r="D380" s="155" t="s">
        <v>293</v>
      </c>
      <c r="E380" s="156" t="s">
        <v>294</v>
      </c>
      <c r="F380" s="157">
        <v>26970.3</v>
      </c>
      <c r="G380" s="157">
        <v>27951.3</v>
      </c>
      <c r="H380" s="157">
        <v>27951.3</v>
      </c>
    </row>
    <row r="381" spans="1:8" ht="60" outlineLevel="7" x14ac:dyDescent="0.2">
      <c r="A381" s="155" t="s">
        <v>2112</v>
      </c>
      <c r="B381" s="155" t="s">
        <v>2056</v>
      </c>
      <c r="C381" s="155" t="s">
        <v>1522</v>
      </c>
      <c r="D381" s="155" t="s">
        <v>289</v>
      </c>
      <c r="E381" s="156" t="s">
        <v>290</v>
      </c>
      <c r="F381" s="157">
        <v>78219.600000000006</v>
      </c>
      <c r="G381" s="157">
        <v>81188.7</v>
      </c>
      <c r="H381" s="157">
        <v>81188.7</v>
      </c>
    </row>
    <row r="382" spans="1:8" ht="15" outlineLevel="7" x14ac:dyDescent="0.2">
      <c r="A382" s="155" t="s">
        <v>2112</v>
      </c>
      <c r="B382" s="155" t="s">
        <v>2056</v>
      </c>
      <c r="C382" s="155" t="s">
        <v>1522</v>
      </c>
      <c r="D382" s="155" t="s">
        <v>327</v>
      </c>
      <c r="E382" s="156" t="s">
        <v>328</v>
      </c>
      <c r="F382" s="157">
        <v>912.5</v>
      </c>
      <c r="G382" s="157">
        <v>904.8</v>
      </c>
      <c r="H382" s="157">
        <v>904.8</v>
      </c>
    </row>
    <row r="383" spans="1:8" ht="60" outlineLevel="6" x14ac:dyDescent="0.2">
      <c r="A383" s="155" t="s">
        <v>2112</v>
      </c>
      <c r="B383" s="155" t="s">
        <v>2056</v>
      </c>
      <c r="C383" s="155" t="s">
        <v>1525</v>
      </c>
      <c r="D383" s="155"/>
      <c r="E383" s="156" t="s">
        <v>1526</v>
      </c>
      <c r="F383" s="157">
        <v>3925</v>
      </c>
      <c r="G383" s="157">
        <v>3925</v>
      </c>
      <c r="H383" s="157">
        <v>3925</v>
      </c>
    </row>
    <row r="384" spans="1:8" ht="45" outlineLevel="7" x14ac:dyDescent="0.2">
      <c r="A384" s="155" t="s">
        <v>2112</v>
      </c>
      <c r="B384" s="155" t="s">
        <v>2056</v>
      </c>
      <c r="C384" s="155" t="s">
        <v>1525</v>
      </c>
      <c r="D384" s="155" t="s">
        <v>293</v>
      </c>
      <c r="E384" s="156" t="s">
        <v>294</v>
      </c>
      <c r="F384" s="157">
        <v>3925</v>
      </c>
      <c r="G384" s="157">
        <v>3925</v>
      </c>
      <c r="H384" s="157">
        <v>3925</v>
      </c>
    </row>
    <row r="385" spans="1:8" ht="60" outlineLevel="6" x14ac:dyDescent="0.2">
      <c r="A385" s="155" t="s">
        <v>2112</v>
      </c>
      <c r="B385" s="155" t="s">
        <v>2056</v>
      </c>
      <c r="C385" s="155" t="s">
        <v>1527</v>
      </c>
      <c r="D385" s="155"/>
      <c r="E385" s="156" t="s">
        <v>1528</v>
      </c>
      <c r="F385" s="157">
        <v>10000</v>
      </c>
      <c r="G385" s="157">
        <v>10000</v>
      </c>
      <c r="H385" s="157">
        <v>10000</v>
      </c>
    </row>
    <row r="386" spans="1:8" ht="45" outlineLevel="7" x14ac:dyDescent="0.2">
      <c r="A386" s="155" t="s">
        <v>2112</v>
      </c>
      <c r="B386" s="155" t="s">
        <v>2056</v>
      </c>
      <c r="C386" s="155" t="s">
        <v>1527</v>
      </c>
      <c r="D386" s="155" t="s">
        <v>293</v>
      </c>
      <c r="E386" s="156" t="s">
        <v>294</v>
      </c>
      <c r="F386" s="157">
        <v>10000</v>
      </c>
      <c r="G386" s="157">
        <v>10000</v>
      </c>
      <c r="H386" s="157">
        <v>10000</v>
      </c>
    </row>
    <row r="387" spans="1:8" ht="65.25" customHeight="1" outlineLevel="6" x14ac:dyDescent="0.2">
      <c r="A387" s="155" t="s">
        <v>2112</v>
      </c>
      <c r="B387" s="155" t="s">
        <v>2056</v>
      </c>
      <c r="C387" s="155" t="s">
        <v>1531</v>
      </c>
      <c r="D387" s="155"/>
      <c r="E387" s="156" t="s">
        <v>1532</v>
      </c>
      <c r="F387" s="157">
        <v>3080</v>
      </c>
      <c r="G387" s="157">
        <v>3080</v>
      </c>
      <c r="H387" s="157">
        <v>3080</v>
      </c>
    </row>
    <row r="388" spans="1:8" ht="15" outlineLevel="7" x14ac:dyDescent="0.2">
      <c r="A388" s="155" t="s">
        <v>2112</v>
      </c>
      <c r="B388" s="155" t="s">
        <v>2056</v>
      </c>
      <c r="C388" s="155" t="s">
        <v>1531</v>
      </c>
      <c r="D388" s="155" t="s">
        <v>327</v>
      </c>
      <c r="E388" s="156" t="s">
        <v>328</v>
      </c>
      <c r="F388" s="157">
        <v>3080</v>
      </c>
      <c r="G388" s="157">
        <v>3080</v>
      </c>
      <c r="H388" s="157">
        <v>3080</v>
      </c>
    </row>
    <row r="389" spans="1:8" ht="45" outlineLevel="5" x14ac:dyDescent="0.2">
      <c r="A389" s="155" t="s">
        <v>2112</v>
      </c>
      <c r="B389" s="155" t="s">
        <v>2056</v>
      </c>
      <c r="C389" s="155" t="s">
        <v>1543</v>
      </c>
      <c r="D389" s="155"/>
      <c r="E389" s="156" t="s">
        <v>1544</v>
      </c>
      <c r="F389" s="157">
        <v>16348.5</v>
      </c>
      <c r="G389" s="157">
        <v>0</v>
      </c>
      <c r="H389" s="157">
        <v>0</v>
      </c>
    </row>
    <row r="390" spans="1:8" ht="43.5" customHeight="1" outlineLevel="6" x14ac:dyDescent="0.2">
      <c r="A390" s="155" t="s">
        <v>2112</v>
      </c>
      <c r="B390" s="155" t="s">
        <v>2056</v>
      </c>
      <c r="C390" s="155" t="s">
        <v>1545</v>
      </c>
      <c r="D390" s="155"/>
      <c r="E390" s="156" t="s">
        <v>1546</v>
      </c>
      <c r="F390" s="157">
        <v>16348.5</v>
      </c>
      <c r="G390" s="157">
        <v>0</v>
      </c>
      <c r="H390" s="157">
        <v>0</v>
      </c>
    </row>
    <row r="391" spans="1:8" ht="45" outlineLevel="7" x14ac:dyDescent="0.2">
      <c r="A391" s="155" t="s">
        <v>2112</v>
      </c>
      <c r="B391" s="155" t="s">
        <v>2056</v>
      </c>
      <c r="C391" s="155" t="s">
        <v>1545</v>
      </c>
      <c r="D391" s="155" t="s">
        <v>293</v>
      </c>
      <c r="E391" s="156" t="s">
        <v>294</v>
      </c>
      <c r="F391" s="157">
        <v>16348.5</v>
      </c>
      <c r="G391" s="157">
        <v>0</v>
      </c>
      <c r="H391" s="157">
        <v>0</v>
      </c>
    </row>
    <row r="392" spans="1:8" ht="30" outlineLevel="3" x14ac:dyDescent="0.2">
      <c r="A392" s="155" t="s">
        <v>2112</v>
      </c>
      <c r="B392" s="155" t="s">
        <v>2056</v>
      </c>
      <c r="C392" s="155" t="s">
        <v>1846</v>
      </c>
      <c r="D392" s="155"/>
      <c r="E392" s="156" t="s">
        <v>1847</v>
      </c>
      <c r="F392" s="157">
        <v>63710.2</v>
      </c>
      <c r="G392" s="157">
        <v>0</v>
      </c>
      <c r="H392" s="157">
        <v>0</v>
      </c>
    </row>
    <row r="393" spans="1:8" ht="75" outlineLevel="4" x14ac:dyDescent="0.2">
      <c r="A393" s="155" t="s">
        <v>2112</v>
      </c>
      <c r="B393" s="155" t="s">
        <v>2056</v>
      </c>
      <c r="C393" s="155" t="s">
        <v>1972</v>
      </c>
      <c r="D393" s="155"/>
      <c r="E393" s="156" t="s">
        <v>1279</v>
      </c>
      <c r="F393" s="157">
        <v>63710.2</v>
      </c>
      <c r="G393" s="157">
        <v>0</v>
      </c>
      <c r="H393" s="157">
        <v>0</v>
      </c>
    </row>
    <row r="394" spans="1:8" ht="30" outlineLevel="5" x14ac:dyDescent="0.2">
      <c r="A394" s="155" t="s">
        <v>2112</v>
      </c>
      <c r="B394" s="155" t="s">
        <v>2056</v>
      </c>
      <c r="C394" s="155" t="s">
        <v>1986</v>
      </c>
      <c r="D394" s="155"/>
      <c r="E394" s="156" t="s">
        <v>1987</v>
      </c>
      <c r="F394" s="157">
        <v>63710.2</v>
      </c>
      <c r="G394" s="157">
        <v>0</v>
      </c>
      <c r="H394" s="157">
        <v>0</v>
      </c>
    </row>
    <row r="395" spans="1:8" ht="90" outlineLevel="6" x14ac:dyDescent="0.2">
      <c r="A395" s="155" t="s">
        <v>2112</v>
      </c>
      <c r="B395" s="155" t="s">
        <v>2056</v>
      </c>
      <c r="C395" s="155" t="s">
        <v>1988</v>
      </c>
      <c r="D395" s="155"/>
      <c r="E395" s="156" t="s">
        <v>387</v>
      </c>
      <c r="F395" s="157">
        <v>63710.2</v>
      </c>
      <c r="G395" s="157">
        <v>0</v>
      </c>
      <c r="H395" s="157">
        <v>0</v>
      </c>
    </row>
    <row r="396" spans="1:8" ht="45" outlineLevel="7" x14ac:dyDescent="0.2">
      <c r="A396" s="155" t="s">
        <v>2112</v>
      </c>
      <c r="B396" s="155" t="s">
        <v>2056</v>
      </c>
      <c r="C396" s="155" t="s">
        <v>1988</v>
      </c>
      <c r="D396" s="155" t="s">
        <v>388</v>
      </c>
      <c r="E396" s="156" t="s">
        <v>389</v>
      </c>
      <c r="F396" s="157">
        <v>63710.2</v>
      </c>
      <c r="G396" s="157">
        <v>0</v>
      </c>
      <c r="H396" s="157">
        <v>0</v>
      </c>
    </row>
    <row r="397" spans="1:8" ht="60" outlineLevel="1" x14ac:dyDescent="0.2">
      <c r="A397" s="155" t="s">
        <v>2112</v>
      </c>
      <c r="B397" s="155" t="s">
        <v>2114</v>
      </c>
      <c r="C397" s="155"/>
      <c r="D397" s="155"/>
      <c r="E397" s="156" t="s">
        <v>2115</v>
      </c>
      <c r="F397" s="157">
        <v>216610.1</v>
      </c>
      <c r="G397" s="157">
        <v>261743.5</v>
      </c>
      <c r="H397" s="157">
        <v>254667.1</v>
      </c>
    </row>
    <row r="398" spans="1:8" ht="60" outlineLevel="2" x14ac:dyDescent="0.2">
      <c r="A398" s="155" t="s">
        <v>2112</v>
      </c>
      <c r="B398" s="155" t="s">
        <v>2116</v>
      </c>
      <c r="C398" s="155"/>
      <c r="D398" s="155"/>
      <c r="E398" s="156" t="s">
        <v>2117</v>
      </c>
      <c r="F398" s="157">
        <v>216610.1</v>
      </c>
      <c r="G398" s="157">
        <v>261743.5</v>
      </c>
      <c r="H398" s="157">
        <v>254667.1</v>
      </c>
    </row>
    <row r="399" spans="1:8" ht="45" outlineLevel="3" x14ac:dyDescent="0.2">
      <c r="A399" s="155" t="s">
        <v>2112</v>
      </c>
      <c r="B399" s="155" t="s">
        <v>2116</v>
      </c>
      <c r="C399" s="155" t="s">
        <v>1055</v>
      </c>
      <c r="D399" s="155"/>
      <c r="E399" s="156" t="s">
        <v>1056</v>
      </c>
      <c r="F399" s="157">
        <v>216610.1</v>
      </c>
      <c r="G399" s="157">
        <v>261743.5</v>
      </c>
      <c r="H399" s="157">
        <v>254667.1</v>
      </c>
    </row>
    <row r="400" spans="1:8" ht="45" outlineLevel="4" x14ac:dyDescent="0.2">
      <c r="A400" s="155" t="s">
        <v>2112</v>
      </c>
      <c r="B400" s="155" t="s">
        <v>2116</v>
      </c>
      <c r="C400" s="155" t="s">
        <v>1085</v>
      </c>
      <c r="D400" s="155"/>
      <c r="E400" s="156" t="s">
        <v>1086</v>
      </c>
      <c r="F400" s="157">
        <v>216610.1</v>
      </c>
      <c r="G400" s="157">
        <v>261743.5</v>
      </c>
      <c r="H400" s="157">
        <v>254667.1</v>
      </c>
    </row>
    <row r="401" spans="1:8" ht="45" outlineLevel="5" x14ac:dyDescent="0.2">
      <c r="A401" s="155" t="s">
        <v>2112</v>
      </c>
      <c r="B401" s="155" t="s">
        <v>2116</v>
      </c>
      <c r="C401" s="155" t="s">
        <v>1101</v>
      </c>
      <c r="D401" s="155"/>
      <c r="E401" s="156" t="s">
        <v>1102</v>
      </c>
      <c r="F401" s="157">
        <v>216610.1</v>
      </c>
      <c r="G401" s="157">
        <v>261743.5</v>
      </c>
      <c r="H401" s="157">
        <v>254667.1</v>
      </c>
    </row>
    <row r="402" spans="1:8" ht="90" outlineLevel="6" x14ac:dyDescent="0.2">
      <c r="A402" s="155" t="s">
        <v>2112</v>
      </c>
      <c r="B402" s="155" t="s">
        <v>2116</v>
      </c>
      <c r="C402" s="155" t="s">
        <v>1103</v>
      </c>
      <c r="D402" s="155"/>
      <c r="E402" s="156" t="s">
        <v>387</v>
      </c>
      <c r="F402" s="157">
        <v>216610.1</v>
      </c>
      <c r="G402" s="157">
        <v>261743.5</v>
      </c>
      <c r="H402" s="157">
        <v>254667.1</v>
      </c>
    </row>
    <row r="403" spans="1:8" ht="45" outlineLevel="7" x14ac:dyDescent="0.2">
      <c r="A403" s="155" t="s">
        <v>2112</v>
      </c>
      <c r="B403" s="155" t="s">
        <v>2116</v>
      </c>
      <c r="C403" s="155" t="s">
        <v>1103</v>
      </c>
      <c r="D403" s="155" t="s">
        <v>388</v>
      </c>
      <c r="E403" s="156" t="s">
        <v>389</v>
      </c>
      <c r="F403" s="157">
        <v>216610.1</v>
      </c>
      <c r="G403" s="157">
        <v>261743.5</v>
      </c>
      <c r="H403" s="157">
        <v>254667.1</v>
      </c>
    </row>
    <row r="404" spans="1:8" ht="30" outlineLevel="1" x14ac:dyDescent="0.2">
      <c r="A404" s="155" t="s">
        <v>2112</v>
      </c>
      <c r="B404" s="155" t="s">
        <v>2058</v>
      </c>
      <c r="C404" s="155"/>
      <c r="D404" s="155"/>
      <c r="E404" s="156" t="s">
        <v>2059</v>
      </c>
      <c r="F404" s="157">
        <v>124045.7</v>
      </c>
      <c r="G404" s="157">
        <v>45360</v>
      </c>
      <c r="H404" s="157">
        <v>11308.1</v>
      </c>
    </row>
    <row r="405" spans="1:8" ht="30" outlineLevel="2" x14ac:dyDescent="0.2">
      <c r="A405" s="155" t="s">
        <v>2112</v>
      </c>
      <c r="B405" s="155" t="s">
        <v>2118</v>
      </c>
      <c r="C405" s="155"/>
      <c r="D405" s="155"/>
      <c r="E405" s="156" t="s">
        <v>2119</v>
      </c>
      <c r="F405" s="157">
        <v>24286.3</v>
      </c>
      <c r="G405" s="157">
        <v>45360</v>
      </c>
      <c r="H405" s="157">
        <v>11308.1</v>
      </c>
    </row>
    <row r="406" spans="1:8" ht="60" outlineLevel="3" x14ac:dyDescent="0.2">
      <c r="A406" s="155" t="s">
        <v>2112</v>
      </c>
      <c r="B406" s="155" t="s">
        <v>2118</v>
      </c>
      <c r="C406" s="155" t="s">
        <v>1311</v>
      </c>
      <c r="D406" s="155"/>
      <c r="E406" s="156" t="s">
        <v>1312</v>
      </c>
      <c r="F406" s="157">
        <v>24286.3</v>
      </c>
      <c r="G406" s="157">
        <v>45360</v>
      </c>
      <c r="H406" s="157">
        <v>11308.1</v>
      </c>
    </row>
    <row r="407" spans="1:8" ht="45" outlineLevel="4" x14ac:dyDescent="0.2">
      <c r="A407" s="155" t="s">
        <v>2112</v>
      </c>
      <c r="B407" s="155" t="s">
        <v>2118</v>
      </c>
      <c r="C407" s="155" t="s">
        <v>1389</v>
      </c>
      <c r="D407" s="155"/>
      <c r="E407" s="156" t="s">
        <v>1390</v>
      </c>
      <c r="F407" s="157">
        <v>24286.3</v>
      </c>
      <c r="G407" s="157">
        <v>45360</v>
      </c>
      <c r="H407" s="157">
        <v>11308.1</v>
      </c>
    </row>
    <row r="408" spans="1:8" ht="48.75" customHeight="1" outlineLevel="5" x14ac:dyDescent="0.2">
      <c r="A408" s="155" t="s">
        <v>2112</v>
      </c>
      <c r="B408" s="155" t="s">
        <v>2118</v>
      </c>
      <c r="C408" s="155" t="s">
        <v>1391</v>
      </c>
      <c r="D408" s="155"/>
      <c r="E408" s="156" t="s">
        <v>1392</v>
      </c>
      <c r="F408" s="157">
        <v>24286.3</v>
      </c>
      <c r="G408" s="157">
        <v>45360</v>
      </c>
      <c r="H408" s="157">
        <v>11308.1</v>
      </c>
    </row>
    <row r="409" spans="1:8" ht="66" customHeight="1" outlineLevel="6" x14ac:dyDescent="0.2">
      <c r="A409" s="155" t="s">
        <v>2112</v>
      </c>
      <c r="B409" s="155" t="s">
        <v>2118</v>
      </c>
      <c r="C409" s="155" t="s">
        <v>1400</v>
      </c>
      <c r="D409" s="155"/>
      <c r="E409" s="156" t="s">
        <v>1401</v>
      </c>
      <c r="F409" s="157">
        <v>24286.3</v>
      </c>
      <c r="G409" s="157">
        <v>45360</v>
      </c>
      <c r="H409" s="157">
        <v>11308.1</v>
      </c>
    </row>
    <row r="410" spans="1:8" ht="45" outlineLevel="7" x14ac:dyDescent="0.2">
      <c r="A410" s="155" t="s">
        <v>2112</v>
      </c>
      <c r="B410" s="155" t="s">
        <v>2118</v>
      </c>
      <c r="C410" s="155" t="s">
        <v>1400</v>
      </c>
      <c r="D410" s="155" t="s">
        <v>293</v>
      </c>
      <c r="E410" s="156" t="s">
        <v>294</v>
      </c>
      <c r="F410" s="157">
        <v>24286.3</v>
      </c>
      <c r="G410" s="157">
        <v>45360</v>
      </c>
      <c r="H410" s="157">
        <v>11308.1</v>
      </c>
    </row>
    <row r="411" spans="1:8" ht="15" outlineLevel="2" x14ac:dyDescent="0.2">
      <c r="A411" s="155" t="s">
        <v>2112</v>
      </c>
      <c r="B411" s="155" t="s">
        <v>2060</v>
      </c>
      <c r="C411" s="155"/>
      <c r="D411" s="155"/>
      <c r="E411" s="156" t="s">
        <v>2061</v>
      </c>
      <c r="F411" s="157">
        <v>99759.4</v>
      </c>
      <c r="G411" s="157">
        <v>0</v>
      </c>
      <c r="H411" s="157">
        <v>0</v>
      </c>
    </row>
    <row r="412" spans="1:8" ht="30" outlineLevel="3" x14ac:dyDescent="0.2">
      <c r="A412" s="155" t="s">
        <v>2112</v>
      </c>
      <c r="B412" s="155" t="s">
        <v>2060</v>
      </c>
      <c r="C412" s="155" t="s">
        <v>1846</v>
      </c>
      <c r="D412" s="155"/>
      <c r="E412" s="156" t="s">
        <v>1847</v>
      </c>
      <c r="F412" s="157">
        <v>99759.4</v>
      </c>
      <c r="G412" s="157">
        <v>0</v>
      </c>
      <c r="H412" s="157">
        <v>0</v>
      </c>
    </row>
    <row r="413" spans="1:8" ht="75" outlineLevel="4" x14ac:dyDescent="0.2">
      <c r="A413" s="155" t="s">
        <v>2112</v>
      </c>
      <c r="B413" s="155" t="s">
        <v>2060</v>
      </c>
      <c r="C413" s="155" t="s">
        <v>1972</v>
      </c>
      <c r="D413" s="155"/>
      <c r="E413" s="156" t="s">
        <v>1279</v>
      </c>
      <c r="F413" s="157">
        <v>99759.4</v>
      </c>
      <c r="G413" s="157">
        <v>0</v>
      </c>
      <c r="H413" s="157">
        <v>0</v>
      </c>
    </row>
    <row r="414" spans="1:8" ht="30" outlineLevel="5" x14ac:dyDescent="0.2">
      <c r="A414" s="155" t="s">
        <v>2112</v>
      </c>
      <c r="B414" s="155" t="s">
        <v>2060</v>
      </c>
      <c r="C414" s="155" t="s">
        <v>1986</v>
      </c>
      <c r="D414" s="155"/>
      <c r="E414" s="156" t="s">
        <v>1987</v>
      </c>
      <c r="F414" s="157">
        <v>99759.4</v>
      </c>
      <c r="G414" s="157">
        <v>0</v>
      </c>
      <c r="H414" s="157">
        <v>0</v>
      </c>
    </row>
    <row r="415" spans="1:8" ht="90" outlineLevel="6" x14ac:dyDescent="0.2">
      <c r="A415" s="155" t="s">
        <v>2112</v>
      </c>
      <c r="B415" s="155" t="s">
        <v>2060</v>
      </c>
      <c r="C415" s="155" t="s">
        <v>1988</v>
      </c>
      <c r="D415" s="155"/>
      <c r="E415" s="156" t="s">
        <v>387</v>
      </c>
      <c r="F415" s="157">
        <v>99759.4</v>
      </c>
      <c r="G415" s="157">
        <v>0</v>
      </c>
      <c r="H415" s="157">
        <v>0</v>
      </c>
    </row>
    <row r="416" spans="1:8" ht="45" outlineLevel="7" x14ac:dyDescent="0.2">
      <c r="A416" s="155" t="s">
        <v>2112</v>
      </c>
      <c r="B416" s="155" t="s">
        <v>2060</v>
      </c>
      <c r="C416" s="155" t="s">
        <v>1988</v>
      </c>
      <c r="D416" s="155" t="s">
        <v>388</v>
      </c>
      <c r="E416" s="156" t="s">
        <v>389</v>
      </c>
      <c r="F416" s="157">
        <v>99759.4</v>
      </c>
      <c r="G416" s="157">
        <v>0</v>
      </c>
      <c r="H416" s="157">
        <v>0</v>
      </c>
    </row>
    <row r="417" spans="1:8" ht="30" outlineLevel="1" x14ac:dyDescent="0.2">
      <c r="A417" s="155" t="s">
        <v>2112</v>
      </c>
      <c r="B417" s="155" t="s">
        <v>2062</v>
      </c>
      <c r="C417" s="155"/>
      <c r="D417" s="155"/>
      <c r="E417" s="156" t="s">
        <v>2063</v>
      </c>
      <c r="F417" s="157">
        <v>6451696.0999999996</v>
      </c>
      <c r="G417" s="157">
        <v>2998114.4</v>
      </c>
      <c r="H417" s="157">
        <v>2112911.7999999998</v>
      </c>
    </row>
    <row r="418" spans="1:8" ht="15" outlineLevel="2" x14ac:dyDescent="0.2">
      <c r="A418" s="155" t="s">
        <v>2112</v>
      </c>
      <c r="B418" s="155" t="s">
        <v>2064</v>
      </c>
      <c r="C418" s="155"/>
      <c r="D418" s="155"/>
      <c r="E418" s="156" t="s">
        <v>2065</v>
      </c>
      <c r="F418" s="157">
        <v>6380453.0999999996</v>
      </c>
      <c r="G418" s="157">
        <v>2924213.3</v>
      </c>
      <c r="H418" s="157">
        <v>2039009.7</v>
      </c>
    </row>
    <row r="419" spans="1:8" ht="75" outlineLevel="3" x14ac:dyDescent="0.2">
      <c r="A419" s="155" t="s">
        <v>2112</v>
      </c>
      <c r="B419" s="155" t="s">
        <v>2064</v>
      </c>
      <c r="C419" s="155" t="s">
        <v>1431</v>
      </c>
      <c r="D419" s="155"/>
      <c r="E419" s="156" t="s">
        <v>1432</v>
      </c>
      <c r="F419" s="157">
        <v>6380453.0999999996</v>
      </c>
      <c r="G419" s="157">
        <v>2924213.3</v>
      </c>
      <c r="H419" s="157">
        <v>2039009.7</v>
      </c>
    </row>
    <row r="420" spans="1:8" ht="60" outlineLevel="4" x14ac:dyDescent="0.2">
      <c r="A420" s="155" t="s">
        <v>2112</v>
      </c>
      <c r="B420" s="155" t="s">
        <v>2064</v>
      </c>
      <c r="C420" s="155" t="s">
        <v>1433</v>
      </c>
      <c r="D420" s="155"/>
      <c r="E420" s="156" t="s">
        <v>1434</v>
      </c>
      <c r="F420" s="157">
        <v>6380453.0999999996</v>
      </c>
      <c r="G420" s="157">
        <v>2924213.3</v>
      </c>
      <c r="H420" s="157">
        <v>2039009.7</v>
      </c>
    </row>
    <row r="421" spans="1:8" ht="45" outlineLevel="5" x14ac:dyDescent="0.2">
      <c r="A421" s="155" t="s">
        <v>2112</v>
      </c>
      <c r="B421" s="155" t="s">
        <v>2064</v>
      </c>
      <c r="C421" s="155" t="s">
        <v>1435</v>
      </c>
      <c r="D421" s="155"/>
      <c r="E421" s="156" t="s">
        <v>1436</v>
      </c>
      <c r="F421" s="157">
        <v>9714.6</v>
      </c>
      <c r="G421" s="157">
        <v>17180.8</v>
      </c>
      <c r="H421" s="157">
        <v>0</v>
      </c>
    </row>
    <row r="422" spans="1:8" ht="45" outlineLevel="6" x14ac:dyDescent="0.2">
      <c r="A422" s="155" t="s">
        <v>2112</v>
      </c>
      <c r="B422" s="155" t="s">
        <v>2064</v>
      </c>
      <c r="C422" s="155" t="s">
        <v>1441</v>
      </c>
      <c r="D422" s="155"/>
      <c r="E422" s="156" t="s">
        <v>1442</v>
      </c>
      <c r="F422" s="157">
        <v>9714.6</v>
      </c>
      <c r="G422" s="157">
        <v>17180.8</v>
      </c>
      <c r="H422" s="157">
        <v>0</v>
      </c>
    </row>
    <row r="423" spans="1:8" ht="15" outlineLevel="7" x14ac:dyDescent="0.2">
      <c r="A423" s="155" t="s">
        <v>2112</v>
      </c>
      <c r="B423" s="155" t="s">
        <v>2064</v>
      </c>
      <c r="C423" s="155" t="s">
        <v>1441</v>
      </c>
      <c r="D423" s="155" t="s">
        <v>343</v>
      </c>
      <c r="E423" s="156" t="s">
        <v>344</v>
      </c>
      <c r="F423" s="157">
        <v>9714.6</v>
      </c>
      <c r="G423" s="157">
        <v>17180.8</v>
      </c>
      <c r="H423" s="157">
        <v>0</v>
      </c>
    </row>
    <row r="424" spans="1:8" ht="60" outlineLevel="5" x14ac:dyDescent="0.2">
      <c r="A424" s="155" t="s">
        <v>2112</v>
      </c>
      <c r="B424" s="155" t="s">
        <v>2064</v>
      </c>
      <c r="C424" s="155" t="s">
        <v>1446</v>
      </c>
      <c r="D424" s="155"/>
      <c r="E424" s="156" t="s">
        <v>1447</v>
      </c>
      <c r="F424" s="157">
        <v>581685.30000000005</v>
      </c>
      <c r="G424" s="157">
        <v>0</v>
      </c>
      <c r="H424" s="157">
        <v>2000000</v>
      </c>
    </row>
    <row r="425" spans="1:8" ht="60" outlineLevel="6" x14ac:dyDescent="0.2">
      <c r="A425" s="155" t="s">
        <v>2112</v>
      </c>
      <c r="B425" s="155" t="s">
        <v>2064</v>
      </c>
      <c r="C425" s="155" t="s">
        <v>1448</v>
      </c>
      <c r="D425" s="155"/>
      <c r="E425" s="156" t="s">
        <v>1449</v>
      </c>
      <c r="F425" s="157">
        <v>556660.30000000005</v>
      </c>
      <c r="G425" s="157">
        <v>0</v>
      </c>
      <c r="H425" s="157">
        <v>2000000</v>
      </c>
    </row>
    <row r="426" spans="1:8" ht="15" outlineLevel="7" x14ac:dyDescent="0.2">
      <c r="A426" s="155" t="s">
        <v>2112</v>
      </c>
      <c r="B426" s="155" t="s">
        <v>2064</v>
      </c>
      <c r="C426" s="155" t="s">
        <v>1448</v>
      </c>
      <c r="D426" s="155" t="s">
        <v>343</v>
      </c>
      <c r="E426" s="156" t="s">
        <v>344</v>
      </c>
      <c r="F426" s="157">
        <v>556660.30000000005</v>
      </c>
      <c r="G426" s="157">
        <v>0</v>
      </c>
      <c r="H426" s="157">
        <v>2000000</v>
      </c>
    </row>
    <row r="427" spans="1:8" ht="120" outlineLevel="6" x14ac:dyDescent="0.2">
      <c r="A427" s="155" t="s">
        <v>2112</v>
      </c>
      <c r="B427" s="155" t="s">
        <v>2064</v>
      </c>
      <c r="C427" s="155" t="s">
        <v>1450</v>
      </c>
      <c r="D427" s="155"/>
      <c r="E427" s="156" t="s">
        <v>2317</v>
      </c>
      <c r="F427" s="157">
        <v>25025</v>
      </c>
      <c r="G427" s="157">
        <v>0</v>
      </c>
      <c r="H427" s="157">
        <v>0</v>
      </c>
    </row>
    <row r="428" spans="1:8" ht="15" outlineLevel="7" x14ac:dyDescent="0.2">
      <c r="A428" s="155" t="s">
        <v>2112</v>
      </c>
      <c r="B428" s="155" t="s">
        <v>2064</v>
      </c>
      <c r="C428" s="155" t="s">
        <v>1450</v>
      </c>
      <c r="D428" s="155" t="s">
        <v>343</v>
      </c>
      <c r="E428" s="156" t="s">
        <v>344</v>
      </c>
      <c r="F428" s="157">
        <v>25025</v>
      </c>
      <c r="G428" s="157">
        <v>0</v>
      </c>
      <c r="H428" s="157">
        <v>0</v>
      </c>
    </row>
    <row r="429" spans="1:8" ht="75" outlineLevel="5" x14ac:dyDescent="0.2">
      <c r="A429" s="155" t="s">
        <v>2112</v>
      </c>
      <c r="B429" s="155" t="s">
        <v>2064</v>
      </c>
      <c r="C429" s="155" t="s">
        <v>1451</v>
      </c>
      <c r="D429" s="155"/>
      <c r="E429" s="156" t="s">
        <v>1452</v>
      </c>
      <c r="F429" s="157">
        <v>769597.5</v>
      </c>
      <c r="G429" s="157">
        <v>675437.5</v>
      </c>
      <c r="H429" s="157">
        <v>39009.699999999997</v>
      </c>
    </row>
    <row r="430" spans="1:8" ht="60" outlineLevel="6" x14ac:dyDescent="0.2">
      <c r="A430" s="155" t="s">
        <v>2112</v>
      </c>
      <c r="B430" s="155" t="s">
        <v>2064</v>
      </c>
      <c r="C430" s="155" t="s">
        <v>1453</v>
      </c>
      <c r="D430" s="155"/>
      <c r="E430" s="156" t="s">
        <v>1454</v>
      </c>
      <c r="F430" s="157">
        <v>722589.5</v>
      </c>
      <c r="G430" s="157">
        <v>633735.69999999995</v>
      </c>
      <c r="H430" s="157">
        <v>0</v>
      </c>
    </row>
    <row r="431" spans="1:8" ht="15" outlineLevel="7" x14ac:dyDescent="0.2">
      <c r="A431" s="155" t="s">
        <v>2112</v>
      </c>
      <c r="B431" s="155" t="s">
        <v>2064</v>
      </c>
      <c r="C431" s="155" t="s">
        <v>1453</v>
      </c>
      <c r="D431" s="155" t="s">
        <v>327</v>
      </c>
      <c r="E431" s="156" t="s">
        <v>328</v>
      </c>
      <c r="F431" s="157">
        <v>722589.5</v>
      </c>
      <c r="G431" s="157">
        <v>633735.69999999995</v>
      </c>
      <c r="H431" s="157">
        <v>0</v>
      </c>
    </row>
    <row r="432" spans="1:8" ht="76.5" customHeight="1" outlineLevel="6" x14ac:dyDescent="0.2">
      <c r="A432" s="155" t="s">
        <v>2112</v>
      </c>
      <c r="B432" s="155" t="s">
        <v>2064</v>
      </c>
      <c r="C432" s="155" t="s">
        <v>1455</v>
      </c>
      <c r="D432" s="155"/>
      <c r="E432" s="156" t="s">
        <v>1456</v>
      </c>
      <c r="F432" s="157">
        <v>38360.1</v>
      </c>
      <c r="G432" s="157">
        <v>39009.699999999997</v>
      </c>
      <c r="H432" s="157">
        <v>39009.699999999997</v>
      </c>
    </row>
    <row r="433" spans="1:8" ht="60" outlineLevel="7" x14ac:dyDescent="0.2">
      <c r="A433" s="155" t="s">
        <v>2112</v>
      </c>
      <c r="B433" s="155" t="s">
        <v>2064</v>
      </c>
      <c r="C433" s="155" t="s">
        <v>1455</v>
      </c>
      <c r="D433" s="155" t="s">
        <v>289</v>
      </c>
      <c r="E433" s="156" t="s">
        <v>290</v>
      </c>
      <c r="F433" s="157">
        <v>38360.1</v>
      </c>
      <c r="G433" s="157">
        <v>39009.699999999997</v>
      </c>
      <c r="H433" s="157">
        <v>39009.699999999997</v>
      </c>
    </row>
    <row r="434" spans="1:8" ht="167.25" customHeight="1" outlineLevel="6" x14ac:dyDescent="0.2">
      <c r="A434" s="155" t="s">
        <v>2112</v>
      </c>
      <c r="B434" s="155" t="s">
        <v>2064</v>
      </c>
      <c r="C434" s="155" t="s">
        <v>1457</v>
      </c>
      <c r="D434" s="155"/>
      <c r="E434" s="156" t="s">
        <v>1458</v>
      </c>
      <c r="F434" s="157">
        <v>8647.9</v>
      </c>
      <c r="G434" s="157">
        <v>2692.1</v>
      </c>
      <c r="H434" s="157">
        <v>0</v>
      </c>
    </row>
    <row r="435" spans="1:8" ht="60" outlineLevel="7" x14ac:dyDescent="0.2">
      <c r="A435" s="155" t="s">
        <v>2112</v>
      </c>
      <c r="B435" s="155" t="s">
        <v>2064</v>
      </c>
      <c r="C435" s="155" t="s">
        <v>1457</v>
      </c>
      <c r="D435" s="155" t="s">
        <v>289</v>
      </c>
      <c r="E435" s="156" t="s">
        <v>290</v>
      </c>
      <c r="F435" s="157">
        <v>8647.9</v>
      </c>
      <c r="G435" s="157">
        <v>2692.1</v>
      </c>
      <c r="H435" s="157">
        <v>0</v>
      </c>
    </row>
    <row r="436" spans="1:8" ht="75" outlineLevel="5" x14ac:dyDescent="0.2">
      <c r="A436" s="155" t="s">
        <v>2112</v>
      </c>
      <c r="B436" s="155" t="s">
        <v>2064</v>
      </c>
      <c r="C436" s="155" t="s">
        <v>1462</v>
      </c>
      <c r="D436" s="155"/>
      <c r="E436" s="156" t="s">
        <v>1463</v>
      </c>
      <c r="F436" s="157">
        <v>5019455.7</v>
      </c>
      <c r="G436" s="157">
        <v>2231595</v>
      </c>
      <c r="H436" s="157">
        <v>0</v>
      </c>
    </row>
    <row r="437" spans="1:8" ht="45" outlineLevel="6" x14ac:dyDescent="0.2">
      <c r="A437" s="155" t="s">
        <v>2112</v>
      </c>
      <c r="B437" s="155" t="s">
        <v>2064</v>
      </c>
      <c r="C437" s="155" t="s">
        <v>1464</v>
      </c>
      <c r="D437" s="155"/>
      <c r="E437" s="156" t="s">
        <v>1465</v>
      </c>
      <c r="F437" s="157">
        <v>4701141</v>
      </c>
      <c r="G437" s="157">
        <v>1331595</v>
      </c>
      <c r="H437" s="157">
        <v>0</v>
      </c>
    </row>
    <row r="438" spans="1:8" ht="15" outlineLevel="7" x14ac:dyDescent="0.2">
      <c r="A438" s="155" t="s">
        <v>2112</v>
      </c>
      <c r="B438" s="155" t="s">
        <v>2064</v>
      </c>
      <c r="C438" s="155" t="s">
        <v>1464</v>
      </c>
      <c r="D438" s="155" t="s">
        <v>343</v>
      </c>
      <c r="E438" s="156" t="s">
        <v>344</v>
      </c>
      <c r="F438" s="157">
        <v>4701141</v>
      </c>
      <c r="G438" s="157">
        <v>1331595</v>
      </c>
      <c r="H438" s="157">
        <v>0</v>
      </c>
    </row>
    <row r="439" spans="1:8" ht="60" outlineLevel="6" x14ac:dyDescent="0.2">
      <c r="A439" s="155" t="s">
        <v>2112</v>
      </c>
      <c r="B439" s="155" t="s">
        <v>2064</v>
      </c>
      <c r="C439" s="155" t="s">
        <v>1466</v>
      </c>
      <c r="D439" s="155"/>
      <c r="E439" s="156" t="s">
        <v>1467</v>
      </c>
      <c r="F439" s="157">
        <v>318314.7</v>
      </c>
      <c r="G439" s="157">
        <v>900000</v>
      </c>
      <c r="H439" s="157">
        <v>0</v>
      </c>
    </row>
    <row r="440" spans="1:8" ht="15" outlineLevel="7" x14ac:dyDescent="0.2">
      <c r="A440" s="155" t="s">
        <v>2112</v>
      </c>
      <c r="B440" s="155" t="s">
        <v>2064</v>
      </c>
      <c r="C440" s="155" t="s">
        <v>1466</v>
      </c>
      <c r="D440" s="155" t="s">
        <v>343</v>
      </c>
      <c r="E440" s="156" t="s">
        <v>344</v>
      </c>
      <c r="F440" s="157">
        <v>318314.7</v>
      </c>
      <c r="G440" s="157">
        <v>900000</v>
      </c>
      <c r="H440" s="157">
        <v>0</v>
      </c>
    </row>
    <row r="441" spans="1:8" ht="45" outlineLevel="2" x14ac:dyDescent="0.2">
      <c r="A441" s="155" t="s">
        <v>2112</v>
      </c>
      <c r="B441" s="155" t="s">
        <v>2120</v>
      </c>
      <c r="C441" s="155"/>
      <c r="D441" s="155"/>
      <c r="E441" s="156" t="s">
        <v>2121</v>
      </c>
      <c r="F441" s="157">
        <v>71243</v>
      </c>
      <c r="G441" s="157">
        <v>73901.100000000006</v>
      </c>
      <c r="H441" s="157">
        <v>73902.100000000006</v>
      </c>
    </row>
    <row r="442" spans="1:8" ht="75" outlineLevel="3" x14ac:dyDescent="0.2">
      <c r="A442" s="155" t="s">
        <v>2112</v>
      </c>
      <c r="B442" s="155" t="s">
        <v>2120</v>
      </c>
      <c r="C442" s="155" t="s">
        <v>1431</v>
      </c>
      <c r="D442" s="155"/>
      <c r="E442" s="156" t="s">
        <v>1432</v>
      </c>
      <c r="F442" s="157">
        <v>71243</v>
      </c>
      <c r="G442" s="157">
        <v>73901.100000000006</v>
      </c>
      <c r="H442" s="157">
        <v>73902.100000000006</v>
      </c>
    </row>
    <row r="443" spans="1:8" ht="60" outlineLevel="4" x14ac:dyDescent="0.2">
      <c r="A443" s="155" t="s">
        <v>2112</v>
      </c>
      <c r="B443" s="155" t="s">
        <v>2120</v>
      </c>
      <c r="C443" s="155" t="s">
        <v>1433</v>
      </c>
      <c r="D443" s="155"/>
      <c r="E443" s="156" t="s">
        <v>1434</v>
      </c>
      <c r="F443" s="157">
        <v>71243</v>
      </c>
      <c r="G443" s="157">
        <v>73901.100000000006</v>
      </c>
      <c r="H443" s="157">
        <v>73902.100000000006</v>
      </c>
    </row>
    <row r="444" spans="1:8" ht="45" outlineLevel="5" x14ac:dyDescent="0.2">
      <c r="A444" s="155" t="s">
        <v>2112</v>
      </c>
      <c r="B444" s="155" t="s">
        <v>2120</v>
      </c>
      <c r="C444" s="155" t="s">
        <v>1459</v>
      </c>
      <c r="D444" s="155"/>
      <c r="E444" s="156" t="s">
        <v>1460</v>
      </c>
      <c r="F444" s="157">
        <v>71243</v>
      </c>
      <c r="G444" s="157">
        <v>73901.100000000006</v>
      </c>
      <c r="H444" s="157">
        <v>73902.100000000006</v>
      </c>
    </row>
    <row r="445" spans="1:8" ht="60" outlineLevel="6" x14ac:dyDescent="0.2">
      <c r="A445" s="155" t="s">
        <v>2112</v>
      </c>
      <c r="B445" s="155" t="s">
        <v>2120</v>
      </c>
      <c r="C445" s="155" t="s">
        <v>1461</v>
      </c>
      <c r="D445" s="155"/>
      <c r="E445" s="156" t="s">
        <v>288</v>
      </c>
      <c r="F445" s="157">
        <v>71243</v>
      </c>
      <c r="G445" s="157">
        <v>73901.100000000006</v>
      </c>
      <c r="H445" s="157">
        <v>73902.100000000006</v>
      </c>
    </row>
    <row r="446" spans="1:8" ht="108" customHeight="1" outlineLevel="7" x14ac:dyDescent="0.2">
      <c r="A446" s="155" t="s">
        <v>2112</v>
      </c>
      <c r="B446" s="155" t="s">
        <v>2120</v>
      </c>
      <c r="C446" s="155" t="s">
        <v>1461</v>
      </c>
      <c r="D446" s="155" t="s">
        <v>325</v>
      </c>
      <c r="E446" s="156" t="s">
        <v>326</v>
      </c>
      <c r="F446" s="157">
        <v>61314.6</v>
      </c>
      <c r="G446" s="157">
        <v>63852.1</v>
      </c>
      <c r="H446" s="157">
        <v>63973.7</v>
      </c>
    </row>
    <row r="447" spans="1:8" ht="45" outlineLevel="7" x14ac:dyDescent="0.2">
      <c r="A447" s="155" t="s">
        <v>2112</v>
      </c>
      <c r="B447" s="155" t="s">
        <v>2120</v>
      </c>
      <c r="C447" s="155" t="s">
        <v>1461</v>
      </c>
      <c r="D447" s="155" t="s">
        <v>293</v>
      </c>
      <c r="E447" s="156" t="s">
        <v>294</v>
      </c>
      <c r="F447" s="157">
        <v>9928.4</v>
      </c>
      <c r="G447" s="157">
        <v>10049</v>
      </c>
      <c r="H447" s="157">
        <v>9928.4</v>
      </c>
    </row>
    <row r="448" spans="1:8" ht="15" outlineLevel="1" x14ac:dyDescent="0.2">
      <c r="A448" s="155" t="s">
        <v>2112</v>
      </c>
      <c r="B448" s="155" t="s">
        <v>2070</v>
      </c>
      <c r="C448" s="155"/>
      <c r="D448" s="155"/>
      <c r="E448" s="156" t="s">
        <v>2071</v>
      </c>
      <c r="F448" s="157">
        <v>5074593.2</v>
      </c>
      <c r="G448" s="157">
        <v>8928499.1999999993</v>
      </c>
      <c r="H448" s="157">
        <v>8223605.5999999996</v>
      </c>
    </row>
    <row r="449" spans="1:8" ht="15" outlineLevel="2" x14ac:dyDescent="0.2">
      <c r="A449" s="155" t="s">
        <v>2112</v>
      </c>
      <c r="B449" s="155" t="s">
        <v>2072</v>
      </c>
      <c r="C449" s="155"/>
      <c r="D449" s="155"/>
      <c r="E449" s="156" t="s">
        <v>2073</v>
      </c>
      <c r="F449" s="157">
        <v>205471</v>
      </c>
      <c r="G449" s="157">
        <v>0</v>
      </c>
      <c r="H449" s="157">
        <v>106216.4</v>
      </c>
    </row>
    <row r="450" spans="1:8" ht="45" outlineLevel="3" x14ac:dyDescent="0.2">
      <c r="A450" s="155" t="s">
        <v>2112</v>
      </c>
      <c r="B450" s="155" t="s">
        <v>2072</v>
      </c>
      <c r="C450" s="155" t="s">
        <v>439</v>
      </c>
      <c r="D450" s="155"/>
      <c r="E450" s="156" t="s">
        <v>440</v>
      </c>
      <c r="F450" s="157">
        <v>205471</v>
      </c>
      <c r="G450" s="157">
        <v>0</v>
      </c>
      <c r="H450" s="157">
        <v>106216.4</v>
      </c>
    </row>
    <row r="451" spans="1:8" ht="45" outlineLevel="4" x14ac:dyDescent="0.2">
      <c r="A451" s="155" t="s">
        <v>2112</v>
      </c>
      <c r="B451" s="155" t="s">
        <v>2072</v>
      </c>
      <c r="C451" s="155" t="s">
        <v>596</v>
      </c>
      <c r="D451" s="155"/>
      <c r="E451" s="156" t="s">
        <v>597</v>
      </c>
      <c r="F451" s="157">
        <v>205471</v>
      </c>
      <c r="G451" s="157">
        <v>0</v>
      </c>
      <c r="H451" s="157">
        <v>106216.4</v>
      </c>
    </row>
    <row r="452" spans="1:8" ht="60" outlineLevel="5" x14ac:dyDescent="0.2">
      <c r="A452" s="155" t="s">
        <v>2112</v>
      </c>
      <c r="B452" s="155" t="s">
        <v>2072</v>
      </c>
      <c r="C452" s="155" t="s">
        <v>608</v>
      </c>
      <c r="D452" s="155"/>
      <c r="E452" s="156" t="s">
        <v>609</v>
      </c>
      <c r="F452" s="157">
        <v>205471</v>
      </c>
      <c r="G452" s="157">
        <v>0</v>
      </c>
      <c r="H452" s="157">
        <v>106216.4</v>
      </c>
    </row>
    <row r="453" spans="1:8" ht="165" outlineLevel="6" x14ac:dyDescent="0.2">
      <c r="A453" s="155" t="s">
        <v>2112</v>
      </c>
      <c r="B453" s="155" t="s">
        <v>2072</v>
      </c>
      <c r="C453" s="155" t="s">
        <v>613</v>
      </c>
      <c r="D453" s="155"/>
      <c r="E453" s="156" t="s">
        <v>614</v>
      </c>
      <c r="F453" s="157">
        <v>205471</v>
      </c>
      <c r="G453" s="157">
        <v>0</v>
      </c>
      <c r="H453" s="157">
        <v>106216.4</v>
      </c>
    </row>
    <row r="454" spans="1:8" ht="15" outlineLevel="7" x14ac:dyDescent="0.2">
      <c r="A454" s="155" t="s">
        <v>2112</v>
      </c>
      <c r="B454" s="155" t="s">
        <v>2072</v>
      </c>
      <c r="C454" s="155" t="s">
        <v>613</v>
      </c>
      <c r="D454" s="155" t="s">
        <v>343</v>
      </c>
      <c r="E454" s="156" t="s">
        <v>344</v>
      </c>
      <c r="F454" s="157">
        <v>205471</v>
      </c>
      <c r="G454" s="157">
        <v>0</v>
      </c>
      <c r="H454" s="157">
        <v>106216.4</v>
      </c>
    </row>
    <row r="455" spans="1:8" ht="15" outlineLevel="2" x14ac:dyDescent="0.2">
      <c r="A455" s="155" t="s">
        <v>2112</v>
      </c>
      <c r="B455" s="155" t="s">
        <v>2074</v>
      </c>
      <c r="C455" s="155"/>
      <c r="D455" s="155"/>
      <c r="E455" s="156" t="s">
        <v>2075</v>
      </c>
      <c r="F455" s="157">
        <v>2656034.4</v>
      </c>
      <c r="G455" s="157">
        <v>1396831.3</v>
      </c>
      <c r="H455" s="157">
        <v>949550</v>
      </c>
    </row>
    <row r="456" spans="1:8" ht="45" outlineLevel="3" x14ac:dyDescent="0.2">
      <c r="A456" s="155" t="s">
        <v>2112</v>
      </c>
      <c r="B456" s="155" t="s">
        <v>2074</v>
      </c>
      <c r="C456" s="155" t="s">
        <v>439</v>
      </c>
      <c r="D456" s="155"/>
      <c r="E456" s="156" t="s">
        <v>440</v>
      </c>
      <c r="F456" s="157">
        <v>2656034.4</v>
      </c>
      <c r="G456" s="157">
        <v>1396831.3</v>
      </c>
      <c r="H456" s="157">
        <v>949550</v>
      </c>
    </row>
    <row r="457" spans="1:8" ht="45" outlineLevel="4" x14ac:dyDescent="0.2">
      <c r="A457" s="155" t="s">
        <v>2112</v>
      </c>
      <c r="B457" s="155" t="s">
        <v>2074</v>
      </c>
      <c r="C457" s="155" t="s">
        <v>596</v>
      </c>
      <c r="D457" s="155"/>
      <c r="E457" s="156" t="s">
        <v>597</v>
      </c>
      <c r="F457" s="157">
        <v>2656034.4</v>
      </c>
      <c r="G457" s="157">
        <v>1396831.3</v>
      </c>
      <c r="H457" s="157">
        <v>949550</v>
      </c>
    </row>
    <row r="458" spans="1:8" ht="60" outlineLevel="5" x14ac:dyDescent="0.2">
      <c r="A458" s="155" t="s">
        <v>2112</v>
      </c>
      <c r="B458" s="155" t="s">
        <v>2074</v>
      </c>
      <c r="C458" s="155" t="s">
        <v>608</v>
      </c>
      <c r="D458" s="155"/>
      <c r="E458" s="156" t="s">
        <v>609</v>
      </c>
      <c r="F458" s="157">
        <v>1078354.3</v>
      </c>
      <c r="G458" s="157">
        <v>1396831.3</v>
      </c>
      <c r="H458" s="157">
        <v>949550</v>
      </c>
    </row>
    <row r="459" spans="1:8" ht="152.25" customHeight="1" outlineLevel="6" x14ac:dyDescent="0.2">
      <c r="A459" s="155" t="s">
        <v>2112</v>
      </c>
      <c r="B459" s="155" t="s">
        <v>2074</v>
      </c>
      <c r="C459" s="155" t="s">
        <v>613</v>
      </c>
      <c r="D459" s="155"/>
      <c r="E459" s="156" t="s">
        <v>614</v>
      </c>
      <c r="F459" s="157">
        <v>1078354.3</v>
      </c>
      <c r="G459" s="157">
        <v>1396831.3</v>
      </c>
      <c r="H459" s="157">
        <v>949550</v>
      </c>
    </row>
    <row r="460" spans="1:8" ht="15" outlineLevel="7" x14ac:dyDescent="0.2">
      <c r="A460" s="155" t="s">
        <v>2112</v>
      </c>
      <c r="B460" s="155" t="s">
        <v>2074</v>
      </c>
      <c r="C460" s="155" t="s">
        <v>613</v>
      </c>
      <c r="D460" s="155" t="s">
        <v>343</v>
      </c>
      <c r="E460" s="156" t="s">
        <v>344</v>
      </c>
      <c r="F460" s="157">
        <v>1078354.3</v>
      </c>
      <c r="G460" s="157">
        <v>1396831.3</v>
      </c>
      <c r="H460" s="157">
        <v>949550</v>
      </c>
    </row>
    <row r="461" spans="1:8" ht="45" outlineLevel="5" x14ac:dyDescent="0.2">
      <c r="A461" s="155" t="s">
        <v>2112</v>
      </c>
      <c r="B461" s="155" t="s">
        <v>2074</v>
      </c>
      <c r="C461" s="155" t="s">
        <v>628</v>
      </c>
      <c r="D461" s="155"/>
      <c r="E461" s="156" t="s">
        <v>499</v>
      </c>
      <c r="F461" s="157">
        <v>1577680.1</v>
      </c>
      <c r="G461" s="157">
        <v>0</v>
      </c>
      <c r="H461" s="157">
        <v>0</v>
      </c>
    </row>
    <row r="462" spans="1:8" ht="75" outlineLevel="6" x14ac:dyDescent="0.2">
      <c r="A462" s="155" t="s">
        <v>2112</v>
      </c>
      <c r="B462" s="155" t="s">
        <v>2074</v>
      </c>
      <c r="C462" s="155" t="s">
        <v>629</v>
      </c>
      <c r="D462" s="155"/>
      <c r="E462" s="156" t="s">
        <v>630</v>
      </c>
      <c r="F462" s="157">
        <v>1010432.6</v>
      </c>
      <c r="G462" s="157">
        <v>0</v>
      </c>
      <c r="H462" s="157">
        <v>0</v>
      </c>
    </row>
    <row r="463" spans="1:8" ht="15" outlineLevel="7" x14ac:dyDescent="0.2">
      <c r="A463" s="155" t="s">
        <v>2112</v>
      </c>
      <c r="B463" s="155" t="s">
        <v>2074</v>
      </c>
      <c r="C463" s="155" t="s">
        <v>629</v>
      </c>
      <c r="D463" s="155" t="s">
        <v>343</v>
      </c>
      <c r="E463" s="156" t="s">
        <v>344</v>
      </c>
      <c r="F463" s="157">
        <v>1010432.6</v>
      </c>
      <c r="G463" s="157">
        <v>0</v>
      </c>
      <c r="H463" s="157">
        <v>0</v>
      </c>
    </row>
    <row r="464" spans="1:8" ht="32.25" customHeight="1" outlineLevel="6" x14ac:dyDescent="0.2">
      <c r="A464" s="155" t="s">
        <v>2112</v>
      </c>
      <c r="B464" s="155" t="s">
        <v>2074</v>
      </c>
      <c r="C464" s="155" t="s">
        <v>631</v>
      </c>
      <c r="D464" s="155"/>
      <c r="E464" s="156" t="s">
        <v>632</v>
      </c>
      <c r="F464" s="157">
        <v>567247.5</v>
      </c>
      <c r="G464" s="157">
        <v>0</v>
      </c>
      <c r="H464" s="157">
        <v>0</v>
      </c>
    </row>
    <row r="465" spans="1:8" ht="15" outlineLevel="7" x14ac:dyDescent="0.2">
      <c r="A465" s="155" t="s">
        <v>2112</v>
      </c>
      <c r="B465" s="155" t="s">
        <v>2074</v>
      </c>
      <c r="C465" s="155" t="s">
        <v>631</v>
      </c>
      <c r="D465" s="155" t="s">
        <v>343</v>
      </c>
      <c r="E465" s="156" t="s">
        <v>344</v>
      </c>
      <c r="F465" s="157">
        <v>567247.5</v>
      </c>
      <c r="G465" s="157">
        <v>0</v>
      </c>
      <c r="H465" s="157">
        <v>0</v>
      </c>
    </row>
    <row r="466" spans="1:8" ht="21.75" customHeight="1" outlineLevel="2" x14ac:dyDescent="0.2">
      <c r="A466" s="155" t="s">
        <v>2112</v>
      </c>
      <c r="B466" s="155" t="s">
        <v>2076</v>
      </c>
      <c r="C466" s="155"/>
      <c r="D466" s="155"/>
      <c r="E466" s="156" t="s">
        <v>2077</v>
      </c>
      <c r="F466" s="157">
        <v>452303.1</v>
      </c>
      <c r="G466" s="157">
        <v>550900.4</v>
      </c>
      <c r="H466" s="157">
        <v>189640.6</v>
      </c>
    </row>
    <row r="467" spans="1:8" ht="45" outlineLevel="3" x14ac:dyDescent="0.2">
      <c r="A467" s="155" t="s">
        <v>2112</v>
      </c>
      <c r="B467" s="155" t="s">
        <v>2076</v>
      </c>
      <c r="C467" s="155" t="s">
        <v>439</v>
      </c>
      <c r="D467" s="155"/>
      <c r="E467" s="156" t="s">
        <v>440</v>
      </c>
      <c r="F467" s="157">
        <v>452303.1</v>
      </c>
      <c r="G467" s="157">
        <v>550900.4</v>
      </c>
      <c r="H467" s="157">
        <v>189640.6</v>
      </c>
    </row>
    <row r="468" spans="1:8" ht="45" outlineLevel="4" x14ac:dyDescent="0.2">
      <c r="A468" s="155" t="s">
        <v>2112</v>
      </c>
      <c r="B468" s="155" t="s">
        <v>2076</v>
      </c>
      <c r="C468" s="155" t="s">
        <v>596</v>
      </c>
      <c r="D468" s="155"/>
      <c r="E468" s="156" t="s">
        <v>597</v>
      </c>
      <c r="F468" s="157">
        <v>452303.1</v>
      </c>
      <c r="G468" s="157">
        <v>550900.4</v>
      </c>
      <c r="H468" s="157">
        <v>189640.6</v>
      </c>
    </row>
    <row r="469" spans="1:8" ht="60" outlineLevel="5" x14ac:dyDescent="0.2">
      <c r="A469" s="155" t="s">
        <v>2112</v>
      </c>
      <c r="B469" s="155" t="s">
        <v>2076</v>
      </c>
      <c r="C469" s="155" t="s">
        <v>608</v>
      </c>
      <c r="D469" s="155"/>
      <c r="E469" s="156" t="s">
        <v>609</v>
      </c>
      <c r="F469" s="157">
        <v>452303.1</v>
      </c>
      <c r="G469" s="157">
        <v>550900.4</v>
      </c>
      <c r="H469" s="157">
        <v>189640.6</v>
      </c>
    </row>
    <row r="470" spans="1:8" ht="45" outlineLevel="6" x14ac:dyDescent="0.2">
      <c r="A470" s="155" t="s">
        <v>2112</v>
      </c>
      <c r="B470" s="155" t="s">
        <v>2076</v>
      </c>
      <c r="C470" s="155" t="s">
        <v>611</v>
      </c>
      <c r="D470" s="155"/>
      <c r="E470" s="156" t="s">
        <v>612</v>
      </c>
      <c r="F470" s="157">
        <v>117670.1</v>
      </c>
      <c r="G470" s="157">
        <v>0</v>
      </c>
      <c r="H470" s="157">
        <v>0</v>
      </c>
    </row>
    <row r="471" spans="1:8" ht="45" outlineLevel="7" x14ac:dyDescent="0.2">
      <c r="A471" s="155" t="s">
        <v>2112</v>
      </c>
      <c r="B471" s="155" t="s">
        <v>2076</v>
      </c>
      <c r="C471" s="155" t="s">
        <v>611</v>
      </c>
      <c r="D471" s="155" t="s">
        <v>293</v>
      </c>
      <c r="E471" s="156" t="s">
        <v>294</v>
      </c>
      <c r="F471" s="157">
        <v>117670.1</v>
      </c>
      <c r="G471" s="157">
        <v>0</v>
      </c>
      <c r="H471" s="157">
        <v>0</v>
      </c>
    </row>
    <row r="472" spans="1:8" ht="90" outlineLevel="6" x14ac:dyDescent="0.2">
      <c r="A472" s="155" t="s">
        <v>2112</v>
      </c>
      <c r="B472" s="155" t="s">
        <v>2076</v>
      </c>
      <c r="C472" s="155" t="s">
        <v>625</v>
      </c>
      <c r="D472" s="155"/>
      <c r="E472" s="156" t="s">
        <v>387</v>
      </c>
      <c r="F472" s="157">
        <v>334633</v>
      </c>
      <c r="G472" s="157">
        <v>550900.4</v>
      </c>
      <c r="H472" s="157">
        <v>189640.6</v>
      </c>
    </row>
    <row r="473" spans="1:8" ht="45" outlineLevel="7" x14ac:dyDescent="0.2">
      <c r="A473" s="155" t="s">
        <v>2112</v>
      </c>
      <c r="B473" s="155" t="s">
        <v>2076</v>
      </c>
      <c r="C473" s="155" t="s">
        <v>625</v>
      </c>
      <c r="D473" s="155" t="s">
        <v>388</v>
      </c>
      <c r="E473" s="156" t="s">
        <v>389</v>
      </c>
      <c r="F473" s="157">
        <v>334633</v>
      </c>
      <c r="G473" s="157">
        <v>550900.4</v>
      </c>
      <c r="H473" s="157">
        <v>189640.6</v>
      </c>
    </row>
    <row r="474" spans="1:8" ht="30" outlineLevel="2" x14ac:dyDescent="0.2">
      <c r="A474" s="155" t="s">
        <v>2112</v>
      </c>
      <c r="B474" s="155" t="s">
        <v>2122</v>
      </c>
      <c r="C474" s="155"/>
      <c r="D474" s="155"/>
      <c r="E474" s="156" t="s">
        <v>2123</v>
      </c>
      <c r="F474" s="157">
        <v>1760784.7</v>
      </c>
      <c r="G474" s="157">
        <v>1179336.8</v>
      </c>
      <c r="H474" s="157">
        <v>3215634.2</v>
      </c>
    </row>
    <row r="475" spans="1:8" ht="45" outlineLevel="3" x14ac:dyDescent="0.2">
      <c r="A475" s="155" t="s">
        <v>2112</v>
      </c>
      <c r="B475" s="155" t="s">
        <v>2122</v>
      </c>
      <c r="C475" s="155" t="s">
        <v>439</v>
      </c>
      <c r="D475" s="155"/>
      <c r="E475" s="156" t="s">
        <v>440</v>
      </c>
      <c r="F475" s="157">
        <v>1760784.7</v>
      </c>
      <c r="G475" s="157">
        <v>1179336.8</v>
      </c>
      <c r="H475" s="157">
        <v>3215634.2</v>
      </c>
    </row>
    <row r="476" spans="1:8" ht="45" outlineLevel="4" x14ac:dyDescent="0.2">
      <c r="A476" s="155" t="s">
        <v>2112</v>
      </c>
      <c r="B476" s="155" t="s">
        <v>2122</v>
      </c>
      <c r="C476" s="155" t="s">
        <v>596</v>
      </c>
      <c r="D476" s="155"/>
      <c r="E476" s="156" t="s">
        <v>597</v>
      </c>
      <c r="F476" s="157">
        <v>1760784.7</v>
      </c>
      <c r="G476" s="157">
        <v>1179336.8</v>
      </c>
      <c r="H476" s="157">
        <v>3215634.2</v>
      </c>
    </row>
    <row r="477" spans="1:8" ht="60" outlineLevel="5" x14ac:dyDescent="0.2">
      <c r="A477" s="155" t="s">
        <v>2112</v>
      </c>
      <c r="B477" s="155" t="s">
        <v>2122</v>
      </c>
      <c r="C477" s="155" t="s">
        <v>608</v>
      </c>
      <c r="D477" s="155"/>
      <c r="E477" s="156" t="s">
        <v>609</v>
      </c>
      <c r="F477" s="157">
        <v>1760784.7</v>
      </c>
      <c r="G477" s="157">
        <v>1179336.8</v>
      </c>
      <c r="H477" s="157">
        <v>3215634.2</v>
      </c>
    </row>
    <row r="478" spans="1:8" ht="45" outlineLevel="6" x14ac:dyDescent="0.2">
      <c r="A478" s="155" t="s">
        <v>2112</v>
      </c>
      <c r="B478" s="155" t="s">
        <v>2122</v>
      </c>
      <c r="C478" s="155" t="s">
        <v>611</v>
      </c>
      <c r="D478" s="155"/>
      <c r="E478" s="156" t="s">
        <v>612</v>
      </c>
      <c r="F478" s="157">
        <v>142477.20000000001</v>
      </c>
      <c r="G478" s="157">
        <v>0</v>
      </c>
      <c r="H478" s="157">
        <v>0</v>
      </c>
    </row>
    <row r="479" spans="1:8" ht="45" outlineLevel="7" x14ac:dyDescent="0.2">
      <c r="A479" s="155" t="s">
        <v>2112</v>
      </c>
      <c r="B479" s="155" t="s">
        <v>2122</v>
      </c>
      <c r="C479" s="155" t="s">
        <v>611</v>
      </c>
      <c r="D479" s="155" t="s">
        <v>293</v>
      </c>
      <c r="E479" s="156" t="s">
        <v>294</v>
      </c>
      <c r="F479" s="157">
        <v>142477.20000000001</v>
      </c>
      <c r="G479" s="157">
        <v>0</v>
      </c>
      <c r="H479" s="157">
        <v>0</v>
      </c>
    </row>
    <row r="480" spans="1:8" ht="90" outlineLevel="6" x14ac:dyDescent="0.2">
      <c r="A480" s="155" t="s">
        <v>2112</v>
      </c>
      <c r="B480" s="155" t="s">
        <v>2122</v>
      </c>
      <c r="C480" s="155" t="s">
        <v>625</v>
      </c>
      <c r="D480" s="155"/>
      <c r="E480" s="156" t="s">
        <v>387</v>
      </c>
      <c r="F480" s="157">
        <v>1618307.5</v>
      </c>
      <c r="G480" s="157">
        <v>1179336.8</v>
      </c>
      <c r="H480" s="157">
        <v>3215634.2</v>
      </c>
    </row>
    <row r="481" spans="1:8" ht="45" outlineLevel="7" x14ac:dyDescent="0.2">
      <c r="A481" s="155" t="s">
        <v>2112</v>
      </c>
      <c r="B481" s="155" t="s">
        <v>2122</v>
      </c>
      <c r="C481" s="155" t="s">
        <v>625</v>
      </c>
      <c r="D481" s="155" t="s">
        <v>388</v>
      </c>
      <c r="E481" s="156" t="s">
        <v>389</v>
      </c>
      <c r="F481" s="157">
        <v>1618307.5</v>
      </c>
      <c r="G481" s="157">
        <v>1179336.8</v>
      </c>
      <c r="H481" s="157">
        <v>3215634.2</v>
      </c>
    </row>
    <row r="482" spans="1:8" ht="15" outlineLevel="2" x14ac:dyDescent="0.2">
      <c r="A482" s="155" t="s">
        <v>2112</v>
      </c>
      <c r="B482" s="155" t="s">
        <v>2124</v>
      </c>
      <c r="C482" s="155"/>
      <c r="D482" s="155"/>
      <c r="E482" s="156" t="s">
        <v>2125</v>
      </c>
      <c r="F482" s="157">
        <v>0</v>
      </c>
      <c r="G482" s="157">
        <v>5801430.7000000002</v>
      </c>
      <c r="H482" s="157">
        <v>1631342.4</v>
      </c>
    </row>
    <row r="483" spans="1:8" ht="45" outlineLevel="3" x14ac:dyDescent="0.2">
      <c r="A483" s="155" t="s">
        <v>2112</v>
      </c>
      <c r="B483" s="155" t="s">
        <v>2124</v>
      </c>
      <c r="C483" s="155" t="s">
        <v>439</v>
      </c>
      <c r="D483" s="155"/>
      <c r="E483" s="156" t="s">
        <v>440</v>
      </c>
      <c r="F483" s="157">
        <v>0</v>
      </c>
      <c r="G483" s="157">
        <v>5801430.7000000002</v>
      </c>
      <c r="H483" s="157">
        <v>1631342.4</v>
      </c>
    </row>
    <row r="484" spans="1:8" ht="45" outlineLevel="4" x14ac:dyDescent="0.2">
      <c r="A484" s="155" t="s">
        <v>2112</v>
      </c>
      <c r="B484" s="155" t="s">
        <v>2124</v>
      </c>
      <c r="C484" s="155" t="s">
        <v>596</v>
      </c>
      <c r="D484" s="155"/>
      <c r="E484" s="156" t="s">
        <v>597</v>
      </c>
      <c r="F484" s="157">
        <v>0</v>
      </c>
      <c r="G484" s="157">
        <v>5801430.7000000002</v>
      </c>
      <c r="H484" s="157">
        <v>1631342.4</v>
      </c>
    </row>
    <row r="485" spans="1:8" ht="60" outlineLevel="5" x14ac:dyDescent="0.2">
      <c r="A485" s="155" t="s">
        <v>2112</v>
      </c>
      <c r="B485" s="155" t="s">
        <v>2124</v>
      </c>
      <c r="C485" s="155" t="s">
        <v>608</v>
      </c>
      <c r="D485" s="155"/>
      <c r="E485" s="156" t="s">
        <v>609</v>
      </c>
      <c r="F485" s="157">
        <v>0</v>
      </c>
      <c r="G485" s="157">
        <v>5801430.7000000002</v>
      </c>
      <c r="H485" s="157">
        <v>1631342.4</v>
      </c>
    </row>
    <row r="486" spans="1:8" ht="90" outlineLevel="6" x14ac:dyDescent="0.2">
      <c r="A486" s="155" t="s">
        <v>2112</v>
      </c>
      <c r="B486" s="155" t="s">
        <v>2124</v>
      </c>
      <c r="C486" s="155" t="s">
        <v>625</v>
      </c>
      <c r="D486" s="155"/>
      <c r="E486" s="156" t="s">
        <v>387</v>
      </c>
      <c r="F486" s="157">
        <v>0</v>
      </c>
      <c r="G486" s="157">
        <v>5801430.7000000002</v>
      </c>
      <c r="H486" s="157">
        <v>1631342.4</v>
      </c>
    </row>
    <row r="487" spans="1:8" ht="45" outlineLevel="7" x14ac:dyDescent="0.2">
      <c r="A487" s="155" t="s">
        <v>2112</v>
      </c>
      <c r="B487" s="155" t="s">
        <v>2124</v>
      </c>
      <c r="C487" s="155" t="s">
        <v>625</v>
      </c>
      <c r="D487" s="155" t="s">
        <v>388</v>
      </c>
      <c r="E487" s="156" t="s">
        <v>389</v>
      </c>
      <c r="F487" s="157">
        <v>0</v>
      </c>
      <c r="G487" s="157">
        <v>5801430.7000000002</v>
      </c>
      <c r="H487" s="157">
        <v>1631342.4</v>
      </c>
    </row>
    <row r="488" spans="1:8" ht="30" outlineLevel="2" x14ac:dyDescent="0.2">
      <c r="A488" s="155" t="s">
        <v>2112</v>
      </c>
      <c r="B488" s="155" t="s">
        <v>2126</v>
      </c>
      <c r="C488" s="155"/>
      <c r="D488" s="155"/>
      <c r="E488" s="156" t="s">
        <v>2127</v>
      </c>
      <c r="F488" s="157">
        <v>0</v>
      </c>
      <c r="G488" s="157">
        <v>0</v>
      </c>
      <c r="H488" s="157">
        <v>2131222</v>
      </c>
    </row>
    <row r="489" spans="1:8" ht="45" outlineLevel="3" x14ac:dyDescent="0.2">
      <c r="A489" s="155" t="s">
        <v>2112</v>
      </c>
      <c r="B489" s="155" t="s">
        <v>2126</v>
      </c>
      <c r="C489" s="155" t="s">
        <v>439</v>
      </c>
      <c r="D489" s="155"/>
      <c r="E489" s="156" t="s">
        <v>440</v>
      </c>
      <c r="F489" s="157">
        <v>0</v>
      </c>
      <c r="G489" s="157">
        <v>0</v>
      </c>
      <c r="H489" s="157">
        <v>2131222</v>
      </c>
    </row>
    <row r="490" spans="1:8" ht="45" outlineLevel="4" x14ac:dyDescent="0.2">
      <c r="A490" s="155" t="s">
        <v>2112</v>
      </c>
      <c r="B490" s="155" t="s">
        <v>2126</v>
      </c>
      <c r="C490" s="155" t="s">
        <v>596</v>
      </c>
      <c r="D490" s="155"/>
      <c r="E490" s="156" t="s">
        <v>597</v>
      </c>
      <c r="F490" s="157">
        <v>0</v>
      </c>
      <c r="G490" s="157">
        <v>0</v>
      </c>
      <c r="H490" s="157">
        <v>2131222</v>
      </c>
    </row>
    <row r="491" spans="1:8" ht="60" outlineLevel="5" x14ac:dyDescent="0.2">
      <c r="A491" s="155" t="s">
        <v>2112</v>
      </c>
      <c r="B491" s="155" t="s">
        <v>2126</v>
      </c>
      <c r="C491" s="155" t="s">
        <v>608</v>
      </c>
      <c r="D491" s="155"/>
      <c r="E491" s="156" t="s">
        <v>609</v>
      </c>
      <c r="F491" s="157">
        <v>0</v>
      </c>
      <c r="G491" s="157">
        <v>0</v>
      </c>
      <c r="H491" s="157">
        <v>2131222</v>
      </c>
    </row>
    <row r="492" spans="1:8" ht="90" outlineLevel="6" x14ac:dyDescent="0.2">
      <c r="A492" s="155" t="s">
        <v>2112</v>
      </c>
      <c r="B492" s="155" t="s">
        <v>2126</v>
      </c>
      <c r="C492" s="155" t="s">
        <v>625</v>
      </c>
      <c r="D492" s="155"/>
      <c r="E492" s="156" t="s">
        <v>387</v>
      </c>
      <c r="F492" s="157">
        <v>0</v>
      </c>
      <c r="G492" s="157">
        <v>0</v>
      </c>
      <c r="H492" s="157">
        <v>2131222</v>
      </c>
    </row>
    <row r="493" spans="1:8" ht="45" outlineLevel="7" x14ac:dyDescent="0.2">
      <c r="A493" s="155" t="s">
        <v>2112</v>
      </c>
      <c r="B493" s="155" t="s">
        <v>2126</v>
      </c>
      <c r="C493" s="155" t="s">
        <v>625</v>
      </c>
      <c r="D493" s="155" t="s">
        <v>388</v>
      </c>
      <c r="E493" s="156" t="s">
        <v>389</v>
      </c>
      <c r="F493" s="157">
        <v>0</v>
      </c>
      <c r="G493" s="157">
        <v>0</v>
      </c>
      <c r="H493" s="157">
        <v>2131222</v>
      </c>
    </row>
    <row r="494" spans="1:8" ht="30" outlineLevel="1" x14ac:dyDescent="0.2">
      <c r="A494" s="155" t="s">
        <v>2112</v>
      </c>
      <c r="B494" s="155" t="s">
        <v>2078</v>
      </c>
      <c r="C494" s="155"/>
      <c r="D494" s="155"/>
      <c r="E494" s="156" t="s">
        <v>2079</v>
      </c>
      <c r="F494" s="157">
        <v>10417663.5</v>
      </c>
      <c r="G494" s="157">
        <v>2870167.1</v>
      </c>
      <c r="H494" s="157">
        <v>0</v>
      </c>
    </row>
    <row r="495" spans="1:8" ht="15" outlineLevel="2" x14ac:dyDescent="0.2">
      <c r="A495" s="155" t="s">
        <v>2112</v>
      </c>
      <c r="B495" s="155" t="s">
        <v>2080</v>
      </c>
      <c r="C495" s="155"/>
      <c r="D495" s="155"/>
      <c r="E495" s="156" t="s">
        <v>2081</v>
      </c>
      <c r="F495" s="157">
        <v>5950490.9000000004</v>
      </c>
      <c r="G495" s="157">
        <v>2470516.4</v>
      </c>
      <c r="H495" s="157">
        <v>0</v>
      </c>
    </row>
    <row r="496" spans="1:8" ht="45" outlineLevel="3" x14ac:dyDescent="0.2">
      <c r="A496" s="155" t="s">
        <v>2112</v>
      </c>
      <c r="B496" s="155" t="s">
        <v>2080</v>
      </c>
      <c r="C496" s="155" t="s">
        <v>840</v>
      </c>
      <c r="D496" s="155"/>
      <c r="E496" s="156" t="s">
        <v>841</v>
      </c>
      <c r="F496" s="157">
        <v>5950490.9000000004</v>
      </c>
      <c r="G496" s="157">
        <v>2470516.4</v>
      </c>
      <c r="H496" s="157">
        <v>0</v>
      </c>
    </row>
    <row r="497" spans="1:8" ht="45" outlineLevel="4" x14ac:dyDescent="0.2">
      <c r="A497" s="155" t="s">
        <v>2112</v>
      </c>
      <c r="B497" s="155" t="s">
        <v>2080</v>
      </c>
      <c r="C497" s="155" t="s">
        <v>842</v>
      </c>
      <c r="D497" s="155"/>
      <c r="E497" s="156" t="s">
        <v>843</v>
      </c>
      <c r="F497" s="157">
        <v>5950490.9000000004</v>
      </c>
      <c r="G497" s="157">
        <v>2470516.4</v>
      </c>
      <c r="H497" s="157">
        <v>0</v>
      </c>
    </row>
    <row r="498" spans="1:8" ht="60" outlineLevel="5" x14ac:dyDescent="0.2">
      <c r="A498" s="155" t="s">
        <v>2112</v>
      </c>
      <c r="B498" s="155" t="s">
        <v>2080</v>
      </c>
      <c r="C498" s="155" t="s">
        <v>896</v>
      </c>
      <c r="D498" s="155"/>
      <c r="E498" s="156" t="s">
        <v>897</v>
      </c>
      <c r="F498" s="157">
        <v>21560.9</v>
      </c>
      <c r="G498" s="157">
        <v>0</v>
      </c>
      <c r="H498" s="157">
        <v>0</v>
      </c>
    </row>
    <row r="499" spans="1:8" ht="45" outlineLevel="6" x14ac:dyDescent="0.2">
      <c r="A499" s="155" t="s">
        <v>2112</v>
      </c>
      <c r="B499" s="155" t="s">
        <v>2080</v>
      </c>
      <c r="C499" s="155" t="s">
        <v>898</v>
      </c>
      <c r="D499" s="155"/>
      <c r="E499" s="156" t="s">
        <v>612</v>
      </c>
      <c r="F499" s="157">
        <v>21560.9</v>
      </c>
      <c r="G499" s="157">
        <v>0</v>
      </c>
      <c r="H499" s="157">
        <v>0</v>
      </c>
    </row>
    <row r="500" spans="1:8" ht="45" outlineLevel="7" x14ac:dyDescent="0.2">
      <c r="A500" s="155" t="s">
        <v>2112</v>
      </c>
      <c r="B500" s="155" t="s">
        <v>2080</v>
      </c>
      <c r="C500" s="155" t="s">
        <v>898</v>
      </c>
      <c r="D500" s="155" t="s">
        <v>293</v>
      </c>
      <c r="E500" s="156" t="s">
        <v>294</v>
      </c>
      <c r="F500" s="157">
        <v>21560.9</v>
      </c>
      <c r="G500" s="157">
        <v>0</v>
      </c>
      <c r="H500" s="157">
        <v>0</v>
      </c>
    </row>
    <row r="501" spans="1:8" ht="45" outlineLevel="5" x14ac:dyDescent="0.2">
      <c r="A501" s="155" t="s">
        <v>2112</v>
      </c>
      <c r="B501" s="155" t="s">
        <v>2080</v>
      </c>
      <c r="C501" s="155" t="s">
        <v>906</v>
      </c>
      <c r="D501" s="155"/>
      <c r="E501" s="156" t="s">
        <v>907</v>
      </c>
      <c r="F501" s="157">
        <v>5928930</v>
      </c>
      <c r="G501" s="157">
        <v>2470516.4</v>
      </c>
      <c r="H501" s="157">
        <v>0</v>
      </c>
    </row>
    <row r="502" spans="1:8" ht="90" outlineLevel="6" x14ac:dyDescent="0.2">
      <c r="A502" s="155" t="s">
        <v>2112</v>
      </c>
      <c r="B502" s="155" t="s">
        <v>2080</v>
      </c>
      <c r="C502" s="155" t="s">
        <v>913</v>
      </c>
      <c r="D502" s="155"/>
      <c r="E502" s="156" t="s">
        <v>387</v>
      </c>
      <c r="F502" s="157">
        <v>5928930</v>
      </c>
      <c r="G502" s="157">
        <v>2470516.4</v>
      </c>
      <c r="H502" s="157">
        <v>0</v>
      </c>
    </row>
    <row r="503" spans="1:8" ht="45" outlineLevel="7" x14ac:dyDescent="0.2">
      <c r="A503" s="155" t="s">
        <v>2112</v>
      </c>
      <c r="B503" s="155" t="s">
        <v>2080</v>
      </c>
      <c r="C503" s="155" t="s">
        <v>913</v>
      </c>
      <c r="D503" s="155" t="s">
        <v>388</v>
      </c>
      <c r="E503" s="156" t="s">
        <v>389</v>
      </c>
      <c r="F503" s="157">
        <v>5928930</v>
      </c>
      <c r="G503" s="157">
        <v>2470516.4</v>
      </c>
      <c r="H503" s="157">
        <v>0</v>
      </c>
    </row>
    <row r="504" spans="1:8" ht="30" outlineLevel="2" x14ac:dyDescent="0.2">
      <c r="A504" s="155" t="s">
        <v>2112</v>
      </c>
      <c r="B504" s="155" t="s">
        <v>2106</v>
      </c>
      <c r="C504" s="155"/>
      <c r="D504" s="155"/>
      <c r="E504" s="156" t="s">
        <v>2107</v>
      </c>
      <c r="F504" s="157">
        <v>4467172.5999999996</v>
      </c>
      <c r="G504" s="157">
        <v>399650.7</v>
      </c>
      <c r="H504" s="157">
        <v>0</v>
      </c>
    </row>
    <row r="505" spans="1:8" ht="45" outlineLevel="3" x14ac:dyDescent="0.2">
      <c r="A505" s="155" t="s">
        <v>2112</v>
      </c>
      <c r="B505" s="155" t="s">
        <v>2106</v>
      </c>
      <c r="C505" s="155" t="s">
        <v>840</v>
      </c>
      <c r="D505" s="155"/>
      <c r="E505" s="156" t="s">
        <v>841</v>
      </c>
      <c r="F505" s="157">
        <v>4467172.5999999996</v>
      </c>
      <c r="G505" s="157">
        <v>399650.7</v>
      </c>
      <c r="H505" s="157">
        <v>0</v>
      </c>
    </row>
    <row r="506" spans="1:8" ht="45" outlineLevel="4" x14ac:dyDescent="0.2">
      <c r="A506" s="155" t="s">
        <v>2112</v>
      </c>
      <c r="B506" s="155" t="s">
        <v>2106</v>
      </c>
      <c r="C506" s="155" t="s">
        <v>842</v>
      </c>
      <c r="D506" s="155"/>
      <c r="E506" s="156" t="s">
        <v>843</v>
      </c>
      <c r="F506" s="157">
        <v>4467172.5999999996</v>
      </c>
      <c r="G506" s="157">
        <v>399650.7</v>
      </c>
      <c r="H506" s="157">
        <v>0</v>
      </c>
    </row>
    <row r="507" spans="1:8" ht="45" outlineLevel="5" x14ac:dyDescent="0.2">
      <c r="A507" s="155" t="s">
        <v>2112</v>
      </c>
      <c r="B507" s="155" t="s">
        <v>2106</v>
      </c>
      <c r="C507" s="155" t="s">
        <v>906</v>
      </c>
      <c r="D507" s="155"/>
      <c r="E507" s="156" t="s">
        <v>907</v>
      </c>
      <c r="F507" s="157">
        <v>4467172.5999999996</v>
      </c>
      <c r="G507" s="157">
        <v>399650.7</v>
      </c>
      <c r="H507" s="157">
        <v>0</v>
      </c>
    </row>
    <row r="508" spans="1:8" ht="90" outlineLevel="6" x14ac:dyDescent="0.2">
      <c r="A508" s="155" t="s">
        <v>2112</v>
      </c>
      <c r="B508" s="155" t="s">
        <v>2106</v>
      </c>
      <c r="C508" s="155" t="s">
        <v>913</v>
      </c>
      <c r="D508" s="155"/>
      <c r="E508" s="156" t="s">
        <v>387</v>
      </c>
      <c r="F508" s="157">
        <v>4467172.5999999996</v>
      </c>
      <c r="G508" s="157">
        <v>399650.7</v>
      </c>
      <c r="H508" s="157">
        <v>0</v>
      </c>
    </row>
    <row r="509" spans="1:8" ht="45" outlineLevel="7" x14ac:dyDescent="0.2">
      <c r="A509" s="155" t="s">
        <v>2112</v>
      </c>
      <c r="B509" s="155" t="s">
        <v>2106</v>
      </c>
      <c r="C509" s="155" t="s">
        <v>913</v>
      </c>
      <c r="D509" s="155" t="s">
        <v>388</v>
      </c>
      <c r="E509" s="156" t="s">
        <v>389</v>
      </c>
      <c r="F509" s="157">
        <v>4467172.5999999996</v>
      </c>
      <c r="G509" s="157">
        <v>399650.7</v>
      </c>
      <c r="H509" s="157">
        <v>0</v>
      </c>
    </row>
    <row r="510" spans="1:8" ht="15" outlineLevel="1" x14ac:dyDescent="0.2">
      <c r="A510" s="155" t="s">
        <v>2112</v>
      </c>
      <c r="B510" s="155" t="s">
        <v>2128</v>
      </c>
      <c r="C510" s="155"/>
      <c r="D510" s="155"/>
      <c r="E510" s="156" t="s">
        <v>2129</v>
      </c>
      <c r="F510" s="157">
        <v>7673956.2000000002</v>
      </c>
      <c r="G510" s="157">
        <v>3870699.5</v>
      </c>
      <c r="H510" s="157">
        <v>4290328.5999999996</v>
      </c>
    </row>
    <row r="511" spans="1:8" ht="18" customHeight="1" outlineLevel="2" x14ac:dyDescent="0.2">
      <c r="A511" s="155" t="s">
        <v>2112</v>
      </c>
      <c r="B511" s="155" t="s">
        <v>2130</v>
      </c>
      <c r="C511" s="155"/>
      <c r="D511" s="155"/>
      <c r="E511" s="156" t="s">
        <v>2131</v>
      </c>
      <c r="F511" s="157">
        <v>6339626.9000000004</v>
      </c>
      <c r="G511" s="157">
        <v>2102985.5</v>
      </c>
      <c r="H511" s="157">
        <v>1667546.7</v>
      </c>
    </row>
    <row r="512" spans="1:8" ht="45" outlineLevel="3" x14ac:dyDescent="0.2">
      <c r="A512" s="155" t="s">
        <v>2112</v>
      </c>
      <c r="B512" s="155" t="s">
        <v>2130</v>
      </c>
      <c r="C512" s="155" t="s">
        <v>281</v>
      </c>
      <c r="D512" s="155"/>
      <c r="E512" s="156" t="s">
        <v>282</v>
      </c>
      <c r="F512" s="157">
        <v>6339227.0999999996</v>
      </c>
      <c r="G512" s="157">
        <v>2102985.5</v>
      </c>
      <c r="H512" s="157">
        <v>1667546.7</v>
      </c>
    </row>
    <row r="513" spans="1:8" ht="45" outlineLevel="4" x14ac:dyDescent="0.2">
      <c r="A513" s="155" t="s">
        <v>2112</v>
      </c>
      <c r="B513" s="155" t="s">
        <v>2130</v>
      </c>
      <c r="C513" s="155" t="s">
        <v>366</v>
      </c>
      <c r="D513" s="155"/>
      <c r="E513" s="156" t="s">
        <v>367</v>
      </c>
      <c r="F513" s="157">
        <v>6339227.0999999996</v>
      </c>
      <c r="G513" s="157">
        <v>2102985.5</v>
      </c>
      <c r="H513" s="157">
        <v>1667546.7</v>
      </c>
    </row>
    <row r="514" spans="1:8" ht="45" outlineLevel="5" x14ac:dyDescent="0.2">
      <c r="A514" s="155" t="s">
        <v>2112</v>
      </c>
      <c r="B514" s="155" t="s">
        <v>2130</v>
      </c>
      <c r="C514" s="155" t="s">
        <v>379</v>
      </c>
      <c r="D514" s="155"/>
      <c r="E514" s="156" t="s">
        <v>380</v>
      </c>
      <c r="F514" s="157">
        <v>6339227.0999999996</v>
      </c>
      <c r="G514" s="157">
        <v>2102985.5</v>
      </c>
      <c r="H514" s="157">
        <v>1667546.7</v>
      </c>
    </row>
    <row r="515" spans="1:8" ht="90" outlineLevel="6" x14ac:dyDescent="0.2">
      <c r="A515" s="155" t="s">
        <v>2112</v>
      </c>
      <c r="B515" s="155" t="s">
        <v>2130</v>
      </c>
      <c r="C515" s="155" t="s">
        <v>386</v>
      </c>
      <c r="D515" s="155"/>
      <c r="E515" s="156" t="s">
        <v>387</v>
      </c>
      <c r="F515" s="157">
        <v>6339227.0999999996</v>
      </c>
      <c r="G515" s="157">
        <v>2102985.5</v>
      </c>
      <c r="H515" s="157">
        <v>1667546.7</v>
      </c>
    </row>
    <row r="516" spans="1:8" ht="45" outlineLevel="7" x14ac:dyDescent="0.2">
      <c r="A516" s="155" t="s">
        <v>2112</v>
      </c>
      <c r="B516" s="155" t="s">
        <v>2130</v>
      </c>
      <c r="C516" s="155" t="s">
        <v>386</v>
      </c>
      <c r="D516" s="155" t="s">
        <v>388</v>
      </c>
      <c r="E516" s="156" t="s">
        <v>389</v>
      </c>
      <c r="F516" s="157">
        <v>6339227.0999999996</v>
      </c>
      <c r="G516" s="157">
        <v>2102985.5</v>
      </c>
      <c r="H516" s="157">
        <v>1667546.7</v>
      </c>
    </row>
    <row r="517" spans="1:8" ht="75" outlineLevel="3" x14ac:dyDescent="0.2">
      <c r="A517" s="155" t="s">
        <v>2112</v>
      </c>
      <c r="B517" s="155" t="s">
        <v>2130</v>
      </c>
      <c r="C517" s="155" t="s">
        <v>1431</v>
      </c>
      <c r="D517" s="155"/>
      <c r="E517" s="156" t="s">
        <v>1432</v>
      </c>
      <c r="F517" s="157">
        <v>399.8</v>
      </c>
      <c r="G517" s="157">
        <v>0</v>
      </c>
      <c r="H517" s="157">
        <v>0</v>
      </c>
    </row>
    <row r="518" spans="1:8" ht="45" outlineLevel="4" x14ac:dyDescent="0.2">
      <c r="A518" s="155" t="s">
        <v>2112</v>
      </c>
      <c r="B518" s="155" t="s">
        <v>2130</v>
      </c>
      <c r="C518" s="155" t="s">
        <v>1517</v>
      </c>
      <c r="D518" s="155"/>
      <c r="E518" s="156" t="s">
        <v>1518</v>
      </c>
      <c r="F518" s="157">
        <v>399.8</v>
      </c>
      <c r="G518" s="157">
        <v>0</v>
      </c>
      <c r="H518" s="157">
        <v>0</v>
      </c>
    </row>
    <row r="519" spans="1:8" ht="60" outlineLevel="5" x14ac:dyDescent="0.2">
      <c r="A519" s="155" t="s">
        <v>2112</v>
      </c>
      <c r="B519" s="155" t="s">
        <v>2130</v>
      </c>
      <c r="C519" s="155" t="s">
        <v>1519</v>
      </c>
      <c r="D519" s="155"/>
      <c r="E519" s="156" t="s">
        <v>1520</v>
      </c>
      <c r="F519" s="157">
        <v>399.8</v>
      </c>
      <c r="G519" s="157">
        <v>0</v>
      </c>
      <c r="H519" s="157">
        <v>0</v>
      </c>
    </row>
    <row r="520" spans="1:8" ht="105" outlineLevel="6" x14ac:dyDescent="0.2">
      <c r="A520" s="155" t="s">
        <v>2112</v>
      </c>
      <c r="B520" s="155" t="s">
        <v>2130</v>
      </c>
      <c r="C520" s="155" t="s">
        <v>1529</v>
      </c>
      <c r="D520" s="155"/>
      <c r="E520" s="156" t="s">
        <v>1530</v>
      </c>
      <c r="F520" s="157">
        <v>399.8</v>
      </c>
      <c r="G520" s="157">
        <v>0</v>
      </c>
      <c r="H520" s="157">
        <v>0</v>
      </c>
    </row>
    <row r="521" spans="1:8" ht="45" outlineLevel="7" x14ac:dyDescent="0.2">
      <c r="A521" s="155" t="s">
        <v>2112</v>
      </c>
      <c r="B521" s="155" t="s">
        <v>2130</v>
      </c>
      <c r="C521" s="155" t="s">
        <v>1529</v>
      </c>
      <c r="D521" s="155" t="s">
        <v>293</v>
      </c>
      <c r="E521" s="156" t="s">
        <v>294</v>
      </c>
      <c r="F521" s="157">
        <v>399.8</v>
      </c>
      <c r="G521" s="157">
        <v>0</v>
      </c>
      <c r="H521" s="157">
        <v>0</v>
      </c>
    </row>
    <row r="522" spans="1:8" ht="15" outlineLevel="2" x14ac:dyDescent="0.2">
      <c r="A522" s="155" t="s">
        <v>2112</v>
      </c>
      <c r="B522" s="155" t="s">
        <v>2132</v>
      </c>
      <c r="C522" s="155"/>
      <c r="D522" s="155"/>
      <c r="E522" s="156" t="s">
        <v>2133</v>
      </c>
      <c r="F522" s="157">
        <v>1331579.3</v>
      </c>
      <c r="G522" s="157">
        <v>1742915.2</v>
      </c>
      <c r="H522" s="157">
        <v>2622781.9</v>
      </c>
    </row>
    <row r="523" spans="1:8" ht="45" outlineLevel="3" x14ac:dyDescent="0.2">
      <c r="A523" s="155" t="s">
        <v>2112</v>
      </c>
      <c r="B523" s="155" t="s">
        <v>2132</v>
      </c>
      <c r="C523" s="155" t="s">
        <v>281</v>
      </c>
      <c r="D523" s="155"/>
      <c r="E523" s="156" t="s">
        <v>282</v>
      </c>
      <c r="F523" s="157">
        <v>1331579.3</v>
      </c>
      <c r="G523" s="157">
        <v>1742915.2</v>
      </c>
      <c r="H523" s="157">
        <v>2622781.9</v>
      </c>
    </row>
    <row r="524" spans="1:8" ht="45" outlineLevel="4" x14ac:dyDescent="0.2">
      <c r="A524" s="155" t="s">
        <v>2112</v>
      </c>
      <c r="B524" s="155" t="s">
        <v>2132</v>
      </c>
      <c r="C524" s="155" t="s">
        <v>366</v>
      </c>
      <c r="D524" s="155"/>
      <c r="E524" s="156" t="s">
        <v>367</v>
      </c>
      <c r="F524" s="157">
        <v>934332.6</v>
      </c>
      <c r="G524" s="157">
        <v>658453.69999999995</v>
      </c>
      <c r="H524" s="157">
        <v>639013.9</v>
      </c>
    </row>
    <row r="525" spans="1:8" ht="45" outlineLevel="5" x14ac:dyDescent="0.2">
      <c r="A525" s="155" t="s">
        <v>2112</v>
      </c>
      <c r="B525" s="155" t="s">
        <v>2132</v>
      </c>
      <c r="C525" s="155" t="s">
        <v>379</v>
      </c>
      <c r="D525" s="155"/>
      <c r="E525" s="156" t="s">
        <v>380</v>
      </c>
      <c r="F525" s="157">
        <v>934332.6</v>
      </c>
      <c r="G525" s="157">
        <v>658453.69999999995</v>
      </c>
      <c r="H525" s="157">
        <v>639013.9</v>
      </c>
    </row>
    <row r="526" spans="1:8" ht="90" outlineLevel="6" x14ac:dyDescent="0.2">
      <c r="A526" s="155" t="s">
        <v>2112</v>
      </c>
      <c r="B526" s="155" t="s">
        <v>2132</v>
      </c>
      <c r="C526" s="155" t="s">
        <v>386</v>
      </c>
      <c r="D526" s="155"/>
      <c r="E526" s="156" t="s">
        <v>387</v>
      </c>
      <c r="F526" s="157">
        <v>934332.6</v>
      </c>
      <c r="G526" s="157">
        <v>658453.69999999995</v>
      </c>
      <c r="H526" s="157">
        <v>639013.9</v>
      </c>
    </row>
    <row r="527" spans="1:8" ht="45" outlineLevel="7" x14ac:dyDescent="0.2">
      <c r="A527" s="155" t="s">
        <v>2112</v>
      </c>
      <c r="B527" s="155" t="s">
        <v>2132</v>
      </c>
      <c r="C527" s="155" t="s">
        <v>386</v>
      </c>
      <c r="D527" s="155" t="s">
        <v>388</v>
      </c>
      <c r="E527" s="156" t="s">
        <v>389</v>
      </c>
      <c r="F527" s="157">
        <v>934332.6</v>
      </c>
      <c r="G527" s="157">
        <v>658453.69999999995</v>
      </c>
      <c r="H527" s="157">
        <v>639013.9</v>
      </c>
    </row>
    <row r="528" spans="1:8" ht="66" customHeight="1" outlineLevel="4" x14ac:dyDescent="0.2">
      <c r="A528" s="155" t="s">
        <v>2112</v>
      </c>
      <c r="B528" s="155" t="s">
        <v>2132</v>
      </c>
      <c r="C528" s="155" t="s">
        <v>427</v>
      </c>
      <c r="D528" s="155"/>
      <c r="E528" s="156" t="s">
        <v>428</v>
      </c>
      <c r="F528" s="157">
        <v>397246.7</v>
      </c>
      <c r="G528" s="157">
        <v>1084461.5</v>
      </c>
      <c r="H528" s="157">
        <v>1983768</v>
      </c>
    </row>
    <row r="529" spans="1:8" ht="75" outlineLevel="5" x14ac:dyDescent="0.2">
      <c r="A529" s="155" t="s">
        <v>2112</v>
      </c>
      <c r="B529" s="155" t="s">
        <v>2132</v>
      </c>
      <c r="C529" s="155" t="s">
        <v>429</v>
      </c>
      <c r="D529" s="155"/>
      <c r="E529" s="156" t="s">
        <v>430</v>
      </c>
      <c r="F529" s="157">
        <v>397246.7</v>
      </c>
      <c r="G529" s="157">
        <v>1084461.5</v>
      </c>
      <c r="H529" s="157">
        <v>1983768</v>
      </c>
    </row>
    <row r="530" spans="1:8" ht="45" outlineLevel="6" x14ac:dyDescent="0.2">
      <c r="A530" s="155" t="s">
        <v>2112</v>
      </c>
      <c r="B530" s="155" t="s">
        <v>2132</v>
      </c>
      <c r="C530" s="155" t="s">
        <v>431</v>
      </c>
      <c r="D530" s="155"/>
      <c r="E530" s="156" t="s">
        <v>432</v>
      </c>
      <c r="F530" s="157">
        <v>397246.7</v>
      </c>
      <c r="G530" s="157">
        <v>1084461.5</v>
      </c>
      <c r="H530" s="157">
        <v>1983768</v>
      </c>
    </row>
    <row r="531" spans="1:8" ht="45" outlineLevel="7" x14ac:dyDescent="0.2">
      <c r="A531" s="155" t="s">
        <v>2112</v>
      </c>
      <c r="B531" s="155" t="s">
        <v>2132</v>
      </c>
      <c r="C531" s="155" t="s">
        <v>431</v>
      </c>
      <c r="D531" s="155" t="s">
        <v>388</v>
      </c>
      <c r="E531" s="156" t="s">
        <v>389</v>
      </c>
      <c r="F531" s="157">
        <v>397246.7</v>
      </c>
      <c r="G531" s="157">
        <v>1084461.5</v>
      </c>
      <c r="H531" s="157">
        <v>1983768</v>
      </c>
    </row>
    <row r="532" spans="1:8" ht="21.75" customHeight="1" outlineLevel="2" x14ac:dyDescent="0.2">
      <c r="A532" s="155" t="s">
        <v>2112</v>
      </c>
      <c r="B532" s="155" t="s">
        <v>2134</v>
      </c>
      <c r="C532" s="155"/>
      <c r="D532" s="155"/>
      <c r="E532" s="156" t="s">
        <v>2135</v>
      </c>
      <c r="F532" s="157">
        <v>2750</v>
      </c>
      <c r="G532" s="157">
        <v>24798.799999999999</v>
      </c>
      <c r="H532" s="157">
        <v>0</v>
      </c>
    </row>
    <row r="533" spans="1:8" ht="45" outlineLevel="3" x14ac:dyDescent="0.2">
      <c r="A533" s="155" t="s">
        <v>2112</v>
      </c>
      <c r="B533" s="155" t="s">
        <v>2134</v>
      </c>
      <c r="C533" s="155" t="s">
        <v>281</v>
      </c>
      <c r="D533" s="155"/>
      <c r="E533" s="156" t="s">
        <v>282</v>
      </c>
      <c r="F533" s="157">
        <v>2750</v>
      </c>
      <c r="G533" s="157">
        <v>24798.799999999999</v>
      </c>
      <c r="H533" s="157">
        <v>0</v>
      </c>
    </row>
    <row r="534" spans="1:8" ht="45" outlineLevel="4" x14ac:dyDescent="0.2">
      <c r="A534" s="155" t="s">
        <v>2112</v>
      </c>
      <c r="B534" s="155" t="s">
        <v>2134</v>
      </c>
      <c r="C534" s="155" t="s">
        <v>366</v>
      </c>
      <c r="D534" s="155"/>
      <c r="E534" s="156" t="s">
        <v>367</v>
      </c>
      <c r="F534" s="157">
        <v>2750</v>
      </c>
      <c r="G534" s="157">
        <v>24798.799999999999</v>
      </c>
      <c r="H534" s="157">
        <v>0</v>
      </c>
    </row>
    <row r="535" spans="1:8" ht="45" outlineLevel="5" x14ac:dyDescent="0.2">
      <c r="A535" s="155" t="s">
        <v>2112</v>
      </c>
      <c r="B535" s="155" t="s">
        <v>2134</v>
      </c>
      <c r="C535" s="155" t="s">
        <v>379</v>
      </c>
      <c r="D535" s="155"/>
      <c r="E535" s="156" t="s">
        <v>380</v>
      </c>
      <c r="F535" s="157">
        <v>2750</v>
      </c>
      <c r="G535" s="157">
        <v>24798.799999999999</v>
      </c>
      <c r="H535" s="157">
        <v>0</v>
      </c>
    </row>
    <row r="536" spans="1:8" ht="90" outlineLevel="6" x14ac:dyDescent="0.2">
      <c r="A536" s="155" t="s">
        <v>2112</v>
      </c>
      <c r="B536" s="155" t="s">
        <v>2134</v>
      </c>
      <c r="C536" s="155" t="s">
        <v>386</v>
      </c>
      <c r="D536" s="155"/>
      <c r="E536" s="156" t="s">
        <v>387</v>
      </c>
      <c r="F536" s="157">
        <v>2750</v>
      </c>
      <c r="G536" s="157">
        <v>24798.799999999999</v>
      </c>
      <c r="H536" s="157">
        <v>0</v>
      </c>
    </row>
    <row r="537" spans="1:8" ht="45" outlineLevel="7" x14ac:dyDescent="0.2">
      <c r="A537" s="155" t="s">
        <v>2112</v>
      </c>
      <c r="B537" s="155" t="s">
        <v>2134</v>
      </c>
      <c r="C537" s="155" t="s">
        <v>386</v>
      </c>
      <c r="D537" s="155" t="s">
        <v>388</v>
      </c>
      <c r="E537" s="156" t="s">
        <v>389</v>
      </c>
      <c r="F537" s="157">
        <v>2750</v>
      </c>
      <c r="G537" s="157">
        <v>24798.799999999999</v>
      </c>
      <c r="H537" s="157">
        <v>0</v>
      </c>
    </row>
    <row r="538" spans="1:8" ht="15" outlineLevel="1" x14ac:dyDescent="0.2">
      <c r="A538" s="155" t="s">
        <v>2112</v>
      </c>
      <c r="B538" s="155" t="s">
        <v>2092</v>
      </c>
      <c r="C538" s="155"/>
      <c r="D538" s="155"/>
      <c r="E538" s="156" t="s">
        <v>2093</v>
      </c>
      <c r="F538" s="157">
        <v>1187520.6000000001</v>
      </c>
      <c r="G538" s="157">
        <v>890578.9</v>
      </c>
      <c r="H538" s="157">
        <v>1103648.7</v>
      </c>
    </row>
    <row r="539" spans="1:8" ht="30" outlineLevel="2" x14ac:dyDescent="0.2">
      <c r="A539" s="155" t="s">
        <v>2112</v>
      </c>
      <c r="B539" s="155" t="s">
        <v>2136</v>
      </c>
      <c r="C539" s="155"/>
      <c r="D539" s="155"/>
      <c r="E539" s="156" t="s">
        <v>2137</v>
      </c>
      <c r="F539" s="157">
        <v>295913.5</v>
      </c>
      <c r="G539" s="157">
        <v>156914</v>
      </c>
      <c r="H539" s="157">
        <v>361101.2</v>
      </c>
    </row>
    <row r="540" spans="1:8" ht="60" outlineLevel="3" x14ac:dyDescent="0.2">
      <c r="A540" s="155" t="s">
        <v>2112</v>
      </c>
      <c r="B540" s="155" t="s">
        <v>2136</v>
      </c>
      <c r="C540" s="155" t="s">
        <v>633</v>
      </c>
      <c r="D540" s="155"/>
      <c r="E540" s="156" t="s">
        <v>634</v>
      </c>
      <c r="F540" s="157">
        <v>295913.5</v>
      </c>
      <c r="G540" s="157">
        <v>156914</v>
      </c>
      <c r="H540" s="157">
        <v>361101.2</v>
      </c>
    </row>
    <row r="541" spans="1:8" ht="75" outlineLevel="4" x14ac:dyDescent="0.2">
      <c r="A541" s="155" t="s">
        <v>2112</v>
      </c>
      <c r="B541" s="155" t="s">
        <v>2136</v>
      </c>
      <c r="C541" s="155" t="s">
        <v>721</v>
      </c>
      <c r="D541" s="155"/>
      <c r="E541" s="156" t="s">
        <v>722</v>
      </c>
      <c r="F541" s="157">
        <v>295913.5</v>
      </c>
      <c r="G541" s="157">
        <v>156914</v>
      </c>
      <c r="H541" s="157">
        <v>361101.2</v>
      </c>
    </row>
    <row r="542" spans="1:8" ht="75" outlineLevel="5" x14ac:dyDescent="0.2">
      <c r="A542" s="155" t="s">
        <v>2112</v>
      </c>
      <c r="B542" s="155" t="s">
        <v>2136</v>
      </c>
      <c r="C542" s="155" t="s">
        <v>806</v>
      </c>
      <c r="D542" s="155"/>
      <c r="E542" s="156" t="s">
        <v>807</v>
      </c>
      <c r="F542" s="157">
        <v>295913.5</v>
      </c>
      <c r="G542" s="157">
        <v>156914</v>
      </c>
      <c r="H542" s="157">
        <v>361101.2</v>
      </c>
    </row>
    <row r="543" spans="1:8" ht="90" outlineLevel="6" x14ac:dyDescent="0.2">
      <c r="A543" s="155" t="s">
        <v>2112</v>
      </c>
      <c r="B543" s="155" t="s">
        <v>2136</v>
      </c>
      <c r="C543" s="155" t="s">
        <v>815</v>
      </c>
      <c r="D543" s="155"/>
      <c r="E543" s="156" t="s">
        <v>387</v>
      </c>
      <c r="F543" s="157">
        <v>295913.5</v>
      </c>
      <c r="G543" s="157">
        <v>156914</v>
      </c>
      <c r="H543" s="157">
        <v>361101.2</v>
      </c>
    </row>
    <row r="544" spans="1:8" ht="45" outlineLevel="7" x14ac:dyDescent="0.2">
      <c r="A544" s="155" t="s">
        <v>2112</v>
      </c>
      <c r="B544" s="155" t="s">
        <v>2136</v>
      </c>
      <c r="C544" s="155" t="s">
        <v>815</v>
      </c>
      <c r="D544" s="155" t="s">
        <v>388</v>
      </c>
      <c r="E544" s="156" t="s">
        <v>389</v>
      </c>
      <c r="F544" s="157">
        <v>295913.5</v>
      </c>
      <c r="G544" s="157">
        <v>156914</v>
      </c>
      <c r="H544" s="157">
        <v>361101.2</v>
      </c>
    </row>
    <row r="545" spans="1:8" ht="15.75" customHeight="1" outlineLevel="2" x14ac:dyDescent="0.2">
      <c r="A545" s="155" t="s">
        <v>2112</v>
      </c>
      <c r="B545" s="155" t="s">
        <v>2138</v>
      </c>
      <c r="C545" s="155"/>
      <c r="D545" s="155"/>
      <c r="E545" s="156" t="s">
        <v>2139</v>
      </c>
      <c r="F545" s="157">
        <v>125532</v>
      </c>
      <c r="G545" s="157">
        <v>0</v>
      </c>
      <c r="H545" s="157">
        <v>0</v>
      </c>
    </row>
    <row r="546" spans="1:8" ht="75" outlineLevel="3" x14ac:dyDescent="0.2">
      <c r="A546" s="155" t="s">
        <v>2112</v>
      </c>
      <c r="B546" s="155" t="s">
        <v>2138</v>
      </c>
      <c r="C546" s="155" t="s">
        <v>1431</v>
      </c>
      <c r="D546" s="155"/>
      <c r="E546" s="156" t="s">
        <v>1432</v>
      </c>
      <c r="F546" s="157">
        <v>125532</v>
      </c>
      <c r="G546" s="157">
        <v>0</v>
      </c>
      <c r="H546" s="157">
        <v>0</v>
      </c>
    </row>
    <row r="547" spans="1:8" ht="60" outlineLevel="4" x14ac:dyDescent="0.2">
      <c r="A547" s="155" t="s">
        <v>2112</v>
      </c>
      <c r="B547" s="155" t="s">
        <v>2138</v>
      </c>
      <c r="C547" s="155" t="s">
        <v>1433</v>
      </c>
      <c r="D547" s="155"/>
      <c r="E547" s="156" t="s">
        <v>1434</v>
      </c>
      <c r="F547" s="157">
        <v>125532</v>
      </c>
      <c r="G547" s="157">
        <v>0</v>
      </c>
      <c r="H547" s="157">
        <v>0</v>
      </c>
    </row>
    <row r="548" spans="1:8" ht="90" outlineLevel="5" x14ac:dyDescent="0.2">
      <c r="A548" s="155" t="s">
        <v>2112</v>
      </c>
      <c r="B548" s="155" t="s">
        <v>2138</v>
      </c>
      <c r="C548" s="155" t="s">
        <v>1443</v>
      </c>
      <c r="D548" s="155"/>
      <c r="E548" s="156" t="s">
        <v>2310</v>
      </c>
      <c r="F548" s="157">
        <v>125532</v>
      </c>
      <c r="G548" s="157">
        <v>0</v>
      </c>
      <c r="H548" s="157">
        <v>0</v>
      </c>
    </row>
    <row r="549" spans="1:8" ht="150" outlineLevel="6" x14ac:dyDescent="0.2">
      <c r="A549" s="155" t="s">
        <v>2112</v>
      </c>
      <c r="B549" s="155" t="s">
        <v>2138</v>
      </c>
      <c r="C549" s="155" t="s">
        <v>1444</v>
      </c>
      <c r="D549" s="155"/>
      <c r="E549" s="156" t="s">
        <v>2319</v>
      </c>
      <c r="F549" s="157">
        <v>62766</v>
      </c>
      <c r="G549" s="157">
        <v>0</v>
      </c>
      <c r="H549" s="157">
        <v>0</v>
      </c>
    </row>
    <row r="550" spans="1:8" ht="15" outlineLevel="7" x14ac:dyDescent="0.2">
      <c r="A550" s="155" t="s">
        <v>2112</v>
      </c>
      <c r="B550" s="155" t="s">
        <v>2138</v>
      </c>
      <c r="C550" s="155" t="s">
        <v>1444</v>
      </c>
      <c r="D550" s="155" t="s">
        <v>343</v>
      </c>
      <c r="E550" s="156" t="s">
        <v>344</v>
      </c>
      <c r="F550" s="157">
        <v>62766</v>
      </c>
      <c r="G550" s="157">
        <v>0</v>
      </c>
      <c r="H550" s="157">
        <v>0</v>
      </c>
    </row>
    <row r="551" spans="1:8" ht="150" outlineLevel="6" x14ac:dyDescent="0.2">
      <c r="A551" s="155" t="s">
        <v>2112</v>
      </c>
      <c r="B551" s="155" t="s">
        <v>2138</v>
      </c>
      <c r="C551" s="155" t="s">
        <v>1445</v>
      </c>
      <c r="D551" s="155"/>
      <c r="E551" s="156" t="s">
        <v>2320</v>
      </c>
      <c r="F551" s="157">
        <v>62766</v>
      </c>
      <c r="G551" s="157">
        <v>0</v>
      </c>
      <c r="H551" s="157">
        <v>0</v>
      </c>
    </row>
    <row r="552" spans="1:8" ht="15" outlineLevel="7" x14ac:dyDescent="0.2">
      <c r="A552" s="155" t="s">
        <v>2112</v>
      </c>
      <c r="B552" s="155" t="s">
        <v>2138</v>
      </c>
      <c r="C552" s="155" t="s">
        <v>1445</v>
      </c>
      <c r="D552" s="155" t="s">
        <v>343</v>
      </c>
      <c r="E552" s="156" t="s">
        <v>344</v>
      </c>
      <c r="F552" s="157">
        <v>62766</v>
      </c>
      <c r="G552" s="157">
        <v>0</v>
      </c>
      <c r="H552" s="157">
        <v>0</v>
      </c>
    </row>
    <row r="553" spans="1:8" ht="15" outlineLevel="2" x14ac:dyDescent="0.2">
      <c r="A553" s="155" t="s">
        <v>2112</v>
      </c>
      <c r="B553" s="155" t="s">
        <v>2140</v>
      </c>
      <c r="C553" s="155"/>
      <c r="D553" s="155"/>
      <c r="E553" s="156" t="s">
        <v>2141</v>
      </c>
      <c r="F553" s="157">
        <v>729706.9</v>
      </c>
      <c r="G553" s="157">
        <v>695375.3</v>
      </c>
      <c r="H553" s="157">
        <v>701464.9</v>
      </c>
    </row>
    <row r="554" spans="1:8" ht="60" outlineLevel="3" x14ac:dyDescent="0.2">
      <c r="A554" s="155" t="s">
        <v>2112</v>
      </c>
      <c r="B554" s="155" t="s">
        <v>2140</v>
      </c>
      <c r="C554" s="155" t="s">
        <v>633</v>
      </c>
      <c r="D554" s="155"/>
      <c r="E554" s="156" t="s">
        <v>634</v>
      </c>
      <c r="F554" s="157">
        <v>729706.9</v>
      </c>
      <c r="G554" s="157">
        <v>695375.3</v>
      </c>
      <c r="H554" s="157">
        <v>701464.9</v>
      </c>
    </row>
    <row r="555" spans="1:8" ht="75" outlineLevel="4" x14ac:dyDescent="0.2">
      <c r="A555" s="155" t="s">
        <v>2112</v>
      </c>
      <c r="B555" s="155" t="s">
        <v>2140</v>
      </c>
      <c r="C555" s="155" t="s">
        <v>635</v>
      </c>
      <c r="D555" s="155"/>
      <c r="E555" s="156" t="s">
        <v>636</v>
      </c>
      <c r="F555" s="157">
        <v>729706.9</v>
      </c>
      <c r="G555" s="157">
        <v>695375.3</v>
      </c>
      <c r="H555" s="157">
        <v>701464.9</v>
      </c>
    </row>
    <row r="556" spans="1:8" ht="45" outlineLevel="5" x14ac:dyDescent="0.2">
      <c r="A556" s="155" t="s">
        <v>2112</v>
      </c>
      <c r="B556" s="155" t="s">
        <v>2140</v>
      </c>
      <c r="C556" s="155" t="s">
        <v>679</v>
      </c>
      <c r="D556" s="155"/>
      <c r="E556" s="156" t="s">
        <v>680</v>
      </c>
      <c r="F556" s="157">
        <v>729706.9</v>
      </c>
      <c r="G556" s="157">
        <v>695375.3</v>
      </c>
      <c r="H556" s="157">
        <v>701464.9</v>
      </c>
    </row>
    <row r="557" spans="1:8" ht="165.75" customHeight="1" outlineLevel="6" x14ac:dyDescent="0.2">
      <c r="A557" s="155" t="s">
        <v>2112</v>
      </c>
      <c r="B557" s="155" t="s">
        <v>2140</v>
      </c>
      <c r="C557" s="155" t="s">
        <v>686</v>
      </c>
      <c r="D557" s="155"/>
      <c r="E557" s="156" t="s">
        <v>687</v>
      </c>
      <c r="F557" s="157">
        <v>451481.7</v>
      </c>
      <c r="G557" s="157">
        <v>417150.1</v>
      </c>
      <c r="H557" s="157">
        <v>422557.7</v>
      </c>
    </row>
    <row r="558" spans="1:8" ht="45" outlineLevel="7" x14ac:dyDescent="0.2">
      <c r="A558" s="155" t="s">
        <v>2112</v>
      </c>
      <c r="B558" s="155" t="s">
        <v>2140</v>
      </c>
      <c r="C558" s="155" t="s">
        <v>686</v>
      </c>
      <c r="D558" s="155" t="s">
        <v>388</v>
      </c>
      <c r="E558" s="156" t="s">
        <v>389</v>
      </c>
      <c r="F558" s="157">
        <v>15834.5</v>
      </c>
      <c r="G558" s="157">
        <v>0</v>
      </c>
      <c r="H558" s="157">
        <v>0</v>
      </c>
    </row>
    <row r="559" spans="1:8" ht="15" outlineLevel="7" x14ac:dyDescent="0.2">
      <c r="A559" s="155" t="s">
        <v>2112</v>
      </c>
      <c r="B559" s="155" t="s">
        <v>2140</v>
      </c>
      <c r="C559" s="155" t="s">
        <v>686</v>
      </c>
      <c r="D559" s="155" t="s">
        <v>343</v>
      </c>
      <c r="E559" s="156" t="s">
        <v>344</v>
      </c>
      <c r="F559" s="157">
        <v>435647.2</v>
      </c>
      <c r="G559" s="157">
        <v>417150.1</v>
      </c>
      <c r="H559" s="157">
        <v>422557.7</v>
      </c>
    </row>
    <row r="560" spans="1:8" ht="105" outlineLevel="6" x14ac:dyDescent="0.2">
      <c r="A560" s="155" t="s">
        <v>2112</v>
      </c>
      <c r="B560" s="155" t="s">
        <v>2140</v>
      </c>
      <c r="C560" s="155" t="s">
        <v>702</v>
      </c>
      <c r="D560" s="155"/>
      <c r="E560" s="156" t="s">
        <v>703</v>
      </c>
      <c r="F560" s="157">
        <v>278225.2</v>
      </c>
      <c r="G560" s="157">
        <v>278225.2</v>
      </c>
      <c r="H560" s="157">
        <v>278907.2</v>
      </c>
    </row>
    <row r="561" spans="1:8" ht="15" outlineLevel="7" x14ac:dyDescent="0.2">
      <c r="A561" s="155" t="s">
        <v>2112</v>
      </c>
      <c r="B561" s="155" t="s">
        <v>2140</v>
      </c>
      <c r="C561" s="155" t="s">
        <v>702</v>
      </c>
      <c r="D561" s="155" t="s">
        <v>343</v>
      </c>
      <c r="E561" s="156" t="s">
        <v>344</v>
      </c>
      <c r="F561" s="157">
        <v>278225.2</v>
      </c>
      <c r="G561" s="157">
        <v>278225.2</v>
      </c>
      <c r="H561" s="157">
        <v>278907.2</v>
      </c>
    </row>
    <row r="562" spans="1:8" ht="30" outlineLevel="2" x14ac:dyDescent="0.2">
      <c r="A562" s="155" t="s">
        <v>2112</v>
      </c>
      <c r="B562" s="155" t="s">
        <v>2094</v>
      </c>
      <c r="C562" s="155"/>
      <c r="D562" s="155"/>
      <c r="E562" s="156" t="s">
        <v>2095</v>
      </c>
      <c r="F562" s="157">
        <v>36368.199999999997</v>
      </c>
      <c r="G562" s="157">
        <v>38289.599999999999</v>
      </c>
      <c r="H562" s="157">
        <v>41082.6</v>
      </c>
    </row>
    <row r="563" spans="1:8" ht="60" outlineLevel="3" x14ac:dyDescent="0.2">
      <c r="A563" s="155" t="s">
        <v>2112</v>
      </c>
      <c r="B563" s="155" t="s">
        <v>2094</v>
      </c>
      <c r="C563" s="155" t="s">
        <v>633</v>
      </c>
      <c r="D563" s="155"/>
      <c r="E563" s="156" t="s">
        <v>634</v>
      </c>
      <c r="F563" s="157">
        <v>36368.199999999997</v>
      </c>
      <c r="G563" s="157">
        <v>38289.599999999999</v>
      </c>
      <c r="H563" s="157">
        <v>41082.6</v>
      </c>
    </row>
    <row r="564" spans="1:8" ht="75" outlineLevel="4" x14ac:dyDescent="0.2">
      <c r="A564" s="155" t="s">
        <v>2112</v>
      </c>
      <c r="B564" s="155" t="s">
        <v>2094</v>
      </c>
      <c r="C564" s="155" t="s">
        <v>635</v>
      </c>
      <c r="D564" s="155"/>
      <c r="E564" s="156" t="s">
        <v>636</v>
      </c>
      <c r="F564" s="157">
        <v>36368.199999999997</v>
      </c>
      <c r="G564" s="157">
        <v>38289.599999999999</v>
      </c>
      <c r="H564" s="157">
        <v>41082.6</v>
      </c>
    </row>
    <row r="565" spans="1:8" ht="45" outlineLevel="5" x14ac:dyDescent="0.2">
      <c r="A565" s="155" t="s">
        <v>2112</v>
      </c>
      <c r="B565" s="155" t="s">
        <v>2094</v>
      </c>
      <c r="C565" s="155" t="s">
        <v>679</v>
      </c>
      <c r="D565" s="155"/>
      <c r="E565" s="156" t="s">
        <v>680</v>
      </c>
      <c r="F565" s="157">
        <v>36368.199999999997</v>
      </c>
      <c r="G565" s="157">
        <v>38289.599999999999</v>
      </c>
      <c r="H565" s="157">
        <v>41082.6</v>
      </c>
    </row>
    <row r="566" spans="1:8" ht="75" outlineLevel="6" x14ac:dyDescent="0.2">
      <c r="A566" s="155" t="s">
        <v>2112</v>
      </c>
      <c r="B566" s="155" t="s">
        <v>2094</v>
      </c>
      <c r="C566" s="155" t="s">
        <v>684</v>
      </c>
      <c r="D566" s="155"/>
      <c r="E566" s="156" t="s">
        <v>685</v>
      </c>
      <c r="F566" s="157">
        <v>26041.7</v>
      </c>
      <c r="G566" s="157">
        <v>28064.7</v>
      </c>
      <c r="H566" s="157">
        <v>32383.5</v>
      </c>
    </row>
    <row r="567" spans="1:8" ht="15" outlineLevel="7" x14ac:dyDescent="0.2">
      <c r="A567" s="155" t="s">
        <v>2112</v>
      </c>
      <c r="B567" s="155" t="s">
        <v>2094</v>
      </c>
      <c r="C567" s="155" t="s">
        <v>684</v>
      </c>
      <c r="D567" s="155" t="s">
        <v>343</v>
      </c>
      <c r="E567" s="156" t="s">
        <v>344</v>
      </c>
      <c r="F567" s="157">
        <v>26041.7</v>
      </c>
      <c r="G567" s="157">
        <v>28064.7</v>
      </c>
      <c r="H567" s="157">
        <v>32383.5</v>
      </c>
    </row>
    <row r="568" spans="1:8" ht="120" outlineLevel="6" x14ac:dyDescent="0.2">
      <c r="A568" s="155" t="s">
        <v>2112</v>
      </c>
      <c r="B568" s="155" t="s">
        <v>2094</v>
      </c>
      <c r="C568" s="155" t="s">
        <v>688</v>
      </c>
      <c r="D568" s="155"/>
      <c r="E568" s="156" t="s">
        <v>689</v>
      </c>
      <c r="F568" s="157">
        <v>10326.5</v>
      </c>
      <c r="G568" s="157">
        <v>10224.9</v>
      </c>
      <c r="H568" s="157">
        <v>8699.1</v>
      </c>
    </row>
    <row r="569" spans="1:8" ht="15" outlineLevel="7" x14ac:dyDescent="0.2">
      <c r="A569" s="155" t="s">
        <v>2112</v>
      </c>
      <c r="B569" s="155" t="s">
        <v>2094</v>
      </c>
      <c r="C569" s="155" t="s">
        <v>688</v>
      </c>
      <c r="D569" s="155" t="s">
        <v>343</v>
      </c>
      <c r="E569" s="156" t="s">
        <v>344</v>
      </c>
      <c r="F569" s="157">
        <v>10326.5</v>
      </c>
      <c r="G569" s="157">
        <v>10224.9</v>
      </c>
      <c r="H569" s="157">
        <v>8699.1</v>
      </c>
    </row>
    <row r="570" spans="1:8" ht="30" outlineLevel="1" x14ac:dyDescent="0.2">
      <c r="A570" s="155" t="s">
        <v>2112</v>
      </c>
      <c r="B570" s="155" t="s">
        <v>2082</v>
      </c>
      <c r="C570" s="155"/>
      <c r="D570" s="155"/>
      <c r="E570" s="156" t="s">
        <v>2083</v>
      </c>
      <c r="F570" s="157">
        <v>1426628.4</v>
      </c>
      <c r="G570" s="157">
        <v>1048858.8999999999</v>
      </c>
      <c r="H570" s="157">
        <v>2484004.9</v>
      </c>
    </row>
    <row r="571" spans="1:8" ht="15" outlineLevel="2" x14ac:dyDescent="0.2">
      <c r="A571" s="155" t="s">
        <v>2112</v>
      </c>
      <c r="B571" s="155" t="s">
        <v>2084</v>
      </c>
      <c r="C571" s="155"/>
      <c r="D571" s="155"/>
      <c r="E571" s="156" t="s">
        <v>2085</v>
      </c>
      <c r="F571" s="157">
        <v>1368159.8</v>
      </c>
      <c r="G571" s="157">
        <v>443330.1</v>
      </c>
      <c r="H571" s="157">
        <v>0</v>
      </c>
    </row>
    <row r="572" spans="1:8" ht="45" outlineLevel="3" x14ac:dyDescent="0.2">
      <c r="A572" s="155" t="s">
        <v>2112</v>
      </c>
      <c r="B572" s="155" t="s">
        <v>2084</v>
      </c>
      <c r="C572" s="155" t="s">
        <v>956</v>
      </c>
      <c r="D572" s="155"/>
      <c r="E572" s="156" t="s">
        <v>957</v>
      </c>
      <c r="F572" s="157">
        <v>1368159.8</v>
      </c>
      <c r="G572" s="157">
        <v>443330.1</v>
      </c>
      <c r="H572" s="157">
        <v>0</v>
      </c>
    </row>
    <row r="573" spans="1:8" ht="45" outlineLevel="4" x14ac:dyDescent="0.2">
      <c r="A573" s="155" t="s">
        <v>2112</v>
      </c>
      <c r="B573" s="155" t="s">
        <v>2084</v>
      </c>
      <c r="C573" s="155" t="s">
        <v>1016</v>
      </c>
      <c r="D573" s="155"/>
      <c r="E573" s="156" t="s">
        <v>1017</v>
      </c>
      <c r="F573" s="157">
        <v>1368159.8</v>
      </c>
      <c r="G573" s="157">
        <v>443330.1</v>
      </c>
      <c r="H573" s="157">
        <v>0</v>
      </c>
    </row>
    <row r="574" spans="1:8" ht="45" outlineLevel="5" x14ac:dyDescent="0.2">
      <c r="A574" s="155" t="s">
        <v>2112</v>
      </c>
      <c r="B574" s="155" t="s">
        <v>2084</v>
      </c>
      <c r="C574" s="155" t="s">
        <v>1029</v>
      </c>
      <c r="D574" s="155"/>
      <c r="E574" s="156" t="s">
        <v>1030</v>
      </c>
      <c r="F574" s="157">
        <v>1001020.4</v>
      </c>
      <c r="G574" s="157">
        <v>443330.1</v>
      </c>
      <c r="H574" s="157">
        <v>0</v>
      </c>
    </row>
    <row r="575" spans="1:8" ht="90" outlineLevel="6" x14ac:dyDescent="0.2">
      <c r="A575" s="155" t="s">
        <v>2112</v>
      </c>
      <c r="B575" s="155" t="s">
        <v>2084</v>
      </c>
      <c r="C575" s="155" t="s">
        <v>1049</v>
      </c>
      <c r="D575" s="155"/>
      <c r="E575" s="156" t="s">
        <v>387</v>
      </c>
      <c r="F575" s="157">
        <v>1001020.4</v>
      </c>
      <c r="G575" s="157">
        <v>443330.1</v>
      </c>
      <c r="H575" s="157">
        <v>0</v>
      </c>
    </row>
    <row r="576" spans="1:8" ht="45" outlineLevel="7" x14ac:dyDescent="0.2">
      <c r="A576" s="155" t="s">
        <v>2112</v>
      </c>
      <c r="B576" s="155" t="s">
        <v>2084</v>
      </c>
      <c r="C576" s="155" t="s">
        <v>1049</v>
      </c>
      <c r="D576" s="155" t="s">
        <v>388</v>
      </c>
      <c r="E576" s="156" t="s">
        <v>389</v>
      </c>
      <c r="F576" s="157">
        <v>1001020.4</v>
      </c>
      <c r="G576" s="157">
        <v>443330.1</v>
      </c>
      <c r="H576" s="157">
        <v>0</v>
      </c>
    </row>
    <row r="577" spans="1:8" ht="45" outlineLevel="5" x14ac:dyDescent="0.2">
      <c r="A577" s="155" t="s">
        <v>2112</v>
      </c>
      <c r="B577" s="155" t="s">
        <v>2084</v>
      </c>
      <c r="C577" s="155" t="s">
        <v>1052</v>
      </c>
      <c r="D577" s="155"/>
      <c r="E577" s="156" t="s">
        <v>976</v>
      </c>
      <c r="F577" s="157">
        <v>367139.4</v>
      </c>
      <c r="G577" s="157">
        <v>0</v>
      </c>
      <c r="H577" s="157">
        <v>0</v>
      </c>
    </row>
    <row r="578" spans="1:8" ht="90" outlineLevel="6" x14ac:dyDescent="0.2">
      <c r="A578" s="155" t="s">
        <v>2112</v>
      </c>
      <c r="B578" s="155" t="s">
        <v>2084</v>
      </c>
      <c r="C578" s="155" t="s">
        <v>1053</v>
      </c>
      <c r="D578" s="155"/>
      <c r="E578" s="156" t="s">
        <v>1054</v>
      </c>
      <c r="F578" s="157">
        <v>367139.4</v>
      </c>
      <c r="G578" s="157">
        <v>0</v>
      </c>
      <c r="H578" s="157">
        <v>0</v>
      </c>
    </row>
    <row r="579" spans="1:8" ht="45" outlineLevel="7" x14ac:dyDescent="0.2">
      <c r="A579" s="155" t="s">
        <v>2112</v>
      </c>
      <c r="B579" s="155" t="s">
        <v>2084</v>
      </c>
      <c r="C579" s="155" t="s">
        <v>1053</v>
      </c>
      <c r="D579" s="155" t="s">
        <v>388</v>
      </c>
      <c r="E579" s="156" t="s">
        <v>389</v>
      </c>
      <c r="F579" s="157">
        <v>367139.4</v>
      </c>
      <c r="G579" s="157">
        <v>0</v>
      </c>
      <c r="H579" s="157">
        <v>0</v>
      </c>
    </row>
    <row r="580" spans="1:8" ht="15" outlineLevel="2" x14ac:dyDescent="0.2">
      <c r="A580" s="155" t="s">
        <v>2112</v>
      </c>
      <c r="B580" s="155" t="s">
        <v>2142</v>
      </c>
      <c r="C580" s="155"/>
      <c r="D580" s="155"/>
      <c r="E580" s="156" t="s">
        <v>2143</v>
      </c>
      <c r="F580" s="157">
        <v>58468.6</v>
      </c>
      <c r="G580" s="157">
        <v>605528.80000000005</v>
      </c>
      <c r="H580" s="157">
        <v>2484004.9</v>
      </c>
    </row>
    <row r="581" spans="1:8" ht="45" outlineLevel="3" x14ac:dyDescent="0.2">
      <c r="A581" s="155" t="s">
        <v>2112</v>
      </c>
      <c r="B581" s="155" t="s">
        <v>2142</v>
      </c>
      <c r="C581" s="155" t="s">
        <v>956</v>
      </c>
      <c r="D581" s="155"/>
      <c r="E581" s="156" t="s">
        <v>957</v>
      </c>
      <c r="F581" s="157">
        <v>58468.6</v>
      </c>
      <c r="G581" s="157">
        <v>605528.80000000005</v>
      </c>
      <c r="H581" s="157">
        <v>2484004.9</v>
      </c>
    </row>
    <row r="582" spans="1:8" ht="45" outlineLevel="4" x14ac:dyDescent="0.2">
      <c r="A582" s="155" t="s">
        <v>2112</v>
      </c>
      <c r="B582" s="155" t="s">
        <v>2142</v>
      </c>
      <c r="C582" s="155" t="s">
        <v>1016</v>
      </c>
      <c r="D582" s="155"/>
      <c r="E582" s="156" t="s">
        <v>1017</v>
      </c>
      <c r="F582" s="157">
        <v>58468.6</v>
      </c>
      <c r="G582" s="157">
        <v>605528.80000000005</v>
      </c>
      <c r="H582" s="157">
        <v>2484004.9</v>
      </c>
    </row>
    <row r="583" spans="1:8" ht="45" outlineLevel="5" x14ac:dyDescent="0.2">
      <c r="A583" s="155" t="s">
        <v>2112</v>
      </c>
      <c r="B583" s="155" t="s">
        <v>2142</v>
      </c>
      <c r="C583" s="155" t="s">
        <v>1029</v>
      </c>
      <c r="D583" s="155"/>
      <c r="E583" s="156" t="s">
        <v>1030</v>
      </c>
      <c r="F583" s="157">
        <v>58468.6</v>
      </c>
      <c r="G583" s="157">
        <v>605528.80000000005</v>
      </c>
      <c r="H583" s="157">
        <v>2484004.9</v>
      </c>
    </row>
    <row r="584" spans="1:8" ht="90" outlineLevel="6" x14ac:dyDescent="0.2">
      <c r="A584" s="155" t="s">
        <v>2112</v>
      </c>
      <c r="B584" s="155" t="s">
        <v>2142</v>
      </c>
      <c r="C584" s="155" t="s">
        <v>1049</v>
      </c>
      <c r="D584" s="155"/>
      <c r="E584" s="156" t="s">
        <v>387</v>
      </c>
      <c r="F584" s="157">
        <v>58468.6</v>
      </c>
      <c r="G584" s="157">
        <v>605528.80000000005</v>
      </c>
      <c r="H584" s="157">
        <v>2484004.9</v>
      </c>
    </row>
    <row r="585" spans="1:8" ht="45" outlineLevel="7" x14ac:dyDescent="0.2">
      <c r="A585" s="155" t="s">
        <v>2112</v>
      </c>
      <c r="B585" s="155" t="s">
        <v>2142</v>
      </c>
      <c r="C585" s="155" t="s">
        <v>1049</v>
      </c>
      <c r="D585" s="155" t="s">
        <v>388</v>
      </c>
      <c r="E585" s="156" t="s">
        <v>389</v>
      </c>
      <c r="F585" s="157">
        <v>58468.6</v>
      </c>
      <c r="G585" s="157">
        <v>605528.80000000005</v>
      </c>
      <c r="H585" s="157">
        <v>2484004.9</v>
      </c>
    </row>
    <row r="586" spans="1:8" ht="75" outlineLevel="1" x14ac:dyDescent="0.2">
      <c r="A586" s="155" t="s">
        <v>2112</v>
      </c>
      <c r="B586" s="155" t="s">
        <v>2086</v>
      </c>
      <c r="C586" s="155"/>
      <c r="D586" s="155"/>
      <c r="E586" s="156" t="s">
        <v>2087</v>
      </c>
      <c r="F586" s="157">
        <v>833.5</v>
      </c>
      <c r="G586" s="157">
        <v>0</v>
      </c>
      <c r="H586" s="157">
        <v>0</v>
      </c>
    </row>
    <row r="587" spans="1:8" ht="30" outlineLevel="2" x14ac:dyDescent="0.2">
      <c r="A587" s="155" t="s">
        <v>2112</v>
      </c>
      <c r="B587" s="155" t="s">
        <v>2088</v>
      </c>
      <c r="C587" s="155"/>
      <c r="D587" s="155"/>
      <c r="E587" s="156" t="s">
        <v>2089</v>
      </c>
      <c r="F587" s="157">
        <v>833.5</v>
      </c>
      <c r="G587" s="157">
        <v>0</v>
      </c>
      <c r="H587" s="157">
        <v>0</v>
      </c>
    </row>
    <row r="588" spans="1:8" ht="75" outlineLevel="3" x14ac:dyDescent="0.2">
      <c r="A588" s="155" t="s">
        <v>2112</v>
      </c>
      <c r="B588" s="155" t="s">
        <v>2088</v>
      </c>
      <c r="C588" s="155" t="s">
        <v>1431</v>
      </c>
      <c r="D588" s="155"/>
      <c r="E588" s="156" t="s">
        <v>1432</v>
      </c>
      <c r="F588" s="157">
        <v>833.5</v>
      </c>
      <c r="G588" s="157">
        <v>0</v>
      </c>
      <c r="H588" s="157">
        <v>0</v>
      </c>
    </row>
    <row r="589" spans="1:8" ht="60" outlineLevel="4" x14ac:dyDescent="0.2">
      <c r="A589" s="155" t="s">
        <v>2112</v>
      </c>
      <c r="B589" s="155" t="s">
        <v>2088</v>
      </c>
      <c r="C589" s="155" t="s">
        <v>1433</v>
      </c>
      <c r="D589" s="155"/>
      <c r="E589" s="156" t="s">
        <v>1434</v>
      </c>
      <c r="F589" s="157">
        <v>833.5</v>
      </c>
      <c r="G589" s="157">
        <v>0</v>
      </c>
      <c r="H589" s="157">
        <v>0</v>
      </c>
    </row>
    <row r="590" spans="1:8" ht="90" outlineLevel="5" x14ac:dyDescent="0.2">
      <c r="A590" s="155" t="s">
        <v>2112</v>
      </c>
      <c r="B590" s="155" t="s">
        <v>2088</v>
      </c>
      <c r="C590" s="155" t="s">
        <v>1443</v>
      </c>
      <c r="D590" s="155"/>
      <c r="E590" s="156" t="s">
        <v>2310</v>
      </c>
      <c r="F590" s="157">
        <v>833.5</v>
      </c>
      <c r="G590" s="157">
        <v>0</v>
      </c>
      <c r="H590" s="157">
        <v>0</v>
      </c>
    </row>
    <row r="591" spans="1:8" ht="90" outlineLevel="6" x14ac:dyDescent="0.2">
      <c r="A591" s="155" t="s">
        <v>2112</v>
      </c>
      <c r="B591" s="155" t="s">
        <v>2088</v>
      </c>
      <c r="C591" s="155" t="s">
        <v>2286</v>
      </c>
      <c r="D591" s="155"/>
      <c r="E591" s="156" t="s">
        <v>2311</v>
      </c>
      <c r="F591" s="157">
        <v>833.5</v>
      </c>
      <c r="G591" s="157">
        <v>0</v>
      </c>
      <c r="H591" s="157">
        <v>0</v>
      </c>
    </row>
    <row r="592" spans="1:8" ht="15" outlineLevel="7" x14ac:dyDescent="0.2">
      <c r="A592" s="155" t="s">
        <v>2112</v>
      </c>
      <c r="B592" s="155" t="s">
        <v>2088</v>
      </c>
      <c r="C592" s="155" t="s">
        <v>2286</v>
      </c>
      <c r="D592" s="155" t="s">
        <v>343</v>
      </c>
      <c r="E592" s="156" t="s">
        <v>344</v>
      </c>
      <c r="F592" s="157">
        <v>833.5</v>
      </c>
      <c r="G592" s="157">
        <v>0</v>
      </c>
      <c r="H592" s="157">
        <v>0</v>
      </c>
    </row>
    <row r="593" spans="1:8" ht="45" x14ac:dyDescent="0.2">
      <c r="A593" s="155" t="s">
        <v>2144</v>
      </c>
      <c r="B593" s="155"/>
      <c r="C593" s="155"/>
      <c r="D593" s="155"/>
      <c r="E593" s="156" t="s">
        <v>2145</v>
      </c>
      <c r="F593" s="157">
        <v>31779.4</v>
      </c>
      <c r="G593" s="157">
        <v>32755</v>
      </c>
      <c r="H593" s="157">
        <v>32755</v>
      </c>
    </row>
    <row r="594" spans="1:8" ht="30" outlineLevel="1" x14ac:dyDescent="0.2">
      <c r="A594" s="155" t="s">
        <v>2144</v>
      </c>
      <c r="B594" s="155" t="s">
        <v>2058</v>
      </c>
      <c r="C594" s="155"/>
      <c r="D594" s="155"/>
      <c r="E594" s="156" t="s">
        <v>2059</v>
      </c>
      <c r="F594" s="157">
        <v>1760.9</v>
      </c>
      <c r="G594" s="157">
        <v>1760.9</v>
      </c>
      <c r="H594" s="157">
        <v>1760.9</v>
      </c>
    </row>
    <row r="595" spans="1:8" ht="15" outlineLevel="2" x14ac:dyDescent="0.2">
      <c r="A595" s="155" t="s">
        <v>2144</v>
      </c>
      <c r="B595" s="155" t="s">
        <v>2146</v>
      </c>
      <c r="C595" s="155"/>
      <c r="D595" s="155"/>
      <c r="E595" s="156" t="s">
        <v>2147</v>
      </c>
      <c r="F595" s="157">
        <v>1760.9</v>
      </c>
      <c r="G595" s="157">
        <v>1760.9</v>
      </c>
      <c r="H595" s="157">
        <v>1760.9</v>
      </c>
    </row>
    <row r="596" spans="1:8" ht="45" outlineLevel="3" x14ac:dyDescent="0.2">
      <c r="A596" s="155" t="s">
        <v>2144</v>
      </c>
      <c r="B596" s="155" t="s">
        <v>2146</v>
      </c>
      <c r="C596" s="155" t="s">
        <v>1821</v>
      </c>
      <c r="D596" s="155"/>
      <c r="E596" s="156" t="s">
        <v>1822</v>
      </c>
      <c r="F596" s="157">
        <v>1760.9</v>
      </c>
      <c r="G596" s="157">
        <v>1760.9</v>
      </c>
      <c r="H596" s="157">
        <v>1760.9</v>
      </c>
    </row>
    <row r="597" spans="1:8" ht="30" outlineLevel="4" x14ac:dyDescent="0.2">
      <c r="A597" s="155" t="s">
        <v>2144</v>
      </c>
      <c r="B597" s="155" t="s">
        <v>2146</v>
      </c>
      <c r="C597" s="155" t="s">
        <v>1828</v>
      </c>
      <c r="D597" s="155"/>
      <c r="E597" s="156" t="s">
        <v>1829</v>
      </c>
      <c r="F597" s="157">
        <v>1760.9</v>
      </c>
      <c r="G597" s="157">
        <v>1760.9</v>
      </c>
      <c r="H597" s="157">
        <v>1760.9</v>
      </c>
    </row>
    <row r="598" spans="1:8" ht="278.25" customHeight="1" outlineLevel="5" x14ac:dyDescent="0.2">
      <c r="A598" s="155" t="s">
        <v>2144</v>
      </c>
      <c r="B598" s="155" t="s">
        <v>2146</v>
      </c>
      <c r="C598" s="155" t="s">
        <v>1830</v>
      </c>
      <c r="D598" s="155"/>
      <c r="E598" s="156" t="s">
        <v>1831</v>
      </c>
      <c r="F598" s="157">
        <v>1760.9</v>
      </c>
      <c r="G598" s="157">
        <v>1760.9</v>
      </c>
      <c r="H598" s="157">
        <v>1760.9</v>
      </c>
    </row>
    <row r="599" spans="1:8" ht="120" outlineLevel="6" x14ac:dyDescent="0.2">
      <c r="A599" s="155" t="s">
        <v>2144</v>
      </c>
      <c r="B599" s="155" t="s">
        <v>2146</v>
      </c>
      <c r="C599" s="155" t="s">
        <v>1833</v>
      </c>
      <c r="D599" s="155"/>
      <c r="E599" s="156" t="s">
        <v>2316</v>
      </c>
      <c r="F599" s="157">
        <v>1760.9</v>
      </c>
      <c r="G599" s="157">
        <v>1760.9</v>
      </c>
      <c r="H599" s="157">
        <v>1760.9</v>
      </c>
    </row>
    <row r="600" spans="1:8" ht="45" outlineLevel="7" x14ac:dyDescent="0.2">
      <c r="A600" s="155" t="s">
        <v>2144</v>
      </c>
      <c r="B600" s="155" t="s">
        <v>2146</v>
      </c>
      <c r="C600" s="155" t="s">
        <v>1833</v>
      </c>
      <c r="D600" s="155" t="s">
        <v>293</v>
      </c>
      <c r="E600" s="156" t="s">
        <v>294</v>
      </c>
      <c r="F600" s="157">
        <v>1760.9</v>
      </c>
      <c r="G600" s="157">
        <v>1760.9</v>
      </c>
      <c r="H600" s="157">
        <v>1760.9</v>
      </c>
    </row>
    <row r="601" spans="1:8" ht="30" outlineLevel="1" x14ac:dyDescent="0.2">
      <c r="A601" s="155" t="s">
        <v>2144</v>
      </c>
      <c r="B601" s="155" t="s">
        <v>2148</v>
      </c>
      <c r="C601" s="155"/>
      <c r="D601" s="155"/>
      <c r="E601" s="156" t="s">
        <v>2149</v>
      </c>
      <c r="F601" s="157">
        <v>30018.5</v>
      </c>
      <c r="G601" s="157">
        <v>30994.1</v>
      </c>
      <c r="H601" s="157">
        <v>30994.1</v>
      </c>
    </row>
    <row r="602" spans="1:8" ht="15" outlineLevel="2" x14ac:dyDescent="0.2">
      <c r="A602" s="155" t="s">
        <v>2144</v>
      </c>
      <c r="B602" s="155" t="s">
        <v>2150</v>
      </c>
      <c r="C602" s="155"/>
      <c r="D602" s="155"/>
      <c r="E602" s="156" t="s">
        <v>2151</v>
      </c>
      <c r="F602" s="157">
        <v>6116.5</v>
      </c>
      <c r="G602" s="157">
        <v>6217.3</v>
      </c>
      <c r="H602" s="157">
        <v>6217.3</v>
      </c>
    </row>
    <row r="603" spans="1:8" ht="30" outlineLevel="3" x14ac:dyDescent="0.2">
      <c r="A603" s="155" t="s">
        <v>2144</v>
      </c>
      <c r="B603" s="155" t="s">
        <v>2150</v>
      </c>
      <c r="C603" s="155" t="s">
        <v>1846</v>
      </c>
      <c r="D603" s="155"/>
      <c r="E603" s="156" t="s">
        <v>1847</v>
      </c>
      <c r="F603" s="157">
        <v>6116.5</v>
      </c>
      <c r="G603" s="157">
        <v>6217.3</v>
      </c>
      <c r="H603" s="157">
        <v>6217.3</v>
      </c>
    </row>
    <row r="604" spans="1:8" ht="45" outlineLevel="4" x14ac:dyDescent="0.2">
      <c r="A604" s="155" t="s">
        <v>2144</v>
      </c>
      <c r="B604" s="155" t="s">
        <v>2150</v>
      </c>
      <c r="C604" s="155" t="s">
        <v>1848</v>
      </c>
      <c r="D604" s="155"/>
      <c r="E604" s="156" t="s">
        <v>1849</v>
      </c>
      <c r="F604" s="157">
        <v>6116.5</v>
      </c>
      <c r="G604" s="157">
        <v>6217.3</v>
      </c>
      <c r="H604" s="157">
        <v>6217.3</v>
      </c>
    </row>
    <row r="605" spans="1:8" ht="75" outlineLevel="5" x14ac:dyDescent="0.2">
      <c r="A605" s="155" t="s">
        <v>2144</v>
      </c>
      <c r="B605" s="155" t="s">
        <v>2150</v>
      </c>
      <c r="C605" s="155" t="s">
        <v>1850</v>
      </c>
      <c r="D605" s="155"/>
      <c r="E605" s="156" t="s">
        <v>1851</v>
      </c>
      <c r="F605" s="157">
        <v>6116.5</v>
      </c>
      <c r="G605" s="157">
        <v>6217.3</v>
      </c>
      <c r="H605" s="157">
        <v>6217.3</v>
      </c>
    </row>
    <row r="606" spans="1:8" ht="60" outlineLevel="6" x14ac:dyDescent="0.2">
      <c r="A606" s="155" t="s">
        <v>2144</v>
      </c>
      <c r="B606" s="155" t="s">
        <v>2150</v>
      </c>
      <c r="C606" s="155" t="s">
        <v>1852</v>
      </c>
      <c r="D606" s="155"/>
      <c r="E606" s="156" t="s">
        <v>288</v>
      </c>
      <c r="F606" s="157">
        <v>6116.5</v>
      </c>
      <c r="G606" s="157">
        <v>6217.3</v>
      </c>
      <c r="H606" s="157">
        <v>6217.3</v>
      </c>
    </row>
    <row r="607" spans="1:8" ht="60" outlineLevel="7" x14ac:dyDescent="0.2">
      <c r="A607" s="155" t="s">
        <v>2144</v>
      </c>
      <c r="B607" s="155" t="s">
        <v>2150</v>
      </c>
      <c r="C607" s="155" t="s">
        <v>1852</v>
      </c>
      <c r="D607" s="155" t="s">
        <v>289</v>
      </c>
      <c r="E607" s="156" t="s">
        <v>290</v>
      </c>
      <c r="F607" s="157">
        <v>6116.5</v>
      </c>
      <c r="G607" s="157">
        <v>6217.3</v>
      </c>
      <c r="H607" s="157">
        <v>6217.3</v>
      </c>
    </row>
    <row r="608" spans="1:8" ht="45" outlineLevel="2" x14ac:dyDescent="0.2">
      <c r="A608" s="155" t="s">
        <v>2144</v>
      </c>
      <c r="B608" s="155" t="s">
        <v>2152</v>
      </c>
      <c r="C608" s="155"/>
      <c r="D608" s="155"/>
      <c r="E608" s="156" t="s">
        <v>2153</v>
      </c>
      <c r="F608" s="157">
        <v>801.7</v>
      </c>
      <c r="G608" s="157">
        <v>801.7</v>
      </c>
      <c r="H608" s="157">
        <v>801.7</v>
      </c>
    </row>
    <row r="609" spans="1:8" ht="30" outlineLevel="3" x14ac:dyDescent="0.2">
      <c r="A609" s="155" t="s">
        <v>2144</v>
      </c>
      <c r="B609" s="155" t="s">
        <v>2152</v>
      </c>
      <c r="C609" s="155" t="s">
        <v>1846</v>
      </c>
      <c r="D609" s="155"/>
      <c r="E609" s="156" t="s">
        <v>1847</v>
      </c>
      <c r="F609" s="157">
        <v>801.7</v>
      </c>
      <c r="G609" s="157">
        <v>801.7</v>
      </c>
      <c r="H609" s="157">
        <v>801.7</v>
      </c>
    </row>
    <row r="610" spans="1:8" ht="45" outlineLevel="4" x14ac:dyDescent="0.2">
      <c r="A610" s="155" t="s">
        <v>2144</v>
      </c>
      <c r="B610" s="155" t="s">
        <v>2152</v>
      </c>
      <c r="C610" s="155" t="s">
        <v>1848</v>
      </c>
      <c r="D610" s="155"/>
      <c r="E610" s="156" t="s">
        <v>1849</v>
      </c>
      <c r="F610" s="157">
        <v>801.7</v>
      </c>
      <c r="G610" s="157">
        <v>801.7</v>
      </c>
      <c r="H610" s="157">
        <v>801.7</v>
      </c>
    </row>
    <row r="611" spans="1:8" ht="75" outlineLevel="5" x14ac:dyDescent="0.2">
      <c r="A611" s="155" t="s">
        <v>2144</v>
      </c>
      <c r="B611" s="155" t="s">
        <v>2152</v>
      </c>
      <c r="C611" s="155" t="s">
        <v>1850</v>
      </c>
      <c r="D611" s="155"/>
      <c r="E611" s="156" t="s">
        <v>1851</v>
      </c>
      <c r="F611" s="157">
        <v>801.7</v>
      </c>
      <c r="G611" s="157">
        <v>801.7</v>
      </c>
      <c r="H611" s="157">
        <v>801.7</v>
      </c>
    </row>
    <row r="612" spans="1:8" ht="90" outlineLevel="6" x14ac:dyDescent="0.2">
      <c r="A612" s="155" t="s">
        <v>2144</v>
      </c>
      <c r="B612" s="155" t="s">
        <v>2152</v>
      </c>
      <c r="C612" s="155" t="s">
        <v>1855</v>
      </c>
      <c r="D612" s="155"/>
      <c r="E612" s="156" t="s">
        <v>1856</v>
      </c>
      <c r="F612" s="157">
        <v>801.7</v>
      </c>
      <c r="G612" s="157">
        <v>801.7</v>
      </c>
      <c r="H612" s="157">
        <v>801.7</v>
      </c>
    </row>
    <row r="613" spans="1:8" ht="45" outlineLevel="7" x14ac:dyDescent="0.2">
      <c r="A613" s="155" t="s">
        <v>2144</v>
      </c>
      <c r="B613" s="155" t="s">
        <v>2152</v>
      </c>
      <c r="C613" s="155" t="s">
        <v>1855</v>
      </c>
      <c r="D613" s="155" t="s">
        <v>293</v>
      </c>
      <c r="E613" s="156" t="s">
        <v>294</v>
      </c>
      <c r="F613" s="157">
        <v>801.7</v>
      </c>
      <c r="G613" s="157">
        <v>801.7</v>
      </c>
      <c r="H613" s="157">
        <v>801.7</v>
      </c>
    </row>
    <row r="614" spans="1:8" ht="30" outlineLevel="2" x14ac:dyDescent="0.2">
      <c r="A614" s="155" t="s">
        <v>2144</v>
      </c>
      <c r="B614" s="155" t="s">
        <v>2154</v>
      </c>
      <c r="C614" s="155"/>
      <c r="D614" s="155"/>
      <c r="E614" s="156" t="s">
        <v>2155</v>
      </c>
      <c r="F614" s="157">
        <v>23100.3</v>
      </c>
      <c r="G614" s="157">
        <v>23975.1</v>
      </c>
      <c r="H614" s="157">
        <v>23975.1</v>
      </c>
    </row>
    <row r="615" spans="1:8" ht="30" outlineLevel="3" x14ac:dyDescent="0.2">
      <c r="A615" s="155" t="s">
        <v>2144</v>
      </c>
      <c r="B615" s="155" t="s">
        <v>2154</v>
      </c>
      <c r="C615" s="155" t="s">
        <v>1846</v>
      </c>
      <c r="D615" s="155"/>
      <c r="E615" s="156" t="s">
        <v>1847</v>
      </c>
      <c r="F615" s="157">
        <v>23100.3</v>
      </c>
      <c r="G615" s="157">
        <v>23975.1</v>
      </c>
      <c r="H615" s="157">
        <v>23975.1</v>
      </c>
    </row>
    <row r="616" spans="1:8" ht="75" outlineLevel="4" x14ac:dyDescent="0.2">
      <c r="A616" s="155" t="s">
        <v>2144</v>
      </c>
      <c r="B616" s="155" t="s">
        <v>2154</v>
      </c>
      <c r="C616" s="155" t="s">
        <v>1972</v>
      </c>
      <c r="D616" s="155"/>
      <c r="E616" s="156" t="s">
        <v>1279</v>
      </c>
      <c r="F616" s="157">
        <v>23100.3</v>
      </c>
      <c r="G616" s="157">
        <v>23975.1</v>
      </c>
      <c r="H616" s="157">
        <v>23975.1</v>
      </c>
    </row>
    <row r="617" spans="1:8" ht="45" outlineLevel="5" x14ac:dyDescent="0.2">
      <c r="A617" s="155" t="s">
        <v>2144</v>
      </c>
      <c r="B617" s="155" t="s">
        <v>2154</v>
      </c>
      <c r="C617" s="155" t="s">
        <v>1973</v>
      </c>
      <c r="D617" s="155"/>
      <c r="E617" s="156" t="s">
        <v>369</v>
      </c>
      <c r="F617" s="157">
        <v>23100.3</v>
      </c>
      <c r="G617" s="157">
        <v>23975.1</v>
      </c>
      <c r="H617" s="157">
        <v>23975.1</v>
      </c>
    </row>
    <row r="618" spans="1:8" ht="60" outlineLevel="6" x14ac:dyDescent="0.2">
      <c r="A618" s="155" t="s">
        <v>2144</v>
      </c>
      <c r="B618" s="155" t="s">
        <v>2154</v>
      </c>
      <c r="C618" s="155" t="s">
        <v>1974</v>
      </c>
      <c r="D618" s="155"/>
      <c r="E618" s="156" t="s">
        <v>371</v>
      </c>
      <c r="F618" s="157">
        <v>23100.3</v>
      </c>
      <c r="G618" s="157">
        <v>23975.1</v>
      </c>
      <c r="H618" s="157">
        <v>23975.1</v>
      </c>
    </row>
    <row r="619" spans="1:8" ht="106.5" customHeight="1" outlineLevel="7" x14ac:dyDescent="0.2">
      <c r="A619" s="155" t="s">
        <v>2144</v>
      </c>
      <c r="B619" s="155" t="s">
        <v>2154</v>
      </c>
      <c r="C619" s="155" t="s">
        <v>1974</v>
      </c>
      <c r="D619" s="155" t="s">
        <v>325</v>
      </c>
      <c r="E619" s="156" t="s">
        <v>326</v>
      </c>
      <c r="F619" s="157">
        <v>20184.900000000001</v>
      </c>
      <c r="G619" s="157">
        <v>20954.7</v>
      </c>
      <c r="H619" s="157">
        <v>20954.7</v>
      </c>
    </row>
    <row r="620" spans="1:8" ht="45" outlineLevel="7" x14ac:dyDescent="0.2">
      <c r="A620" s="155" t="s">
        <v>2144</v>
      </c>
      <c r="B620" s="155" t="s">
        <v>2154</v>
      </c>
      <c r="C620" s="155" t="s">
        <v>1974</v>
      </c>
      <c r="D620" s="155" t="s">
        <v>293</v>
      </c>
      <c r="E620" s="156" t="s">
        <v>294</v>
      </c>
      <c r="F620" s="157">
        <v>2905.4</v>
      </c>
      <c r="G620" s="157">
        <v>3020.4</v>
      </c>
      <c r="H620" s="157">
        <v>3020.4</v>
      </c>
    </row>
    <row r="621" spans="1:8" ht="30" outlineLevel="7" x14ac:dyDescent="0.2">
      <c r="A621" s="155" t="s">
        <v>2144</v>
      </c>
      <c r="B621" s="155" t="s">
        <v>2154</v>
      </c>
      <c r="C621" s="155" t="s">
        <v>1974</v>
      </c>
      <c r="D621" s="155" t="s">
        <v>301</v>
      </c>
      <c r="E621" s="156" t="s">
        <v>302</v>
      </c>
      <c r="F621" s="157">
        <v>10</v>
      </c>
      <c r="G621" s="157">
        <v>0</v>
      </c>
      <c r="H621" s="157">
        <v>0</v>
      </c>
    </row>
    <row r="622" spans="1:8" ht="45" x14ac:dyDescent="0.2">
      <c r="A622" s="155" t="s">
        <v>2156</v>
      </c>
      <c r="B622" s="155"/>
      <c r="C622" s="155"/>
      <c r="D622" s="155"/>
      <c r="E622" s="156" t="s">
        <v>2157</v>
      </c>
      <c r="F622" s="157">
        <v>1703615.1</v>
      </c>
      <c r="G622" s="157">
        <v>1837557.7</v>
      </c>
      <c r="H622" s="157">
        <v>1511641.3</v>
      </c>
    </row>
    <row r="623" spans="1:8" ht="30" outlineLevel="1" x14ac:dyDescent="0.2">
      <c r="A623" s="155" t="s">
        <v>2156</v>
      </c>
      <c r="B623" s="155" t="s">
        <v>2058</v>
      </c>
      <c r="C623" s="155"/>
      <c r="D623" s="155"/>
      <c r="E623" s="156" t="s">
        <v>2059</v>
      </c>
      <c r="F623" s="157">
        <v>1558039.3</v>
      </c>
      <c r="G623" s="157">
        <v>1710357</v>
      </c>
      <c r="H623" s="157">
        <v>1383537.3</v>
      </c>
    </row>
    <row r="624" spans="1:8" ht="30" outlineLevel="2" x14ac:dyDescent="0.2">
      <c r="A624" s="155" t="s">
        <v>2156</v>
      </c>
      <c r="B624" s="155" t="s">
        <v>2158</v>
      </c>
      <c r="C624" s="155"/>
      <c r="D624" s="155"/>
      <c r="E624" s="156" t="s">
        <v>2159</v>
      </c>
      <c r="F624" s="157">
        <v>17265.599999999999</v>
      </c>
      <c r="G624" s="157">
        <v>3957.2</v>
      </c>
      <c r="H624" s="157">
        <v>2638</v>
      </c>
    </row>
    <row r="625" spans="1:8" ht="30" outlineLevel="3" x14ac:dyDescent="0.2">
      <c r="A625" s="155" t="s">
        <v>2156</v>
      </c>
      <c r="B625" s="155" t="s">
        <v>2158</v>
      </c>
      <c r="C625" s="155" t="s">
        <v>1846</v>
      </c>
      <c r="D625" s="155"/>
      <c r="E625" s="156" t="s">
        <v>1847</v>
      </c>
      <c r="F625" s="157">
        <v>17265.599999999999</v>
      </c>
      <c r="G625" s="157">
        <v>3957.2</v>
      </c>
      <c r="H625" s="157">
        <v>2638</v>
      </c>
    </row>
    <row r="626" spans="1:8" ht="34.5" customHeight="1" outlineLevel="4" x14ac:dyDescent="0.2">
      <c r="A626" s="155" t="s">
        <v>2156</v>
      </c>
      <c r="B626" s="155" t="s">
        <v>2158</v>
      </c>
      <c r="C626" s="155" t="s">
        <v>1946</v>
      </c>
      <c r="D626" s="155"/>
      <c r="E626" s="156" t="s">
        <v>1947</v>
      </c>
      <c r="F626" s="157">
        <v>17265.599999999999</v>
      </c>
      <c r="G626" s="157">
        <v>3957.2</v>
      </c>
      <c r="H626" s="157">
        <v>2638</v>
      </c>
    </row>
    <row r="627" spans="1:8" ht="45" outlineLevel="5" x14ac:dyDescent="0.2">
      <c r="A627" s="155" t="s">
        <v>2156</v>
      </c>
      <c r="B627" s="155" t="s">
        <v>2158</v>
      </c>
      <c r="C627" s="155" t="s">
        <v>1948</v>
      </c>
      <c r="D627" s="155"/>
      <c r="E627" s="156" t="s">
        <v>1949</v>
      </c>
      <c r="F627" s="157">
        <v>17265.599999999999</v>
      </c>
      <c r="G627" s="157">
        <v>3957.2</v>
      </c>
      <c r="H627" s="157">
        <v>2638</v>
      </c>
    </row>
    <row r="628" spans="1:8" ht="15" outlineLevel="6" x14ac:dyDescent="0.2">
      <c r="A628" s="155" t="s">
        <v>2156</v>
      </c>
      <c r="B628" s="155" t="s">
        <v>2158</v>
      </c>
      <c r="C628" s="155" t="s">
        <v>1950</v>
      </c>
      <c r="D628" s="155"/>
      <c r="E628" s="156" t="s">
        <v>1951</v>
      </c>
      <c r="F628" s="157">
        <v>14348.6</v>
      </c>
      <c r="G628" s="157">
        <v>1028.2</v>
      </c>
      <c r="H628" s="157">
        <v>1121.5999999999999</v>
      </c>
    </row>
    <row r="629" spans="1:8" ht="45" outlineLevel="7" x14ac:dyDescent="0.2">
      <c r="A629" s="155" t="s">
        <v>2156</v>
      </c>
      <c r="B629" s="155" t="s">
        <v>2158</v>
      </c>
      <c r="C629" s="155" t="s">
        <v>1950</v>
      </c>
      <c r="D629" s="155" t="s">
        <v>293</v>
      </c>
      <c r="E629" s="156" t="s">
        <v>294</v>
      </c>
      <c r="F629" s="157">
        <v>14348.6</v>
      </c>
      <c r="G629" s="157">
        <v>1028.2</v>
      </c>
      <c r="H629" s="157">
        <v>1121.5999999999999</v>
      </c>
    </row>
    <row r="630" spans="1:8" ht="30" outlineLevel="6" x14ac:dyDescent="0.2">
      <c r="A630" s="155" t="s">
        <v>2156</v>
      </c>
      <c r="B630" s="155" t="s">
        <v>2158</v>
      </c>
      <c r="C630" s="155" t="s">
        <v>1952</v>
      </c>
      <c r="D630" s="155"/>
      <c r="E630" s="156" t="s">
        <v>1953</v>
      </c>
      <c r="F630" s="157">
        <v>1516.4</v>
      </c>
      <c r="G630" s="157">
        <v>1516.4</v>
      </c>
      <c r="H630" s="157">
        <v>1516.4</v>
      </c>
    </row>
    <row r="631" spans="1:8" ht="45" outlineLevel="7" x14ac:dyDescent="0.2">
      <c r="A631" s="155" t="s">
        <v>2156</v>
      </c>
      <c r="B631" s="155" t="s">
        <v>2158</v>
      </c>
      <c r="C631" s="155" t="s">
        <v>1952</v>
      </c>
      <c r="D631" s="155" t="s">
        <v>293</v>
      </c>
      <c r="E631" s="156" t="s">
        <v>294</v>
      </c>
      <c r="F631" s="157">
        <v>1516.4</v>
      </c>
      <c r="G631" s="157">
        <v>1516.4</v>
      </c>
      <c r="H631" s="157">
        <v>1516.4</v>
      </c>
    </row>
    <row r="632" spans="1:8" ht="105" outlineLevel="6" x14ac:dyDescent="0.2">
      <c r="A632" s="155" t="s">
        <v>2156</v>
      </c>
      <c r="B632" s="155" t="s">
        <v>2158</v>
      </c>
      <c r="C632" s="155" t="s">
        <v>1954</v>
      </c>
      <c r="D632" s="155"/>
      <c r="E632" s="156" t="s">
        <v>1955</v>
      </c>
      <c r="F632" s="157">
        <v>1400.6</v>
      </c>
      <c r="G632" s="157">
        <v>1412.6</v>
      </c>
      <c r="H632" s="157">
        <v>0</v>
      </c>
    </row>
    <row r="633" spans="1:8" ht="15" outlineLevel="7" x14ac:dyDescent="0.2">
      <c r="A633" s="155" t="s">
        <v>2156</v>
      </c>
      <c r="B633" s="155" t="s">
        <v>2158</v>
      </c>
      <c r="C633" s="155" t="s">
        <v>1954</v>
      </c>
      <c r="D633" s="155" t="s">
        <v>327</v>
      </c>
      <c r="E633" s="156" t="s">
        <v>328</v>
      </c>
      <c r="F633" s="157">
        <v>1400.6</v>
      </c>
      <c r="G633" s="157">
        <v>1412.6</v>
      </c>
      <c r="H633" s="157">
        <v>0</v>
      </c>
    </row>
    <row r="634" spans="1:8" ht="15" outlineLevel="2" x14ac:dyDescent="0.2">
      <c r="A634" s="155" t="s">
        <v>2156</v>
      </c>
      <c r="B634" s="155" t="s">
        <v>2060</v>
      </c>
      <c r="C634" s="155"/>
      <c r="D634" s="155"/>
      <c r="E634" s="156" t="s">
        <v>2061</v>
      </c>
      <c r="F634" s="157">
        <v>219372.7</v>
      </c>
      <c r="G634" s="157">
        <v>255097.3</v>
      </c>
      <c r="H634" s="157">
        <v>151412.4</v>
      </c>
    </row>
    <row r="635" spans="1:8" ht="30" outlineLevel="3" x14ac:dyDescent="0.2">
      <c r="A635" s="155" t="s">
        <v>2156</v>
      </c>
      <c r="B635" s="155" t="s">
        <v>2060</v>
      </c>
      <c r="C635" s="155" t="s">
        <v>1846</v>
      </c>
      <c r="D635" s="155"/>
      <c r="E635" s="156" t="s">
        <v>1847</v>
      </c>
      <c r="F635" s="157">
        <v>219372.7</v>
      </c>
      <c r="G635" s="157">
        <v>255097.3</v>
      </c>
      <c r="H635" s="157">
        <v>151412.4</v>
      </c>
    </row>
    <row r="636" spans="1:8" ht="32.25" customHeight="1" outlineLevel="4" x14ac:dyDescent="0.2">
      <c r="A636" s="155" t="s">
        <v>2156</v>
      </c>
      <c r="B636" s="155" t="s">
        <v>2060</v>
      </c>
      <c r="C636" s="155" t="s">
        <v>1946</v>
      </c>
      <c r="D636" s="155"/>
      <c r="E636" s="156" t="s">
        <v>1947</v>
      </c>
      <c r="F636" s="157">
        <v>219372.7</v>
      </c>
      <c r="G636" s="157">
        <v>255097.3</v>
      </c>
      <c r="H636" s="157">
        <v>151412.4</v>
      </c>
    </row>
    <row r="637" spans="1:8" ht="30" outlineLevel="5" x14ac:dyDescent="0.2">
      <c r="A637" s="155" t="s">
        <v>2156</v>
      </c>
      <c r="B637" s="155" t="s">
        <v>2060</v>
      </c>
      <c r="C637" s="155" t="s">
        <v>1956</v>
      </c>
      <c r="D637" s="155"/>
      <c r="E637" s="156" t="s">
        <v>1957</v>
      </c>
      <c r="F637" s="157">
        <v>47294.5</v>
      </c>
      <c r="G637" s="157">
        <v>47169.7</v>
      </c>
      <c r="H637" s="157">
        <v>47169.7</v>
      </c>
    </row>
    <row r="638" spans="1:8" ht="45" outlineLevel="6" x14ac:dyDescent="0.2">
      <c r="A638" s="155" t="s">
        <v>2156</v>
      </c>
      <c r="B638" s="155" t="s">
        <v>2060</v>
      </c>
      <c r="C638" s="155" t="s">
        <v>1958</v>
      </c>
      <c r="D638" s="155"/>
      <c r="E638" s="156" t="s">
        <v>1959</v>
      </c>
      <c r="F638" s="157">
        <v>47294.5</v>
      </c>
      <c r="G638" s="157">
        <v>47169.7</v>
      </c>
      <c r="H638" s="157">
        <v>47169.7</v>
      </c>
    </row>
    <row r="639" spans="1:8" ht="45" outlineLevel="7" x14ac:dyDescent="0.2">
      <c r="A639" s="155" t="s">
        <v>2156</v>
      </c>
      <c r="B639" s="155" t="s">
        <v>2060</v>
      </c>
      <c r="C639" s="155" t="s">
        <v>1958</v>
      </c>
      <c r="D639" s="155" t="s">
        <v>293</v>
      </c>
      <c r="E639" s="156" t="s">
        <v>294</v>
      </c>
      <c r="F639" s="157">
        <v>47294.5</v>
      </c>
      <c r="G639" s="157">
        <v>47169.7</v>
      </c>
      <c r="H639" s="157">
        <v>47169.7</v>
      </c>
    </row>
    <row r="640" spans="1:8" ht="45" outlineLevel="5" x14ac:dyDescent="0.2">
      <c r="A640" s="155" t="s">
        <v>2156</v>
      </c>
      <c r="B640" s="155" t="s">
        <v>2060</v>
      </c>
      <c r="C640" s="155" t="s">
        <v>1960</v>
      </c>
      <c r="D640" s="155"/>
      <c r="E640" s="156" t="s">
        <v>1961</v>
      </c>
      <c r="F640" s="157">
        <v>122938.2</v>
      </c>
      <c r="G640" s="157">
        <v>194417.6</v>
      </c>
      <c r="H640" s="157">
        <v>104242.7</v>
      </c>
    </row>
    <row r="641" spans="1:8" ht="60" outlineLevel="6" x14ac:dyDescent="0.2">
      <c r="A641" s="155" t="s">
        <v>2156</v>
      </c>
      <c r="B641" s="155" t="s">
        <v>2060</v>
      </c>
      <c r="C641" s="155" t="s">
        <v>1962</v>
      </c>
      <c r="D641" s="155"/>
      <c r="E641" s="156" t="s">
        <v>1963</v>
      </c>
      <c r="F641" s="157">
        <v>36621.699999999997</v>
      </c>
      <c r="G641" s="157">
        <v>105479.3</v>
      </c>
      <c r="H641" s="157">
        <v>43393.7</v>
      </c>
    </row>
    <row r="642" spans="1:8" ht="15" outlineLevel="7" x14ac:dyDescent="0.2">
      <c r="A642" s="155" t="s">
        <v>2156</v>
      </c>
      <c r="B642" s="155" t="s">
        <v>2060</v>
      </c>
      <c r="C642" s="155" t="s">
        <v>1962</v>
      </c>
      <c r="D642" s="155" t="s">
        <v>343</v>
      </c>
      <c r="E642" s="156" t="s">
        <v>344</v>
      </c>
      <c r="F642" s="157">
        <v>36621.699999999997</v>
      </c>
      <c r="G642" s="157">
        <v>105479.3</v>
      </c>
      <c r="H642" s="157">
        <v>43393.7</v>
      </c>
    </row>
    <row r="643" spans="1:8" ht="93.75" customHeight="1" outlineLevel="6" x14ac:dyDescent="0.2">
      <c r="A643" s="155" t="s">
        <v>2156</v>
      </c>
      <c r="B643" s="155" t="s">
        <v>2060</v>
      </c>
      <c r="C643" s="155" t="s">
        <v>1964</v>
      </c>
      <c r="D643" s="155"/>
      <c r="E643" s="156" t="s">
        <v>1965</v>
      </c>
      <c r="F643" s="157">
        <v>23400</v>
      </c>
      <c r="G643" s="157">
        <v>25020</v>
      </c>
      <c r="H643" s="157">
        <v>25020</v>
      </c>
    </row>
    <row r="644" spans="1:8" ht="45" outlineLevel="7" x14ac:dyDescent="0.2">
      <c r="A644" s="155" t="s">
        <v>2156</v>
      </c>
      <c r="B644" s="155" t="s">
        <v>2060</v>
      </c>
      <c r="C644" s="155" t="s">
        <v>1964</v>
      </c>
      <c r="D644" s="155" t="s">
        <v>293</v>
      </c>
      <c r="E644" s="156" t="s">
        <v>294</v>
      </c>
      <c r="F644" s="157">
        <v>23400</v>
      </c>
      <c r="G644" s="157">
        <v>25020</v>
      </c>
      <c r="H644" s="157">
        <v>25020</v>
      </c>
    </row>
    <row r="645" spans="1:8" ht="61.5" customHeight="1" outlineLevel="6" x14ac:dyDescent="0.2">
      <c r="A645" s="155" t="s">
        <v>2156</v>
      </c>
      <c r="B645" s="155" t="s">
        <v>2060</v>
      </c>
      <c r="C645" s="155" t="s">
        <v>1966</v>
      </c>
      <c r="D645" s="155"/>
      <c r="E645" s="156" t="s">
        <v>1967</v>
      </c>
      <c r="F645" s="157">
        <v>62916.5</v>
      </c>
      <c r="G645" s="157">
        <v>63918.3</v>
      </c>
      <c r="H645" s="157">
        <v>35829</v>
      </c>
    </row>
    <row r="646" spans="1:8" ht="15" outlineLevel="7" x14ac:dyDescent="0.2">
      <c r="A646" s="155" t="s">
        <v>2156</v>
      </c>
      <c r="B646" s="155" t="s">
        <v>2060</v>
      </c>
      <c r="C646" s="155" t="s">
        <v>1966</v>
      </c>
      <c r="D646" s="155" t="s">
        <v>343</v>
      </c>
      <c r="E646" s="156" t="s">
        <v>344</v>
      </c>
      <c r="F646" s="157">
        <v>62916.5</v>
      </c>
      <c r="G646" s="157">
        <v>63918.3</v>
      </c>
      <c r="H646" s="157">
        <v>35829</v>
      </c>
    </row>
    <row r="647" spans="1:8" ht="60" outlineLevel="5" x14ac:dyDescent="0.2">
      <c r="A647" s="155" t="s">
        <v>2156</v>
      </c>
      <c r="B647" s="155" t="s">
        <v>2060</v>
      </c>
      <c r="C647" s="155" t="s">
        <v>1968</v>
      </c>
      <c r="D647" s="155"/>
      <c r="E647" s="156" t="s">
        <v>1969</v>
      </c>
      <c r="F647" s="157">
        <v>49140</v>
      </c>
      <c r="G647" s="157">
        <v>13510</v>
      </c>
      <c r="H647" s="157">
        <v>0</v>
      </c>
    </row>
    <row r="648" spans="1:8" ht="30" outlineLevel="6" x14ac:dyDescent="0.2">
      <c r="A648" s="155" t="s">
        <v>2156</v>
      </c>
      <c r="B648" s="155" t="s">
        <v>2060</v>
      </c>
      <c r="C648" s="155" t="s">
        <v>1970</v>
      </c>
      <c r="D648" s="155"/>
      <c r="E648" s="156" t="s">
        <v>1971</v>
      </c>
      <c r="F648" s="157">
        <v>49140</v>
      </c>
      <c r="G648" s="157">
        <v>13510</v>
      </c>
      <c r="H648" s="157">
        <v>0</v>
      </c>
    </row>
    <row r="649" spans="1:8" ht="45" outlineLevel="7" x14ac:dyDescent="0.2">
      <c r="A649" s="155" t="s">
        <v>2156</v>
      </c>
      <c r="B649" s="155" t="s">
        <v>2060</v>
      </c>
      <c r="C649" s="155" t="s">
        <v>1970</v>
      </c>
      <c r="D649" s="155" t="s">
        <v>293</v>
      </c>
      <c r="E649" s="156" t="s">
        <v>294</v>
      </c>
      <c r="F649" s="157">
        <v>49140</v>
      </c>
      <c r="G649" s="157">
        <v>13510</v>
      </c>
      <c r="H649" s="157">
        <v>0</v>
      </c>
    </row>
    <row r="650" spans="1:8" ht="15" outlineLevel="2" x14ac:dyDescent="0.2">
      <c r="A650" s="155" t="s">
        <v>2156</v>
      </c>
      <c r="B650" s="155" t="s">
        <v>2110</v>
      </c>
      <c r="C650" s="155"/>
      <c r="D650" s="155"/>
      <c r="E650" s="156" t="s">
        <v>2111</v>
      </c>
      <c r="F650" s="157">
        <v>1316593</v>
      </c>
      <c r="G650" s="157">
        <v>1364283.1</v>
      </c>
      <c r="H650" s="157">
        <v>1224678.8999999999</v>
      </c>
    </row>
    <row r="651" spans="1:8" ht="30" outlineLevel="3" x14ac:dyDescent="0.2">
      <c r="A651" s="155" t="s">
        <v>2156</v>
      </c>
      <c r="B651" s="155" t="s">
        <v>2110</v>
      </c>
      <c r="C651" s="155" t="s">
        <v>1846</v>
      </c>
      <c r="D651" s="155"/>
      <c r="E651" s="156" t="s">
        <v>1847</v>
      </c>
      <c r="F651" s="157">
        <v>1316593</v>
      </c>
      <c r="G651" s="157">
        <v>1364283.1</v>
      </c>
      <c r="H651" s="157">
        <v>1224678.8999999999</v>
      </c>
    </row>
    <row r="652" spans="1:8" ht="30" outlineLevel="4" x14ac:dyDescent="0.2">
      <c r="A652" s="155" t="s">
        <v>2156</v>
      </c>
      <c r="B652" s="155" t="s">
        <v>2110</v>
      </c>
      <c r="C652" s="155" t="s">
        <v>1909</v>
      </c>
      <c r="D652" s="155"/>
      <c r="E652" s="156" t="s">
        <v>1910</v>
      </c>
      <c r="F652" s="157">
        <v>1152996.8</v>
      </c>
      <c r="G652" s="157">
        <v>1197373.2</v>
      </c>
      <c r="H652" s="157">
        <v>1058693</v>
      </c>
    </row>
    <row r="653" spans="1:8" ht="30" outlineLevel="5" x14ac:dyDescent="0.2">
      <c r="A653" s="155" t="s">
        <v>2156</v>
      </c>
      <c r="B653" s="155" t="s">
        <v>2110</v>
      </c>
      <c r="C653" s="155" t="s">
        <v>1911</v>
      </c>
      <c r="D653" s="155"/>
      <c r="E653" s="156" t="s">
        <v>1912</v>
      </c>
      <c r="F653" s="157">
        <v>381417.5</v>
      </c>
      <c r="G653" s="157">
        <v>403469.4</v>
      </c>
      <c r="H653" s="157">
        <v>416057.2</v>
      </c>
    </row>
    <row r="654" spans="1:8" ht="60" outlineLevel="6" x14ac:dyDescent="0.2">
      <c r="A654" s="155" t="s">
        <v>2156</v>
      </c>
      <c r="B654" s="155" t="s">
        <v>2110</v>
      </c>
      <c r="C654" s="155" t="s">
        <v>1913</v>
      </c>
      <c r="D654" s="155"/>
      <c r="E654" s="156" t="s">
        <v>288</v>
      </c>
      <c r="F654" s="157">
        <v>74022.3</v>
      </c>
      <c r="G654" s="157">
        <v>89525</v>
      </c>
      <c r="H654" s="157">
        <v>95525.8</v>
      </c>
    </row>
    <row r="655" spans="1:8" ht="60" outlineLevel="7" x14ac:dyDescent="0.2">
      <c r="A655" s="155" t="s">
        <v>2156</v>
      </c>
      <c r="B655" s="155" t="s">
        <v>2110</v>
      </c>
      <c r="C655" s="155" t="s">
        <v>1913</v>
      </c>
      <c r="D655" s="155" t="s">
        <v>289</v>
      </c>
      <c r="E655" s="156" t="s">
        <v>290</v>
      </c>
      <c r="F655" s="157">
        <v>74022.3</v>
      </c>
      <c r="G655" s="157">
        <v>89525</v>
      </c>
      <c r="H655" s="157">
        <v>95525.8</v>
      </c>
    </row>
    <row r="656" spans="1:8" ht="60" outlineLevel="6" x14ac:dyDescent="0.2">
      <c r="A656" s="155" t="s">
        <v>2156</v>
      </c>
      <c r="B656" s="155" t="s">
        <v>2110</v>
      </c>
      <c r="C656" s="155" t="s">
        <v>1914</v>
      </c>
      <c r="D656" s="155"/>
      <c r="E656" s="156" t="s">
        <v>1915</v>
      </c>
      <c r="F656" s="157">
        <v>1600</v>
      </c>
      <c r="G656" s="157">
        <v>0</v>
      </c>
      <c r="H656" s="157">
        <v>0</v>
      </c>
    </row>
    <row r="657" spans="1:8" ht="45" outlineLevel="7" x14ac:dyDescent="0.2">
      <c r="A657" s="155" t="s">
        <v>2156</v>
      </c>
      <c r="B657" s="155" t="s">
        <v>2110</v>
      </c>
      <c r="C657" s="155" t="s">
        <v>1914</v>
      </c>
      <c r="D657" s="155" t="s">
        <v>293</v>
      </c>
      <c r="E657" s="156" t="s">
        <v>294</v>
      </c>
      <c r="F657" s="157">
        <v>1600</v>
      </c>
      <c r="G657" s="157">
        <v>0</v>
      </c>
      <c r="H657" s="157">
        <v>0</v>
      </c>
    </row>
    <row r="658" spans="1:8" ht="48" customHeight="1" outlineLevel="6" x14ac:dyDescent="0.2">
      <c r="A658" s="155" t="s">
        <v>2156</v>
      </c>
      <c r="B658" s="155" t="s">
        <v>2110</v>
      </c>
      <c r="C658" s="155" t="s">
        <v>1916</v>
      </c>
      <c r="D658" s="155"/>
      <c r="E658" s="156" t="s">
        <v>1917</v>
      </c>
      <c r="F658" s="157">
        <v>47758.8</v>
      </c>
      <c r="G658" s="157">
        <v>91819.5</v>
      </c>
      <c r="H658" s="157">
        <v>38406.5</v>
      </c>
    </row>
    <row r="659" spans="1:8" ht="45" outlineLevel="7" x14ac:dyDescent="0.2">
      <c r="A659" s="155" t="s">
        <v>2156</v>
      </c>
      <c r="B659" s="155" t="s">
        <v>2110</v>
      </c>
      <c r="C659" s="155" t="s">
        <v>1916</v>
      </c>
      <c r="D659" s="155" t="s">
        <v>293</v>
      </c>
      <c r="E659" s="156" t="s">
        <v>294</v>
      </c>
      <c r="F659" s="157">
        <v>47758.8</v>
      </c>
      <c r="G659" s="157">
        <v>91819.5</v>
      </c>
      <c r="H659" s="157">
        <v>38406.5</v>
      </c>
    </row>
    <row r="660" spans="1:8" ht="90" outlineLevel="6" x14ac:dyDescent="0.2">
      <c r="A660" s="155" t="s">
        <v>2156</v>
      </c>
      <c r="B660" s="155" t="s">
        <v>2110</v>
      </c>
      <c r="C660" s="155" t="s">
        <v>1918</v>
      </c>
      <c r="D660" s="155"/>
      <c r="E660" s="156" t="s">
        <v>1919</v>
      </c>
      <c r="F660" s="157">
        <v>25000</v>
      </c>
      <c r="G660" s="157">
        <v>0</v>
      </c>
      <c r="H660" s="157">
        <v>0</v>
      </c>
    </row>
    <row r="661" spans="1:8" ht="60" outlineLevel="7" x14ac:dyDescent="0.2">
      <c r="A661" s="155" t="s">
        <v>2156</v>
      </c>
      <c r="B661" s="155" t="s">
        <v>2110</v>
      </c>
      <c r="C661" s="155" t="s">
        <v>1918</v>
      </c>
      <c r="D661" s="155" t="s">
        <v>289</v>
      </c>
      <c r="E661" s="156" t="s">
        <v>290</v>
      </c>
      <c r="F661" s="157">
        <v>25000</v>
      </c>
      <c r="G661" s="157">
        <v>0</v>
      </c>
      <c r="H661" s="157">
        <v>0</v>
      </c>
    </row>
    <row r="662" spans="1:8" ht="48.75" customHeight="1" outlineLevel="6" x14ac:dyDescent="0.2">
      <c r="A662" s="155" t="s">
        <v>2156</v>
      </c>
      <c r="B662" s="155" t="s">
        <v>2110</v>
      </c>
      <c r="C662" s="155" t="s">
        <v>1920</v>
      </c>
      <c r="D662" s="155"/>
      <c r="E662" s="156" t="s">
        <v>1921</v>
      </c>
      <c r="F662" s="157">
        <v>17310</v>
      </c>
      <c r="G662" s="157">
        <v>18000</v>
      </c>
      <c r="H662" s="157">
        <v>78000</v>
      </c>
    </row>
    <row r="663" spans="1:8" ht="45" outlineLevel="7" x14ac:dyDescent="0.2">
      <c r="A663" s="155" t="s">
        <v>2156</v>
      </c>
      <c r="B663" s="155" t="s">
        <v>2110</v>
      </c>
      <c r="C663" s="155" t="s">
        <v>1920</v>
      </c>
      <c r="D663" s="155" t="s">
        <v>293</v>
      </c>
      <c r="E663" s="156" t="s">
        <v>294</v>
      </c>
      <c r="F663" s="157">
        <v>17310</v>
      </c>
      <c r="G663" s="157">
        <v>18000</v>
      </c>
      <c r="H663" s="157">
        <v>78000</v>
      </c>
    </row>
    <row r="664" spans="1:8" ht="30" outlineLevel="6" x14ac:dyDescent="0.2">
      <c r="A664" s="155" t="s">
        <v>2156</v>
      </c>
      <c r="B664" s="155" t="s">
        <v>2110</v>
      </c>
      <c r="C664" s="155" t="s">
        <v>1922</v>
      </c>
      <c r="D664" s="155"/>
      <c r="E664" s="156" t="s">
        <v>1923</v>
      </c>
      <c r="F664" s="157">
        <v>11601.5</v>
      </c>
      <c r="G664" s="157">
        <v>0</v>
      </c>
      <c r="H664" s="157">
        <v>0</v>
      </c>
    </row>
    <row r="665" spans="1:8" ht="45" outlineLevel="7" x14ac:dyDescent="0.2">
      <c r="A665" s="155" t="s">
        <v>2156</v>
      </c>
      <c r="B665" s="155" t="s">
        <v>2110</v>
      </c>
      <c r="C665" s="155" t="s">
        <v>1922</v>
      </c>
      <c r="D665" s="155" t="s">
        <v>293</v>
      </c>
      <c r="E665" s="156" t="s">
        <v>294</v>
      </c>
      <c r="F665" s="157">
        <v>11601.5</v>
      </c>
      <c r="G665" s="157">
        <v>0</v>
      </c>
      <c r="H665" s="157">
        <v>0</v>
      </c>
    </row>
    <row r="666" spans="1:8" ht="45" outlineLevel="6" x14ac:dyDescent="0.2">
      <c r="A666" s="155" t="s">
        <v>2156</v>
      </c>
      <c r="B666" s="155" t="s">
        <v>2110</v>
      </c>
      <c r="C666" s="155" t="s">
        <v>1924</v>
      </c>
      <c r="D666" s="155"/>
      <c r="E666" s="156" t="s">
        <v>1925</v>
      </c>
      <c r="F666" s="157">
        <v>34817</v>
      </c>
      <c r="G666" s="157">
        <v>34817</v>
      </c>
      <c r="H666" s="157">
        <v>34817</v>
      </c>
    </row>
    <row r="667" spans="1:8" ht="60" outlineLevel="7" x14ac:dyDescent="0.2">
      <c r="A667" s="155" t="s">
        <v>2156</v>
      </c>
      <c r="B667" s="155" t="s">
        <v>2110</v>
      </c>
      <c r="C667" s="155" t="s">
        <v>1924</v>
      </c>
      <c r="D667" s="155" t="s">
        <v>289</v>
      </c>
      <c r="E667" s="156" t="s">
        <v>290</v>
      </c>
      <c r="F667" s="157">
        <v>34817</v>
      </c>
      <c r="G667" s="157">
        <v>34817</v>
      </c>
      <c r="H667" s="157">
        <v>34817</v>
      </c>
    </row>
    <row r="668" spans="1:8" ht="45" outlineLevel="6" x14ac:dyDescent="0.2">
      <c r="A668" s="155" t="s">
        <v>2156</v>
      </c>
      <c r="B668" s="155" t="s">
        <v>2110</v>
      </c>
      <c r="C668" s="155" t="s">
        <v>1926</v>
      </c>
      <c r="D668" s="155"/>
      <c r="E668" s="156" t="s">
        <v>1927</v>
      </c>
      <c r="F668" s="157">
        <v>169307.9</v>
      </c>
      <c r="G668" s="157">
        <v>169307.9</v>
      </c>
      <c r="H668" s="157">
        <v>169307.9</v>
      </c>
    </row>
    <row r="669" spans="1:8" ht="60" outlineLevel="7" x14ac:dyDescent="0.2">
      <c r="A669" s="155" t="s">
        <v>2156</v>
      </c>
      <c r="B669" s="155" t="s">
        <v>2110</v>
      </c>
      <c r="C669" s="155" t="s">
        <v>1926</v>
      </c>
      <c r="D669" s="155" t="s">
        <v>289</v>
      </c>
      <c r="E669" s="156" t="s">
        <v>290</v>
      </c>
      <c r="F669" s="157">
        <v>169307.9</v>
      </c>
      <c r="G669" s="157">
        <v>169307.9</v>
      </c>
      <c r="H669" s="157">
        <v>169307.9</v>
      </c>
    </row>
    <row r="670" spans="1:8" ht="90" outlineLevel="5" x14ac:dyDescent="0.2">
      <c r="A670" s="155" t="s">
        <v>2156</v>
      </c>
      <c r="B670" s="155" t="s">
        <v>2110</v>
      </c>
      <c r="C670" s="155" t="s">
        <v>1928</v>
      </c>
      <c r="D670" s="155"/>
      <c r="E670" s="156" t="s">
        <v>1929</v>
      </c>
      <c r="F670" s="157">
        <v>566751.1</v>
      </c>
      <c r="G670" s="157">
        <v>641269.5</v>
      </c>
      <c r="H670" s="157">
        <v>641235.80000000005</v>
      </c>
    </row>
    <row r="671" spans="1:8" ht="60" outlineLevel="6" x14ac:dyDescent="0.2">
      <c r="A671" s="155" t="s">
        <v>2156</v>
      </c>
      <c r="B671" s="155" t="s">
        <v>2110</v>
      </c>
      <c r="C671" s="155" t="s">
        <v>1930</v>
      </c>
      <c r="D671" s="155"/>
      <c r="E671" s="156" t="s">
        <v>288</v>
      </c>
      <c r="F671" s="157">
        <v>168225</v>
      </c>
      <c r="G671" s="157">
        <v>196973.3</v>
      </c>
      <c r="H671" s="157">
        <v>196939.6</v>
      </c>
    </row>
    <row r="672" spans="1:8" ht="109.5" customHeight="1" outlineLevel="7" x14ac:dyDescent="0.2">
      <c r="A672" s="155" t="s">
        <v>2156</v>
      </c>
      <c r="B672" s="155" t="s">
        <v>2110</v>
      </c>
      <c r="C672" s="155" t="s">
        <v>1930</v>
      </c>
      <c r="D672" s="155" t="s">
        <v>325</v>
      </c>
      <c r="E672" s="156" t="s">
        <v>326</v>
      </c>
      <c r="F672" s="157">
        <v>130803.8</v>
      </c>
      <c r="G672" s="157">
        <v>151587.1</v>
      </c>
      <c r="H672" s="157">
        <v>151587.1</v>
      </c>
    </row>
    <row r="673" spans="1:8" ht="45" outlineLevel="7" x14ac:dyDescent="0.2">
      <c r="A673" s="155" t="s">
        <v>2156</v>
      </c>
      <c r="B673" s="155" t="s">
        <v>2110</v>
      </c>
      <c r="C673" s="155" t="s">
        <v>1930</v>
      </c>
      <c r="D673" s="155" t="s">
        <v>293</v>
      </c>
      <c r="E673" s="156" t="s">
        <v>294</v>
      </c>
      <c r="F673" s="157">
        <v>34340.300000000003</v>
      </c>
      <c r="G673" s="157">
        <v>42340.3</v>
      </c>
      <c r="H673" s="157">
        <v>42340.3</v>
      </c>
    </row>
    <row r="674" spans="1:8" ht="15" outlineLevel="7" x14ac:dyDescent="0.2">
      <c r="A674" s="155" t="s">
        <v>2156</v>
      </c>
      <c r="B674" s="155" t="s">
        <v>2110</v>
      </c>
      <c r="C674" s="155" t="s">
        <v>1930</v>
      </c>
      <c r="D674" s="155" t="s">
        <v>327</v>
      </c>
      <c r="E674" s="156" t="s">
        <v>328</v>
      </c>
      <c r="F674" s="157">
        <v>3080.9</v>
      </c>
      <c r="G674" s="157">
        <v>3045.9</v>
      </c>
      <c r="H674" s="157">
        <v>3012.2</v>
      </c>
    </row>
    <row r="675" spans="1:8" ht="45" outlineLevel="6" x14ac:dyDescent="0.2">
      <c r="A675" s="155" t="s">
        <v>2156</v>
      </c>
      <c r="B675" s="155" t="s">
        <v>2110</v>
      </c>
      <c r="C675" s="155" t="s">
        <v>1931</v>
      </c>
      <c r="D675" s="155"/>
      <c r="E675" s="156" t="s">
        <v>1932</v>
      </c>
      <c r="F675" s="157">
        <v>24530</v>
      </c>
      <c r="G675" s="157">
        <v>53930</v>
      </c>
      <c r="H675" s="157">
        <v>53930</v>
      </c>
    </row>
    <row r="676" spans="1:8" ht="45" outlineLevel="7" x14ac:dyDescent="0.2">
      <c r="A676" s="155" t="s">
        <v>2156</v>
      </c>
      <c r="B676" s="155" t="s">
        <v>2110</v>
      </c>
      <c r="C676" s="155" t="s">
        <v>1931</v>
      </c>
      <c r="D676" s="155" t="s">
        <v>293</v>
      </c>
      <c r="E676" s="156" t="s">
        <v>294</v>
      </c>
      <c r="F676" s="157">
        <v>24530</v>
      </c>
      <c r="G676" s="157">
        <v>53930</v>
      </c>
      <c r="H676" s="157">
        <v>53930</v>
      </c>
    </row>
    <row r="677" spans="1:8" ht="45" outlineLevel="6" x14ac:dyDescent="0.2">
      <c r="A677" s="155" t="s">
        <v>2156</v>
      </c>
      <c r="B677" s="155" t="s">
        <v>2110</v>
      </c>
      <c r="C677" s="155" t="s">
        <v>1933</v>
      </c>
      <c r="D677" s="155"/>
      <c r="E677" s="156" t="s">
        <v>1925</v>
      </c>
      <c r="F677" s="157">
        <v>373996.1</v>
      </c>
      <c r="G677" s="157">
        <v>390366.2</v>
      </c>
      <c r="H677" s="157">
        <v>390366.2</v>
      </c>
    </row>
    <row r="678" spans="1:8" ht="108.75" customHeight="1" outlineLevel="7" x14ac:dyDescent="0.2">
      <c r="A678" s="155" t="s">
        <v>2156</v>
      </c>
      <c r="B678" s="155" t="s">
        <v>2110</v>
      </c>
      <c r="C678" s="155" t="s">
        <v>1933</v>
      </c>
      <c r="D678" s="155" t="s">
        <v>325</v>
      </c>
      <c r="E678" s="156" t="s">
        <v>326</v>
      </c>
      <c r="F678" s="157">
        <v>321660.90000000002</v>
      </c>
      <c r="G678" s="157">
        <v>334517.59999999998</v>
      </c>
      <c r="H678" s="157">
        <v>334517.59999999998</v>
      </c>
    </row>
    <row r="679" spans="1:8" ht="45" outlineLevel="7" x14ac:dyDescent="0.2">
      <c r="A679" s="155" t="s">
        <v>2156</v>
      </c>
      <c r="B679" s="155" t="s">
        <v>2110</v>
      </c>
      <c r="C679" s="155" t="s">
        <v>1933</v>
      </c>
      <c r="D679" s="155" t="s">
        <v>293</v>
      </c>
      <c r="E679" s="156" t="s">
        <v>294</v>
      </c>
      <c r="F679" s="157">
        <v>52335.199999999997</v>
      </c>
      <c r="G679" s="157">
        <v>55848.6</v>
      </c>
      <c r="H679" s="157">
        <v>55848.6</v>
      </c>
    </row>
    <row r="680" spans="1:8" ht="75" outlineLevel="5" x14ac:dyDescent="0.2">
      <c r="A680" s="155" t="s">
        <v>2156</v>
      </c>
      <c r="B680" s="155" t="s">
        <v>2110</v>
      </c>
      <c r="C680" s="155" t="s">
        <v>1934</v>
      </c>
      <c r="D680" s="155"/>
      <c r="E680" s="156" t="s">
        <v>1935</v>
      </c>
      <c r="F680" s="157">
        <v>86955.3</v>
      </c>
      <c r="G680" s="157">
        <v>1700</v>
      </c>
      <c r="H680" s="157">
        <v>1400</v>
      </c>
    </row>
    <row r="681" spans="1:8" ht="105" outlineLevel="6" x14ac:dyDescent="0.2">
      <c r="A681" s="155" t="s">
        <v>2156</v>
      </c>
      <c r="B681" s="155" t="s">
        <v>2110</v>
      </c>
      <c r="C681" s="155" t="s">
        <v>1936</v>
      </c>
      <c r="D681" s="155"/>
      <c r="E681" s="156" t="s">
        <v>1937</v>
      </c>
      <c r="F681" s="157">
        <v>86955.3</v>
      </c>
      <c r="G681" s="157">
        <v>1700</v>
      </c>
      <c r="H681" s="157">
        <v>1400</v>
      </c>
    </row>
    <row r="682" spans="1:8" ht="45" outlineLevel="7" x14ac:dyDescent="0.2">
      <c r="A682" s="155" t="s">
        <v>2156</v>
      </c>
      <c r="B682" s="155" t="s">
        <v>2110</v>
      </c>
      <c r="C682" s="155" t="s">
        <v>1936</v>
      </c>
      <c r="D682" s="155" t="s">
        <v>293</v>
      </c>
      <c r="E682" s="156" t="s">
        <v>294</v>
      </c>
      <c r="F682" s="157">
        <v>86955.3</v>
      </c>
      <c r="G682" s="157">
        <v>1700</v>
      </c>
      <c r="H682" s="157">
        <v>1400</v>
      </c>
    </row>
    <row r="683" spans="1:8" ht="45" outlineLevel="5" x14ac:dyDescent="0.2">
      <c r="A683" s="155" t="s">
        <v>2156</v>
      </c>
      <c r="B683" s="155" t="s">
        <v>2110</v>
      </c>
      <c r="C683" s="155" t="s">
        <v>1938</v>
      </c>
      <c r="D683" s="155"/>
      <c r="E683" s="156" t="s">
        <v>1939</v>
      </c>
      <c r="F683" s="157">
        <v>117872.9</v>
      </c>
      <c r="G683" s="157">
        <v>150934.29999999999</v>
      </c>
      <c r="H683" s="157">
        <v>0</v>
      </c>
    </row>
    <row r="684" spans="1:8" ht="30" outlineLevel="6" x14ac:dyDescent="0.2">
      <c r="A684" s="155" t="s">
        <v>2156</v>
      </c>
      <c r="B684" s="155" t="s">
        <v>2110</v>
      </c>
      <c r="C684" s="155" t="s">
        <v>1940</v>
      </c>
      <c r="D684" s="155"/>
      <c r="E684" s="156" t="s">
        <v>1941</v>
      </c>
      <c r="F684" s="157">
        <v>83404.800000000003</v>
      </c>
      <c r="G684" s="157">
        <v>83242.399999999994</v>
      </c>
      <c r="H684" s="157">
        <v>0</v>
      </c>
    </row>
    <row r="685" spans="1:8" ht="60" outlineLevel="7" x14ac:dyDescent="0.2">
      <c r="A685" s="155" t="s">
        <v>2156</v>
      </c>
      <c r="B685" s="155" t="s">
        <v>2110</v>
      </c>
      <c r="C685" s="155" t="s">
        <v>1940</v>
      </c>
      <c r="D685" s="155" t="s">
        <v>289</v>
      </c>
      <c r="E685" s="156" t="s">
        <v>290</v>
      </c>
      <c r="F685" s="157">
        <v>83404.800000000003</v>
      </c>
      <c r="G685" s="157">
        <v>83242.399999999994</v>
      </c>
      <c r="H685" s="157">
        <v>0</v>
      </c>
    </row>
    <row r="686" spans="1:8" ht="30" outlineLevel="6" x14ac:dyDescent="0.2">
      <c r="A686" s="155" t="s">
        <v>2156</v>
      </c>
      <c r="B686" s="155" t="s">
        <v>2110</v>
      </c>
      <c r="C686" s="155" t="s">
        <v>1942</v>
      </c>
      <c r="D686" s="155"/>
      <c r="E686" s="156" t="s">
        <v>1943</v>
      </c>
      <c r="F686" s="157">
        <v>289.2</v>
      </c>
      <c r="G686" s="157">
        <v>289.2</v>
      </c>
      <c r="H686" s="157">
        <v>0</v>
      </c>
    </row>
    <row r="687" spans="1:8" ht="60" outlineLevel="7" x14ac:dyDescent="0.2">
      <c r="A687" s="155" t="s">
        <v>2156</v>
      </c>
      <c r="B687" s="155" t="s">
        <v>2110</v>
      </c>
      <c r="C687" s="155" t="s">
        <v>1942</v>
      </c>
      <c r="D687" s="155" t="s">
        <v>289</v>
      </c>
      <c r="E687" s="156" t="s">
        <v>290</v>
      </c>
      <c r="F687" s="157">
        <v>289.2</v>
      </c>
      <c r="G687" s="157">
        <v>289.2</v>
      </c>
      <c r="H687" s="157">
        <v>0</v>
      </c>
    </row>
    <row r="688" spans="1:8" ht="76.5" customHeight="1" outlineLevel="6" x14ac:dyDescent="0.2">
      <c r="A688" s="155" t="s">
        <v>2156</v>
      </c>
      <c r="B688" s="155" t="s">
        <v>2110</v>
      </c>
      <c r="C688" s="155" t="s">
        <v>1944</v>
      </c>
      <c r="D688" s="155"/>
      <c r="E688" s="156" t="s">
        <v>1945</v>
      </c>
      <c r="F688" s="157">
        <v>34178.9</v>
      </c>
      <c r="G688" s="157">
        <v>67402.7</v>
      </c>
      <c r="H688" s="157">
        <v>0</v>
      </c>
    </row>
    <row r="689" spans="1:8" ht="45" outlineLevel="7" x14ac:dyDescent="0.2">
      <c r="A689" s="155" t="s">
        <v>2156</v>
      </c>
      <c r="B689" s="155" t="s">
        <v>2110</v>
      </c>
      <c r="C689" s="155" t="s">
        <v>1944</v>
      </c>
      <c r="D689" s="155" t="s">
        <v>293</v>
      </c>
      <c r="E689" s="156" t="s">
        <v>294</v>
      </c>
      <c r="F689" s="157">
        <v>34178.9</v>
      </c>
      <c r="G689" s="157">
        <v>67402.7</v>
      </c>
      <c r="H689" s="157">
        <v>0</v>
      </c>
    </row>
    <row r="690" spans="1:8" ht="75" outlineLevel="4" x14ac:dyDescent="0.2">
      <c r="A690" s="155" t="s">
        <v>2156</v>
      </c>
      <c r="B690" s="155" t="s">
        <v>2110</v>
      </c>
      <c r="C690" s="155" t="s">
        <v>1972</v>
      </c>
      <c r="D690" s="155"/>
      <c r="E690" s="156" t="s">
        <v>1279</v>
      </c>
      <c r="F690" s="157">
        <v>163596.20000000001</v>
      </c>
      <c r="G690" s="157">
        <v>166909.9</v>
      </c>
      <c r="H690" s="157">
        <v>165985.9</v>
      </c>
    </row>
    <row r="691" spans="1:8" ht="45" outlineLevel="5" x14ac:dyDescent="0.2">
      <c r="A691" s="155" t="s">
        <v>2156</v>
      </c>
      <c r="B691" s="155" t="s">
        <v>2110</v>
      </c>
      <c r="C691" s="155" t="s">
        <v>1973</v>
      </c>
      <c r="D691" s="155"/>
      <c r="E691" s="156" t="s">
        <v>369</v>
      </c>
      <c r="F691" s="157">
        <v>162096.20000000001</v>
      </c>
      <c r="G691" s="157">
        <v>165409.9</v>
      </c>
      <c r="H691" s="157">
        <v>164485.9</v>
      </c>
    </row>
    <row r="692" spans="1:8" ht="60" outlineLevel="6" x14ac:dyDescent="0.2">
      <c r="A692" s="155" t="s">
        <v>2156</v>
      </c>
      <c r="B692" s="155" t="s">
        <v>2110</v>
      </c>
      <c r="C692" s="155" t="s">
        <v>1974</v>
      </c>
      <c r="D692" s="155"/>
      <c r="E692" s="156" t="s">
        <v>371</v>
      </c>
      <c r="F692" s="157">
        <v>93935.7</v>
      </c>
      <c r="G692" s="157">
        <v>97324.5</v>
      </c>
      <c r="H692" s="157">
        <v>96392</v>
      </c>
    </row>
    <row r="693" spans="1:8" ht="105" customHeight="1" outlineLevel="7" x14ac:dyDescent="0.2">
      <c r="A693" s="155" t="s">
        <v>2156</v>
      </c>
      <c r="B693" s="155" t="s">
        <v>2110</v>
      </c>
      <c r="C693" s="155" t="s">
        <v>1974</v>
      </c>
      <c r="D693" s="155" t="s">
        <v>325</v>
      </c>
      <c r="E693" s="156" t="s">
        <v>326</v>
      </c>
      <c r="F693" s="157">
        <v>77457.7</v>
      </c>
      <c r="G693" s="157">
        <v>80355.199999999997</v>
      </c>
      <c r="H693" s="157">
        <v>79431.199999999997</v>
      </c>
    </row>
    <row r="694" spans="1:8" ht="45" outlineLevel="7" x14ac:dyDescent="0.2">
      <c r="A694" s="155" t="s">
        <v>2156</v>
      </c>
      <c r="B694" s="155" t="s">
        <v>2110</v>
      </c>
      <c r="C694" s="155" t="s">
        <v>1974</v>
      </c>
      <c r="D694" s="155" t="s">
        <v>293</v>
      </c>
      <c r="E694" s="156" t="s">
        <v>294</v>
      </c>
      <c r="F694" s="157">
        <v>16223.9</v>
      </c>
      <c r="G694" s="157">
        <v>16725.2</v>
      </c>
      <c r="H694" s="157">
        <v>16716.7</v>
      </c>
    </row>
    <row r="695" spans="1:8" ht="30" outlineLevel="7" x14ac:dyDescent="0.2">
      <c r="A695" s="155" t="s">
        <v>2156</v>
      </c>
      <c r="B695" s="155" t="s">
        <v>2110</v>
      </c>
      <c r="C695" s="155" t="s">
        <v>1974</v>
      </c>
      <c r="D695" s="155" t="s">
        <v>301</v>
      </c>
      <c r="E695" s="156" t="s">
        <v>302</v>
      </c>
      <c r="F695" s="157">
        <v>10</v>
      </c>
      <c r="G695" s="157">
        <v>0</v>
      </c>
      <c r="H695" s="157">
        <v>0</v>
      </c>
    </row>
    <row r="696" spans="1:8" ht="15" outlineLevel="7" x14ac:dyDescent="0.2">
      <c r="A696" s="155" t="s">
        <v>2156</v>
      </c>
      <c r="B696" s="155" t="s">
        <v>2110</v>
      </c>
      <c r="C696" s="155" t="s">
        <v>1974</v>
      </c>
      <c r="D696" s="155" t="s">
        <v>327</v>
      </c>
      <c r="E696" s="156" t="s">
        <v>328</v>
      </c>
      <c r="F696" s="157">
        <v>244.1</v>
      </c>
      <c r="G696" s="157">
        <v>244.1</v>
      </c>
      <c r="H696" s="157">
        <v>244.1</v>
      </c>
    </row>
    <row r="697" spans="1:8" ht="60" outlineLevel="6" x14ac:dyDescent="0.2">
      <c r="A697" s="155" t="s">
        <v>2156</v>
      </c>
      <c r="B697" s="155" t="s">
        <v>2110</v>
      </c>
      <c r="C697" s="155" t="s">
        <v>1975</v>
      </c>
      <c r="D697" s="155"/>
      <c r="E697" s="156" t="s">
        <v>1976</v>
      </c>
      <c r="F697" s="157">
        <v>206.5</v>
      </c>
      <c r="G697" s="157">
        <v>131.4</v>
      </c>
      <c r="H697" s="157">
        <v>139.9</v>
      </c>
    </row>
    <row r="698" spans="1:8" ht="45" outlineLevel="7" x14ac:dyDescent="0.2">
      <c r="A698" s="155" t="s">
        <v>2156</v>
      </c>
      <c r="B698" s="155" t="s">
        <v>2110</v>
      </c>
      <c r="C698" s="155" t="s">
        <v>1975</v>
      </c>
      <c r="D698" s="155" t="s">
        <v>293</v>
      </c>
      <c r="E698" s="156" t="s">
        <v>294</v>
      </c>
      <c r="F698" s="157">
        <v>206.5</v>
      </c>
      <c r="G698" s="157">
        <v>131.4</v>
      </c>
      <c r="H698" s="157">
        <v>139.9</v>
      </c>
    </row>
    <row r="699" spans="1:8" ht="105" outlineLevel="6" x14ac:dyDescent="0.2">
      <c r="A699" s="155" t="s">
        <v>2156</v>
      </c>
      <c r="B699" s="155" t="s">
        <v>2110</v>
      </c>
      <c r="C699" s="155" t="s">
        <v>1977</v>
      </c>
      <c r="D699" s="155"/>
      <c r="E699" s="156" t="s">
        <v>1978</v>
      </c>
      <c r="F699" s="157">
        <v>2910.7</v>
      </c>
      <c r="G699" s="157">
        <v>2910.7</v>
      </c>
      <c r="H699" s="157">
        <v>2910.7</v>
      </c>
    </row>
    <row r="700" spans="1:8" ht="45" outlineLevel="7" x14ac:dyDescent="0.2">
      <c r="A700" s="155" t="s">
        <v>2156</v>
      </c>
      <c r="B700" s="155" t="s">
        <v>2110</v>
      </c>
      <c r="C700" s="155" t="s">
        <v>1977</v>
      </c>
      <c r="D700" s="155" t="s">
        <v>293</v>
      </c>
      <c r="E700" s="156" t="s">
        <v>294</v>
      </c>
      <c r="F700" s="157">
        <v>2910.7</v>
      </c>
      <c r="G700" s="157">
        <v>2910.7</v>
      </c>
      <c r="H700" s="157">
        <v>2910.7</v>
      </c>
    </row>
    <row r="701" spans="1:8" ht="75" outlineLevel="6" x14ac:dyDescent="0.2">
      <c r="A701" s="155" t="s">
        <v>2156</v>
      </c>
      <c r="B701" s="155" t="s">
        <v>2110</v>
      </c>
      <c r="C701" s="155" t="s">
        <v>1979</v>
      </c>
      <c r="D701" s="155"/>
      <c r="E701" s="156" t="s">
        <v>1980</v>
      </c>
      <c r="F701" s="157">
        <v>3763.2</v>
      </c>
      <c r="G701" s="157">
        <v>3763.2</v>
      </c>
      <c r="H701" s="157">
        <v>3763.2</v>
      </c>
    </row>
    <row r="702" spans="1:8" ht="45" outlineLevel="7" x14ac:dyDescent="0.2">
      <c r="A702" s="155" t="s">
        <v>2156</v>
      </c>
      <c r="B702" s="155" t="s">
        <v>2110</v>
      </c>
      <c r="C702" s="155" t="s">
        <v>1979</v>
      </c>
      <c r="D702" s="155" t="s">
        <v>293</v>
      </c>
      <c r="E702" s="156" t="s">
        <v>294</v>
      </c>
      <c r="F702" s="157">
        <v>3763.2</v>
      </c>
      <c r="G702" s="157">
        <v>3763.2</v>
      </c>
      <c r="H702" s="157">
        <v>3763.2</v>
      </c>
    </row>
    <row r="703" spans="1:8" ht="45" outlineLevel="6" x14ac:dyDescent="0.2">
      <c r="A703" s="155" t="s">
        <v>2156</v>
      </c>
      <c r="B703" s="155" t="s">
        <v>2110</v>
      </c>
      <c r="C703" s="155" t="s">
        <v>1981</v>
      </c>
      <c r="D703" s="155"/>
      <c r="E703" s="156" t="s">
        <v>1925</v>
      </c>
      <c r="F703" s="157">
        <v>61280.1</v>
      </c>
      <c r="G703" s="157">
        <v>61280.1</v>
      </c>
      <c r="H703" s="157">
        <v>61280.1</v>
      </c>
    </row>
    <row r="704" spans="1:8" ht="108" customHeight="1" outlineLevel="7" x14ac:dyDescent="0.2">
      <c r="A704" s="155" t="s">
        <v>2156</v>
      </c>
      <c r="B704" s="155" t="s">
        <v>2110</v>
      </c>
      <c r="C704" s="155" t="s">
        <v>1981</v>
      </c>
      <c r="D704" s="155" t="s">
        <v>325</v>
      </c>
      <c r="E704" s="156" t="s">
        <v>326</v>
      </c>
      <c r="F704" s="157">
        <v>51656.7</v>
      </c>
      <c r="G704" s="157">
        <v>51379.199999999997</v>
      </c>
      <c r="H704" s="157">
        <v>51379.199999999997</v>
      </c>
    </row>
    <row r="705" spans="1:8" ht="45" outlineLevel="7" x14ac:dyDescent="0.2">
      <c r="A705" s="155" t="s">
        <v>2156</v>
      </c>
      <c r="B705" s="155" t="s">
        <v>2110</v>
      </c>
      <c r="C705" s="155" t="s">
        <v>1981</v>
      </c>
      <c r="D705" s="155" t="s">
        <v>293</v>
      </c>
      <c r="E705" s="156" t="s">
        <v>294</v>
      </c>
      <c r="F705" s="157">
        <v>9613.4</v>
      </c>
      <c r="G705" s="157">
        <v>9900.9</v>
      </c>
      <c r="H705" s="157">
        <v>9900.9</v>
      </c>
    </row>
    <row r="706" spans="1:8" ht="30" outlineLevel="7" x14ac:dyDescent="0.2">
      <c r="A706" s="155" t="s">
        <v>2156</v>
      </c>
      <c r="B706" s="155" t="s">
        <v>2110</v>
      </c>
      <c r="C706" s="155" t="s">
        <v>1981</v>
      </c>
      <c r="D706" s="155" t="s">
        <v>301</v>
      </c>
      <c r="E706" s="156" t="s">
        <v>302</v>
      </c>
      <c r="F706" s="157">
        <v>10</v>
      </c>
      <c r="G706" s="157">
        <v>0</v>
      </c>
      <c r="H706" s="157">
        <v>0</v>
      </c>
    </row>
    <row r="707" spans="1:8" ht="45" outlineLevel="5" x14ac:dyDescent="0.2">
      <c r="A707" s="155" t="s">
        <v>2156</v>
      </c>
      <c r="B707" s="155" t="s">
        <v>2110</v>
      </c>
      <c r="C707" s="155" t="s">
        <v>1983</v>
      </c>
      <c r="D707" s="155"/>
      <c r="E707" s="156" t="s">
        <v>1984</v>
      </c>
      <c r="F707" s="157">
        <v>1500</v>
      </c>
      <c r="G707" s="157">
        <v>1500</v>
      </c>
      <c r="H707" s="157">
        <v>1500</v>
      </c>
    </row>
    <row r="708" spans="1:8" ht="45" outlineLevel="6" x14ac:dyDescent="0.2">
      <c r="A708" s="155" t="s">
        <v>2156</v>
      </c>
      <c r="B708" s="155" t="s">
        <v>2110</v>
      </c>
      <c r="C708" s="155" t="s">
        <v>1985</v>
      </c>
      <c r="D708" s="155"/>
      <c r="E708" s="156" t="s">
        <v>1925</v>
      </c>
      <c r="F708" s="157">
        <v>1500</v>
      </c>
      <c r="G708" s="157">
        <v>1500</v>
      </c>
      <c r="H708" s="157">
        <v>1500</v>
      </c>
    </row>
    <row r="709" spans="1:8" ht="45" outlineLevel="7" x14ac:dyDescent="0.2">
      <c r="A709" s="155" t="s">
        <v>2156</v>
      </c>
      <c r="B709" s="155" t="s">
        <v>2110</v>
      </c>
      <c r="C709" s="155" t="s">
        <v>1985</v>
      </c>
      <c r="D709" s="155" t="s">
        <v>293</v>
      </c>
      <c r="E709" s="156" t="s">
        <v>294</v>
      </c>
      <c r="F709" s="157">
        <v>1500</v>
      </c>
      <c r="G709" s="157">
        <v>1500</v>
      </c>
      <c r="H709" s="157">
        <v>1500</v>
      </c>
    </row>
    <row r="710" spans="1:8" ht="15" outlineLevel="2" x14ac:dyDescent="0.2">
      <c r="A710" s="155" t="s">
        <v>2156</v>
      </c>
      <c r="B710" s="155" t="s">
        <v>2146</v>
      </c>
      <c r="C710" s="155"/>
      <c r="D710" s="155"/>
      <c r="E710" s="156" t="s">
        <v>2147</v>
      </c>
      <c r="F710" s="157">
        <v>2608</v>
      </c>
      <c r="G710" s="157">
        <v>2608</v>
      </c>
      <c r="H710" s="157">
        <v>2608</v>
      </c>
    </row>
    <row r="711" spans="1:8" ht="45" outlineLevel="3" x14ac:dyDescent="0.2">
      <c r="A711" s="155" t="s">
        <v>2156</v>
      </c>
      <c r="B711" s="155" t="s">
        <v>2146</v>
      </c>
      <c r="C711" s="155" t="s">
        <v>1821</v>
      </c>
      <c r="D711" s="155"/>
      <c r="E711" s="156" t="s">
        <v>1822</v>
      </c>
      <c r="F711" s="157">
        <v>2608</v>
      </c>
      <c r="G711" s="157">
        <v>2608</v>
      </c>
      <c r="H711" s="157">
        <v>2608</v>
      </c>
    </row>
    <row r="712" spans="1:8" ht="30" outlineLevel="4" x14ac:dyDescent="0.2">
      <c r="A712" s="155" t="s">
        <v>2156</v>
      </c>
      <c r="B712" s="155" t="s">
        <v>2146</v>
      </c>
      <c r="C712" s="155" t="s">
        <v>1828</v>
      </c>
      <c r="D712" s="155"/>
      <c r="E712" s="156" t="s">
        <v>1829</v>
      </c>
      <c r="F712" s="157">
        <v>2608</v>
      </c>
      <c r="G712" s="157">
        <v>2608</v>
      </c>
      <c r="H712" s="157">
        <v>2608</v>
      </c>
    </row>
    <row r="713" spans="1:8" ht="271.5" customHeight="1" outlineLevel="5" x14ac:dyDescent="0.2">
      <c r="A713" s="155" t="s">
        <v>2156</v>
      </c>
      <c r="B713" s="155" t="s">
        <v>2146</v>
      </c>
      <c r="C713" s="155" t="s">
        <v>1830</v>
      </c>
      <c r="D713" s="155"/>
      <c r="E713" s="156" t="s">
        <v>1831</v>
      </c>
      <c r="F713" s="157">
        <v>2608</v>
      </c>
      <c r="G713" s="157">
        <v>2608</v>
      </c>
      <c r="H713" s="157">
        <v>2608</v>
      </c>
    </row>
    <row r="714" spans="1:8" ht="120" outlineLevel="6" x14ac:dyDescent="0.2">
      <c r="A714" s="155" t="s">
        <v>2156</v>
      </c>
      <c r="B714" s="155" t="s">
        <v>2146</v>
      </c>
      <c r="C714" s="155" t="s">
        <v>1833</v>
      </c>
      <c r="D714" s="155"/>
      <c r="E714" s="156" t="s">
        <v>2316</v>
      </c>
      <c r="F714" s="157">
        <v>2608</v>
      </c>
      <c r="G714" s="157">
        <v>2608</v>
      </c>
      <c r="H714" s="157">
        <v>2608</v>
      </c>
    </row>
    <row r="715" spans="1:8" ht="45" outlineLevel="7" x14ac:dyDescent="0.2">
      <c r="A715" s="155" t="s">
        <v>2156</v>
      </c>
      <c r="B715" s="155" t="s">
        <v>2146</v>
      </c>
      <c r="C715" s="155" t="s">
        <v>1833</v>
      </c>
      <c r="D715" s="155" t="s">
        <v>293</v>
      </c>
      <c r="E715" s="156" t="s">
        <v>294</v>
      </c>
      <c r="F715" s="157">
        <v>2608</v>
      </c>
      <c r="G715" s="157">
        <v>2608</v>
      </c>
      <c r="H715" s="157">
        <v>2608</v>
      </c>
    </row>
    <row r="716" spans="1:8" ht="30" outlineLevel="2" x14ac:dyDescent="0.2">
      <c r="A716" s="155" t="s">
        <v>2156</v>
      </c>
      <c r="B716" s="155" t="s">
        <v>2104</v>
      </c>
      <c r="C716" s="155"/>
      <c r="D716" s="155"/>
      <c r="E716" s="156" t="s">
        <v>2105</v>
      </c>
      <c r="F716" s="157">
        <v>2200</v>
      </c>
      <c r="G716" s="157">
        <v>84411.4</v>
      </c>
      <c r="H716" s="157">
        <v>2200</v>
      </c>
    </row>
    <row r="717" spans="1:8" ht="60" outlineLevel="3" x14ac:dyDescent="0.2">
      <c r="A717" s="155" t="s">
        <v>2156</v>
      </c>
      <c r="B717" s="155" t="s">
        <v>2104</v>
      </c>
      <c r="C717" s="155" t="s">
        <v>1116</v>
      </c>
      <c r="D717" s="155"/>
      <c r="E717" s="156" t="s">
        <v>1117</v>
      </c>
      <c r="F717" s="157">
        <v>2200</v>
      </c>
      <c r="G717" s="157">
        <v>84411.4</v>
      </c>
      <c r="H717" s="157">
        <v>2200</v>
      </c>
    </row>
    <row r="718" spans="1:8" ht="15" outlineLevel="4" x14ac:dyDescent="0.2">
      <c r="A718" s="155" t="s">
        <v>2156</v>
      </c>
      <c r="B718" s="155" t="s">
        <v>2104</v>
      </c>
      <c r="C718" s="155" t="s">
        <v>1253</v>
      </c>
      <c r="D718" s="155"/>
      <c r="E718" s="156" t="s">
        <v>1254</v>
      </c>
      <c r="F718" s="157">
        <v>2200</v>
      </c>
      <c r="G718" s="157">
        <v>84411.4</v>
      </c>
      <c r="H718" s="157">
        <v>2200</v>
      </c>
    </row>
    <row r="719" spans="1:8" ht="45" outlineLevel="5" x14ac:dyDescent="0.2">
      <c r="A719" s="155" t="s">
        <v>2156</v>
      </c>
      <c r="B719" s="155" t="s">
        <v>2104</v>
      </c>
      <c r="C719" s="155" t="s">
        <v>1264</v>
      </c>
      <c r="D719" s="155"/>
      <c r="E719" s="156" t="s">
        <v>1265</v>
      </c>
      <c r="F719" s="157">
        <v>2200</v>
      </c>
      <c r="G719" s="157">
        <v>84411.4</v>
      </c>
      <c r="H719" s="157">
        <v>2200</v>
      </c>
    </row>
    <row r="720" spans="1:8" ht="90" outlineLevel="6" x14ac:dyDescent="0.2">
      <c r="A720" s="155" t="s">
        <v>2156</v>
      </c>
      <c r="B720" s="155" t="s">
        <v>2104</v>
      </c>
      <c r="C720" s="155" t="s">
        <v>1266</v>
      </c>
      <c r="D720" s="155"/>
      <c r="E720" s="156" t="s">
        <v>1267</v>
      </c>
      <c r="F720" s="157">
        <v>0</v>
      </c>
      <c r="G720" s="157">
        <v>10000</v>
      </c>
      <c r="H720" s="157">
        <v>0</v>
      </c>
    </row>
    <row r="721" spans="1:8" ht="60" outlineLevel="7" x14ac:dyDescent="0.2">
      <c r="A721" s="155" t="s">
        <v>2156</v>
      </c>
      <c r="B721" s="155" t="s">
        <v>2104</v>
      </c>
      <c r="C721" s="155" t="s">
        <v>1266</v>
      </c>
      <c r="D721" s="155" t="s">
        <v>289</v>
      </c>
      <c r="E721" s="156" t="s">
        <v>290</v>
      </c>
      <c r="F721" s="157">
        <v>0</v>
      </c>
      <c r="G721" s="157">
        <v>10000</v>
      </c>
      <c r="H721" s="157">
        <v>0</v>
      </c>
    </row>
    <row r="722" spans="1:8" ht="45" outlineLevel="6" x14ac:dyDescent="0.2">
      <c r="A722" s="155" t="s">
        <v>2156</v>
      </c>
      <c r="B722" s="155" t="s">
        <v>2104</v>
      </c>
      <c r="C722" s="155" t="s">
        <v>1268</v>
      </c>
      <c r="D722" s="155"/>
      <c r="E722" s="156" t="s">
        <v>1269</v>
      </c>
      <c r="F722" s="157">
        <v>2200</v>
      </c>
      <c r="G722" s="157">
        <v>74411.399999999994</v>
      </c>
      <c r="H722" s="157">
        <v>2200</v>
      </c>
    </row>
    <row r="723" spans="1:8" ht="60" outlineLevel="7" x14ac:dyDescent="0.2">
      <c r="A723" s="155" t="s">
        <v>2156</v>
      </c>
      <c r="B723" s="155" t="s">
        <v>2104</v>
      </c>
      <c r="C723" s="155" t="s">
        <v>1268</v>
      </c>
      <c r="D723" s="155" t="s">
        <v>289</v>
      </c>
      <c r="E723" s="156" t="s">
        <v>290</v>
      </c>
      <c r="F723" s="157">
        <v>2200</v>
      </c>
      <c r="G723" s="157">
        <v>74411.399999999994</v>
      </c>
      <c r="H723" s="157">
        <v>2200</v>
      </c>
    </row>
    <row r="724" spans="1:8" ht="30" outlineLevel="1" x14ac:dyDescent="0.2">
      <c r="A724" s="155" t="s">
        <v>2156</v>
      </c>
      <c r="B724" s="155" t="s">
        <v>2148</v>
      </c>
      <c r="C724" s="155"/>
      <c r="D724" s="155"/>
      <c r="E724" s="156" t="s">
        <v>2149</v>
      </c>
      <c r="F724" s="157">
        <v>145575.79999999999</v>
      </c>
      <c r="G724" s="157">
        <v>127200.7</v>
      </c>
      <c r="H724" s="157">
        <v>128104</v>
      </c>
    </row>
    <row r="725" spans="1:8" ht="45" outlineLevel="2" x14ac:dyDescent="0.2">
      <c r="A725" s="155" t="s">
        <v>2156</v>
      </c>
      <c r="B725" s="155" t="s">
        <v>2152</v>
      </c>
      <c r="C725" s="155"/>
      <c r="D725" s="155"/>
      <c r="E725" s="156" t="s">
        <v>2153</v>
      </c>
      <c r="F725" s="157">
        <v>141766.20000000001</v>
      </c>
      <c r="G725" s="157">
        <v>123391.1</v>
      </c>
      <c r="H725" s="157">
        <v>98794.4</v>
      </c>
    </row>
    <row r="726" spans="1:8" ht="30" outlineLevel="3" x14ac:dyDescent="0.2">
      <c r="A726" s="155" t="s">
        <v>2156</v>
      </c>
      <c r="B726" s="155" t="s">
        <v>2152</v>
      </c>
      <c r="C726" s="155" t="s">
        <v>1846</v>
      </c>
      <c r="D726" s="155"/>
      <c r="E726" s="156" t="s">
        <v>1847</v>
      </c>
      <c r="F726" s="157">
        <v>141766.20000000001</v>
      </c>
      <c r="G726" s="157">
        <v>123391.1</v>
      </c>
      <c r="H726" s="157">
        <v>98794.4</v>
      </c>
    </row>
    <row r="727" spans="1:8" ht="45" outlineLevel="4" x14ac:dyDescent="0.2">
      <c r="A727" s="155" t="s">
        <v>2156</v>
      </c>
      <c r="B727" s="155" t="s">
        <v>2152</v>
      </c>
      <c r="C727" s="155" t="s">
        <v>1848</v>
      </c>
      <c r="D727" s="155"/>
      <c r="E727" s="156" t="s">
        <v>1849</v>
      </c>
      <c r="F727" s="157">
        <v>117993.3</v>
      </c>
      <c r="G727" s="157">
        <v>98789.8</v>
      </c>
      <c r="H727" s="157">
        <v>73289.8</v>
      </c>
    </row>
    <row r="728" spans="1:8" ht="63" customHeight="1" outlineLevel="5" x14ac:dyDescent="0.2">
      <c r="A728" s="155" t="s">
        <v>2156</v>
      </c>
      <c r="B728" s="155" t="s">
        <v>2152</v>
      </c>
      <c r="C728" s="155" t="s">
        <v>1857</v>
      </c>
      <c r="D728" s="155"/>
      <c r="E728" s="156" t="s">
        <v>1858</v>
      </c>
      <c r="F728" s="157">
        <v>108087.9</v>
      </c>
      <c r="G728" s="157">
        <v>88884.4</v>
      </c>
      <c r="H728" s="157">
        <v>63384.4</v>
      </c>
    </row>
    <row r="729" spans="1:8" ht="60" outlineLevel="6" x14ac:dyDescent="0.2">
      <c r="A729" s="155" t="s">
        <v>2156</v>
      </c>
      <c r="B729" s="155" t="s">
        <v>2152</v>
      </c>
      <c r="C729" s="155" t="s">
        <v>1859</v>
      </c>
      <c r="D729" s="155"/>
      <c r="E729" s="156" t="s">
        <v>288</v>
      </c>
      <c r="F729" s="157">
        <v>42336.6</v>
      </c>
      <c r="G729" s="157">
        <v>52089.9</v>
      </c>
      <c r="H729" s="157">
        <v>52089.9</v>
      </c>
    </row>
    <row r="730" spans="1:8" ht="60" outlineLevel="7" x14ac:dyDescent="0.2">
      <c r="A730" s="155" t="s">
        <v>2156</v>
      </c>
      <c r="B730" s="155" t="s">
        <v>2152</v>
      </c>
      <c r="C730" s="155" t="s">
        <v>1859</v>
      </c>
      <c r="D730" s="155" t="s">
        <v>289</v>
      </c>
      <c r="E730" s="156" t="s">
        <v>290</v>
      </c>
      <c r="F730" s="157">
        <v>42336.6</v>
      </c>
      <c r="G730" s="157">
        <v>52089.9</v>
      </c>
      <c r="H730" s="157">
        <v>52089.9</v>
      </c>
    </row>
    <row r="731" spans="1:8" ht="90" outlineLevel="6" x14ac:dyDescent="0.2">
      <c r="A731" s="155" t="s">
        <v>2156</v>
      </c>
      <c r="B731" s="155" t="s">
        <v>2152</v>
      </c>
      <c r="C731" s="155" t="s">
        <v>1860</v>
      </c>
      <c r="D731" s="155"/>
      <c r="E731" s="156" t="s">
        <v>1861</v>
      </c>
      <c r="F731" s="157">
        <v>6662.5</v>
      </c>
      <c r="G731" s="157">
        <v>4162.5</v>
      </c>
      <c r="H731" s="157">
        <v>4162.5</v>
      </c>
    </row>
    <row r="732" spans="1:8" ht="45" outlineLevel="7" x14ac:dyDescent="0.2">
      <c r="A732" s="155" t="s">
        <v>2156</v>
      </c>
      <c r="B732" s="155" t="s">
        <v>2152</v>
      </c>
      <c r="C732" s="155" t="s">
        <v>1860</v>
      </c>
      <c r="D732" s="155" t="s">
        <v>293</v>
      </c>
      <c r="E732" s="156" t="s">
        <v>294</v>
      </c>
      <c r="F732" s="157">
        <v>6662.5</v>
      </c>
      <c r="G732" s="157">
        <v>4162.5</v>
      </c>
      <c r="H732" s="157">
        <v>4162.5</v>
      </c>
    </row>
    <row r="733" spans="1:8" ht="45" outlineLevel="6" x14ac:dyDescent="0.2">
      <c r="A733" s="155" t="s">
        <v>2156</v>
      </c>
      <c r="B733" s="155" t="s">
        <v>2152</v>
      </c>
      <c r="C733" s="155" t="s">
        <v>1862</v>
      </c>
      <c r="D733" s="155"/>
      <c r="E733" s="156" t="s">
        <v>612</v>
      </c>
      <c r="F733" s="157">
        <v>59088.800000000003</v>
      </c>
      <c r="G733" s="157">
        <v>32632</v>
      </c>
      <c r="H733" s="157">
        <v>7132</v>
      </c>
    </row>
    <row r="734" spans="1:8" ht="60" outlineLevel="7" x14ac:dyDescent="0.2">
      <c r="A734" s="155" t="s">
        <v>2156</v>
      </c>
      <c r="B734" s="155" t="s">
        <v>2152</v>
      </c>
      <c r="C734" s="155" t="s">
        <v>1862</v>
      </c>
      <c r="D734" s="155" t="s">
        <v>289</v>
      </c>
      <c r="E734" s="156" t="s">
        <v>290</v>
      </c>
      <c r="F734" s="157">
        <v>59088.800000000003</v>
      </c>
      <c r="G734" s="157">
        <v>32632</v>
      </c>
      <c r="H734" s="157">
        <v>7132</v>
      </c>
    </row>
    <row r="735" spans="1:8" ht="48.75" customHeight="1" outlineLevel="5" x14ac:dyDescent="0.2">
      <c r="A735" s="155" t="s">
        <v>2156</v>
      </c>
      <c r="B735" s="155" t="s">
        <v>2152</v>
      </c>
      <c r="C735" s="155" t="s">
        <v>1863</v>
      </c>
      <c r="D735" s="155"/>
      <c r="E735" s="156" t="s">
        <v>1864</v>
      </c>
      <c r="F735" s="157">
        <v>9905.4</v>
      </c>
      <c r="G735" s="157">
        <v>9905.4</v>
      </c>
      <c r="H735" s="157">
        <v>9905.4</v>
      </c>
    </row>
    <row r="736" spans="1:8" ht="45" outlineLevel="6" x14ac:dyDescent="0.2">
      <c r="A736" s="155" t="s">
        <v>2156</v>
      </c>
      <c r="B736" s="155" t="s">
        <v>2152</v>
      </c>
      <c r="C736" s="155" t="s">
        <v>1865</v>
      </c>
      <c r="D736" s="155"/>
      <c r="E736" s="156" t="s">
        <v>1866</v>
      </c>
      <c r="F736" s="157">
        <v>5750</v>
      </c>
      <c r="G736" s="157">
        <v>5750</v>
      </c>
      <c r="H736" s="157">
        <v>5750</v>
      </c>
    </row>
    <row r="737" spans="1:8" ht="30" outlineLevel="7" x14ac:dyDescent="0.2">
      <c r="A737" s="155" t="s">
        <v>2156</v>
      </c>
      <c r="B737" s="155" t="s">
        <v>2152</v>
      </c>
      <c r="C737" s="155" t="s">
        <v>1865</v>
      </c>
      <c r="D737" s="155" t="s">
        <v>301</v>
      </c>
      <c r="E737" s="156" t="s">
        <v>302</v>
      </c>
      <c r="F737" s="157">
        <v>5750</v>
      </c>
      <c r="G737" s="157">
        <v>5750</v>
      </c>
      <c r="H737" s="157">
        <v>5750</v>
      </c>
    </row>
    <row r="738" spans="1:8" ht="30" outlineLevel="6" x14ac:dyDescent="0.2">
      <c r="A738" s="155" t="s">
        <v>2156</v>
      </c>
      <c r="B738" s="155" t="s">
        <v>2152</v>
      </c>
      <c r="C738" s="155" t="s">
        <v>1867</v>
      </c>
      <c r="D738" s="155"/>
      <c r="E738" s="156" t="s">
        <v>1868</v>
      </c>
      <c r="F738" s="157">
        <v>3593.8</v>
      </c>
      <c r="G738" s="157">
        <v>3593.8</v>
      </c>
      <c r="H738" s="157">
        <v>3593.8</v>
      </c>
    </row>
    <row r="739" spans="1:8" ht="45" outlineLevel="7" x14ac:dyDescent="0.2">
      <c r="A739" s="155" t="s">
        <v>2156</v>
      </c>
      <c r="B739" s="155" t="s">
        <v>2152</v>
      </c>
      <c r="C739" s="155" t="s">
        <v>1867</v>
      </c>
      <c r="D739" s="155" t="s">
        <v>293</v>
      </c>
      <c r="E739" s="156" t="s">
        <v>294</v>
      </c>
      <c r="F739" s="157">
        <v>3593.8</v>
      </c>
      <c r="G739" s="157">
        <v>3593.8</v>
      </c>
      <c r="H739" s="157">
        <v>3593.8</v>
      </c>
    </row>
    <row r="740" spans="1:8" ht="75" outlineLevel="6" x14ac:dyDescent="0.2">
      <c r="A740" s="155" t="s">
        <v>2156</v>
      </c>
      <c r="B740" s="155" t="s">
        <v>2152</v>
      </c>
      <c r="C740" s="155" t="s">
        <v>1871</v>
      </c>
      <c r="D740" s="155"/>
      <c r="E740" s="156" t="s">
        <v>1872</v>
      </c>
      <c r="F740" s="157">
        <v>390.9</v>
      </c>
      <c r="G740" s="157">
        <v>390.9</v>
      </c>
      <c r="H740" s="157">
        <v>390.9</v>
      </c>
    </row>
    <row r="741" spans="1:8" ht="45" outlineLevel="7" x14ac:dyDescent="0.2">
      <c r="A741" s="155" t="s">
        <v>2156</v>
      </c>
      <c r="B741" s="155" t="s">
        <v>2152</v>
      </c>
      <c r="C741" s="155" t="s">
        <v>1871</v>
      </c>
      <c r="D741" s="155" t="s">
        <v>293</v>
      </c>
      <c r="E741" s="156" t="s">
        <v>294</v>
      </c>
      <c r="F741" s="157">
        <v>390.9</v>
      </c>
      <c r="G741" s="157">
        <v>390.9</v>
      </c>
      <c r="H741" s="157">
        <v>390.9</v>
      </c>
    </row>
    <row r="742" spans="1:8" ht="90" outlineLevel="6" x14ac:dyDescent="0.2">
      <c r="A742" s="155" t="s">
        <v>2156</v>
      </c>
      <c r="B742" s="155" t="s">
        <v>2152</v>
      </c>
      <c r="C742" s="155" t="s">
        <v>1873</v>
      </c>
      <c r="D742" s="155"/>
      <c r="E742" s="156" t="s">
        <v>1874</v>
      </c>
      <c r="F742" s="157">
        <v>98.2</v>
      </c>
      <c r="G742" s="157">
        <v>98.2</v>
      </c>
      <c r="H742" s="157">
        <v>98.2</v>
      </c>
    </row>
    <row r="743" spans="1:8" ht="45" outlineLevel="7" x14ac:dyDescent="0.2">
      <c r="A743" s="155" t="s">
        <v>2156</v>
      </c>
      <c r="B743" s="155" t="s">
        <v>2152</v>
      </c>
      <c r="C743" s="155" t="s">
        <v>1873</v>
      </c>
      <c r="D743" s="155" t="s">
        <v>293</v>
      </c>
      <c r="E743" s="156" t="s">
        <v>294</v>
      </c>
      <c r="F743" s="157">
        <v>98.2</v>
      </c>
      <c r="G743" s="157">
        <v>98.2</v>
      </c>
      <c r="H743" s="157">
        <v>98.2</v>
      </c>
    </row>
    <row r="744" spans="1:8" ht="44.25" customHeight="1" outlineLevel="6" x14ac:dyDescent="0.2">
      <c r="A744" s="155" t="s">
        <v>2156</v>
      </c>
      <c r="B744" s="155" t="s">
        <v>2152</v>
      </c>
      <c r="C744" s="155" t="s">
        <v>1875</v>
      </c>
      <c r="D744" s="155"/>
      <c r="E744" s="156" t="s">
        <v>1876</v>
      </c>
      <c r="F744" s="157">
        <v>72.5</v>
      </c>
      <c r="G744" s="157">
        <v>72.5</v>
      </c>
      <c r="H744" s="157">
        <v>72.5</v>
      </c>
    </row>
    <row r="745" spans="1:8" ht="15" outlineLevel="7" x14ac:dyDescent="0.2">
      <c r="A745" s="155" t="s">
        <v>2156</v>
      </c>
      <c r="B745" s="155" t="s">
        <v>2152</v>
      </c>
      <c r="C745" s="155" t="s">
        <v>1875</v>
      </c>
      <c r="D745" s="155" t="s">
        <v>327</v>
      </c>
      <c r="E745" s="156" t="s">
        <v>328</v>
      </c>
      <c r="F745" s="157">
        <v>72.5</v>
      </c>
      <c r="G745" s="157">
        <v>72.5</v>
      </c>
      <c r="H745" s="157">
        <v>72.5</v>
      </c>
    </row>
    <row r="746" spans="1:8" ht="75" outlineLevel="4" x14ac:dyDescent="0.2">
      <c r="A746" s="155" t="s">
        <v>2156</v>
      </c>
      <c r="B746" s="155" t="s">
        <v>2152</v>
      </c>
      <c r="C746" s="155" t="s">
        <v>1972</v>
      </c>
      <c r="D746" s="155"/>
      <c r="E746" s="156" t="s">
        <v>1279</v>
      </c>
      <c r="F746" s="157">
        <v>23772.9</v>
      </c>
      <c r="G746" s="157">
        <v>24601.3</v>
      </c>
      <c r="H746" s="157">
        <v>25504.6</v>
      </c>
    </row>
    <row r="747" spans="1:8" ht="45" outlineLevel="5" x14ac:dyDescent="0.2">
      <c r="A747" s="155" t="s">
        <v>2156</v>
      </c>
      <c r="B747" s="155" t="s">
        <v>2152</v>
      </c>
      <c r="C747" s="155" t="s">
        <v>1973</v>
      </c>
      <c r="D747" s="155"/>
      <c r="E747" s="156" t="s">
        <v>369</v>
      </c>
      <c r="F747" s="157">
        <v>23772.9</v>
      </c>
      <c r="G747" s="157">
        <v>24601.3</v>
      </c>
      <c r="H747" s="157">
        <v>25504.6</v>
      </c>
    </row>
    <row r="748" spans="1:8" ht="49.5" customHeight="1" outlineLevel="6" x14ac:dyDescent="0.2">
      <c r="A748" s="155" t="s">
        <v>2156</v>
      </c>
      <c r="B748" s="155" t="s">
        <v>2152</v>
      </c>
      <c r="C748" s="155" t="s">
        <v>1982</v>
      </c>
      <c r="D748" s="155"/>
      <c r="E748" s="156" t="s">
        <v>1876</v>
      </c>
      <c r="F748" s="157">
        <v>23772.9</v>
      </c>
      <c r="G748" s="157">
        <v>24601.3</v>
      </c>
      <c r="H748" s="157">
        <v>25504.6</v>
      </c>
    </row>
    <row r="749" spans="1:8" ht="111" customHeight="1" outlineLevel="7" x14ac:dyDescent="0.2">
      <c r="A749" s="155" t="s">
        <v>2156</v>
      </c>
      <c r="B749" s="155" t="s">
        <v>2152</v>
      </c>
      <c r="C749" s="155" t="s">
        <v>1982</v>
      </c>
      <c r="D749" s="155" t="s">
        <v>325</v>
      </c>
      <c r="E749" s="156" t="s">
        <v>326</v>
      </c>
      <c r="F749" s="157">
        <v>18791.8</v>
      </c>
      <c r="G749" s="157">
        <v>19588.2</v>
      </c>
      <c r="H749" s="157">
        <v>20491.5</v>
      </c>
    </row>
    <row r="750" spans="1:8" ht="45" outlineLevel="7" x14ac:dyDescent="0.2">
      <c r="A750" s="155" t="s">
        <v>2156</v>
      </c>
      <c r="B750" s="155" t="s">
        <v>2152</v>
      </c>
      <c r="C750" s="155" t="s">
        <v>1982</v>
      </c>
      <c r="D750" s="155" t="s">
        <v>293</v>
      </c>
      <c r="E750" s="156" t="s">
        <v>294</v>
      </c>
      <c r="F750" s="157">
        <v>4971.1000000000004</v>
      </c>
      <c r="G750" s="157">
        <v>5013.1000000000004</v>
      </c>
      <c r="H750" s="157">
        <v>5013.1000000000004</v>
      </c>
    </row>
    <row r="751" spans="1:8" ht="30" outlineLevel="7" x14ac:dyDescent="0.2">
      <c r="A751" s="155" t="s">
        <v>2156</v>
      </c>
      <c r="B751" s="155" t="s">
        <v>2152</v>
      </c>
      <c r="C751" s="155" t="s">
        <v>1982</v>
      </c>
      <c r="D751" s="155" t="s">
        <v>301</v>
      </c>
      <c r="E751" s="156" t="s">
        <v>302</v>
      </c>
      <c r="F751" s="157">
        <v>10</v>
      </c>
      <c r="G751" s="157">
        <v>0</v>
      </c>
      <c r="H751" s="157">
        <v>0</v>
      </c>
    </row>
    <row r="752" spans="1:8" ht="30" outlineLevel="2" x14ac:dyDescent="0.2">
      <c r="A752" s="155" t="s">
        <v>2156</v>
      </c>
      <c r="B752" s="155" t="s">
        <v>2154</v>
      </c>
      <c r="C752" s="155"/>
      <c r="D752" s="155"/>
      <c r="E752" s="156" t="s">
        <v>2155</v>
      </c>
      <c r="F752" s="157">
        <v>3809.6</v>
      </c>
      <c r="G752" s="157">
        <v>3809.6</v>
      </c>
      <c r="H752" s="157">
        <v>29309.599999999999</v>
      </c>
    </row>
    <row r="753" spans="1:8" ht="30" outlineLevel="3" x14ac:dyDescent="0.2">
      <c r="A753" s="155" t="s">
        <v>2156</v>
      </c>
      <c r="B753" s="155" t="s">
        <v>2154</v>
      </c>
      <c r="C753" s="155" t="s">
        <v>1846</v>
      </c>
      <c r="D753" s="155"/>
      <c r="E753" s="156" t="s">
        <v>1847</v>
      </c>
      <c r="F753" s="157">
        <v>3809.6</v>
      </c>
      <c r="G753" s="157">
        <v>3809.6</v>
      </c>
      <c r="H753" s="157">
        <v>29309.599999999999</v>
      </c>
    </row>
    <row r="754" spans="1:8" ht="45" outlineLevel="4" x14ac:dyDescent="0.2">
      <c r="A754" s="155" t="s">
        <v>2156</v>
      </c>
      <c r="B754" s="155" t="s">
        <v>2154</v>
      </c>
      <c r="C754" s="155" t="s">
        <v>1848</v>
      </c>
      <c r="D754" s="155"/>
      <c r="E754" s="156" t="s">
        <v>1849</v>
      </c>
      <c r="F754" s="157">
        <v>3809.6</v>
      </c>
      <c r="G754" s="157">
        <v>3809.6</v>
      </c>
      <c r="H754" s="157">
        <v>3809.6</v>
      </c>
    </row>
    <row r="755" spans="1:8" ht="75" outlineLevel="5" x14ac:dyDescent="0.2">
      <c r="A755" s="155" t="s">
        <v>2156</v>
      </c>
      <c r="B755" s="155" t="s">
        <v>2154</v>
      </c>
      <c r="C755" s="155" t="s">
        <v>1850</v>
      </c>
      <c r="D755" s="155"/>
      <c r="E755" s="156" t="s">
        <v>1851</v>
      </c>
      <c r="F755" s="157">
        <v>72.5</v>
      </c>
      <c r="G755" s="157">
        <v>72.5</v>
      </c>
      <c r="H755" s="157">
        <v>72.5</v>
      </c>
    </row>
    <row r="756" spans="1:8" ht="60" outlineLevel="6" x14ac:dyDescent="0.2">
      <c r="A756" s="155" t="s">
        <v>2156</v>
      </c>
      <c r="B756" s="155" t="s">
        <v>2154</v>
      </c>
      <c r="C756" s="155" t="s">
        <v>1853</v>
      </c>
      <c r="D756" s="155"/>
      <c r="E756" s="156" t="s">
        <v>1854</v>
      </c>
      <c r="F756" s="157">
        <v>72.5</v>
      </c>
      <c r="G756" s="157">
        <v>72.5</v>
      </c>
      <c r="H756" s="157">
        <v>72.5</v>
      </c>
    </row>
    <row r="757" spans="1:8" ht="45" outlineLevel="7" x14ac:dyDescent="0.2">
      <c r="A757" s="155" t="s">
        <v>2156</v>
      </c>
      <c r="B757" s="155" t="s">
        <v>2154</v>
      </c>
      <c r="C757" s="155" t="s">
        <v>1853</v>
      </c>
      <c r="D757" s="155" t="s">
        <v>293</v>
      </c>
      <c r="E757" s="156" t="s">
        <v>294</v>
      </c>
      <c r="F757" s="157">
        <v>72.5</v>
      </c>
      <c r="G757" s="157">
        <v>72.5</v>
      </c>
      <c r="H757" s="157">
        <v>72.5</v>
      </c>
    </row>
    <row r="758" spans="1:8" ht="52.5" customHeight="1" outlineLevel="5" x14ac:dyDescent="0.2">
      <c r="A758" s="155" t="s">
        <v>2156</v>
      </c>
      <c r="B758" s="155" t="s">
        <v>2154</v>
      </c>
      <c r="C758" s="155" t="s">
        <v>1863</v>
      </c>
      <c r="D758" s="155"/>
      <c r="E758" s="156" t="s">
        <v>1864</v>
      </c>
      <c r="F758" s="157">
        <v>2119.5</v>
      </c>
      <c r="G758" s="157">
        <v>2119.5</v>
      </c>
      <c r="H758" s="157">
        <v>2119.5</v>
      </c>
    </row>
    <row r="759" spans="1:8" ht="60" outlineLevel="6" x14ac:dyDescent="0.2">
      <c r="A759" s="155" t="s">
        <v>2156</v>
      </c>
      <c r="B759" s="155" t="s">
        <v>2154</v>
      </c>
      <c r="C759" s="155" t="s">
        <v>1869</v>
      </c>
      <c r="D759" s="155"/>
      <c r="E759" s="156" t="s">
        <v>1870</v>
      </c>
      <c r="F759" s="157">
        <v>2119.5</v>
      </c>
      <c r="G759" s="157">
        <v>2119.5</v>
      </c>
      <c r="H759" s="157">
        <v>2119.5</v>
      </c>
    </row>
    <row r="760" spans="1:8" ht="45" outlineLevel="7" x14ac:dyDescent="0.2">
      <c r="A760" s="155" t="s">
        <v>2156</v>
      </c>
      <c r="B760" s="155" t="s">
        <v>2154</v>
      </c>
      <c r="C760" s="155" t="s">
        <v>1869</v>
      </c>
      <c r="D760" s="155" t="s">
        <v>293</v>
      </c>
      <c r="E760" s="156" t="s">
        <v>294</v>
      </c>
      <c r="F760" s="157">
        <v>2119.5</v>
      </c>
      <c r="G760" s="157">
        <v>2119.5</v>
      </c>
      <c r="H760" s="157">
        <v>2119.5</v>
      </c>
    </row>
    <row r="761" spans="1:8" ht="108" customHeight="1" outlineLevel="5" x14ac:dyDescent="0.2">
      <c r="A761" s="155" t="s">
        <v>2156</v>
      </c>
      <c r="B761" s="155" t="s">
        <v>2154</v>
      </c>
      <c r="C761" s="155" t="s">
        <v>1877</v>
      </c>
      <c r="D761" s="155"/>
      <c r="E761" s="156" t="s">
        <v>1878</v>
      </c>
      <c r="F761" s="157">
        <v>1617.6</v>
      </c>
      <c r="G761" s="157">
        <v>1617.6</v>
      </c>
      <c r="H761" s="157">
        <v>1617.6</v>
      </c>
    </row>
    <row r="762" spans="1:8" ht="75" outlineLevel="6" x14ac:dyDescent="0.2">
      <c r="A762" s="155" t="s">
        <v>2156</v>
      </c>
      <c r="B762" s="155" t="s">
        <v>2154</v>
      </c>
      <c r="C762" s="155" t="s">
        <v>1879</v>
      </c>
      <c r="D762" s="155"/>
      <c r="E762" s="156" t="s">
        <v>1880</v>
      </c>
      <c r="F762" s="157">
        <v>1617.6</v>
      </c>
      <c r="G762" s="157">
        <v>1617.6</v>
      </c>
      <c r="H762" s="157">
        <v>1617.6</v>
      </c>
    </row>
    <row r="763" spans="1:8" ht="45" outlineLevel="7" x14ac:dyDescent="0.2">
      <c r="A763" s="155" t="s">
        <v>2156</v>
      </c>
      <c r="B763" s="155" t="s">
        <v>2154</v>
      </c>
      <c r="C763" s="155" t="s">
        <v>1879</v>
      </c>
      <c r="D763" s="155" t="s">
        <v>293</v>
      </c>
      <c r="E763" s="156" t="s">
        <v>294</v>
      </c>
      <c r="F763" s="157">
        <v>1617.6</v>
      </c>
      <c r="G763" s="157">
        <v>1617.6</v>
      </c>
      <c r="H763" s="157">
        <v>1617.6</v>
      </c>
    </row>
    <row r="764" spans="1:8" ht="30" outlineLevel="4" x14ac:dyDescent="0.2">
      <c r="A764" s="155" t="s">
        <v>2156</v>
      </c>
      <c r="B764" s="155" t="s">
        <v>2154</v>
      </c>
      <c r="C764" s="155" t="s">
        <v>1881</v>
      </c>
      <c r="D764" s="155"/>
      <c r="E764" s="156" t="s">
        <v>1882</v>
      </c>
      <c r="F764" s="157">
        <v>0</v>
      </c>
      <c r="G764" s="157">
        <v>0</v>
      </c>
      <c r="H764" s="157">
        <v>25500</v>
      </c>
    </row>
    <row r="765" spans="1:8" ht="60" outlineLevel="5" x14ac:dyDescent="0.2">
      <c r="A765" s="155" t="s">
        <v>2156</v>
      </c>
      <c r="B765" s="155" t="s">
        <v>2154</v>
      </c>
      <c r="C765" s="155" t="s">
        <v>1887</v>
      </c>
      <c r="D765" s="155"/>
      <c r="E765" s="156" t="s">
        <v>1888</v>
      </c>
      <c r="F765" s="157">
        <v>0</v>
      </c>
      <c r="G765" s="157">
        <v>0</v>
      </c>
      <c r="H765" s="157">
        <v>25500</v>
      </c>
    </row>
    <row r="766" spans="1:8" ht="45" outlineLevel="6" x14ac:dyDescent="0.2">
      <c r="A766" s="155" t="s">
        <v>2156</v>
      </c>
      <c r="B766" s="155" t="s">
        <v>2154</v>
      </c>
      <c r="C766" s="155" t="s">
        <v>1889</v>
      </c>
      <c r="D766" s="155"/>
      <c r="E766" s="156" t="s">
        <v>1890</v>
      </c>
      <c r="F766" s="157">
        <v>0</v>
      </c>
      <c r="G766" s="157">
        <v>0</v>
      </c>
      <c r="H766" s="157">
        <v>25500</v>
      </c>
    </row>
    <row r="767" spans="1:8" ht="45" outlineLevel="7" x14ac:dyDescent="0.2">
      <c r="A767" s="155" t="s">
        <v>2156</v>
      </c>
      <c r="B767" s="155" t="s">
        <v>2154</v>
      </c>
      <c r="C767" s="155" t="s">
        <v>1889</v>
      </c>
      <c r="D767" s="155" t="s">
        <v>293</v>
      </c>
      <c r="E767" s="156" t="s">
        <v>294</v>
      </c>
      <c r="F767" s="157">
        <v>0</v>
      </c>
      <c r="G767" s="157">
        <v>0</v>
      </c>
      <c r="H767" s="157">
        <v>25500</v>
      </c>
    </row>
    <row r="768" spans="1:8" ht="45" x14ac:dyDescent="0.2">
      <c r="A768" s="155" t="s">
        <v>2160</v>
      </c>
      <c r="B768" s="155"/>
      <c r="C768" s="155"/>
      <c r="D768" s="155"/>
      <c r="E768" s="156" t="s">
        <v>2161</v>
      </c>
      <c r="F768" s="157">
        <v>111186.1</v>
      </c>
      <c r="G768" s="157">
        <v>115461.2</v>
      </c>
      <c r="H768" s="157">
        <v>115461.2</v>
      </c>
    </row>
    <row r="769" spans="1:8" ht="30" outlineLevel="1" x14ac:dyDescent="0.2">
      <c r="A769" s="155" t="s">
        <v>2160</v>
      </c>
      <c r="B769" s="155" t="s">
        <v>2054</v>
      </c>
      <c r="C769" s="155"/>
      <c r="D769" s="155"/>
      <c r="E769" s="156" t="s">
        <v>2055</v>
      </c>
      <c r="F769" s="157">
        <v>109913.60000000001</v>
      </c>
      <c r="G769" s="157">
        <v>114188.7</v>
      </c>
      <c r="H769" s="157">
        <v>114188.7</v>
      </c>
    </row>
    <row r="770" spans="1:8" ht="30" outlineLevel="2" x14ac:dyDescent="0.2">
      <c r="A770" s="155" t="s">
        <v>2160</v>
      </c>
      <c r="B770" s="155" t="s">
        <v>2056</v>
      </c>
      <c r="C770" s="155"/>
      <c r="D770" s="155"/>
      <c r="E770" s="156" t="s">
        <v>2057</v>
      </c>
      <c r="F770" s="157">
        <v>109913.60000000001</v>
      </c>
      <c r="G770" s="157">
        <v>114188.7</v>
      </c>
      <c r="H770" s="157">
        <v>114188.7</v>
      </c>
    </row>
    <row r="771" spans="1:8" ht="75" outlineLevel="3" x14ac:dyDescent="0.2">
      <c r="A771" s="155" t="s">
        <v>2160</v>
      </c>
      <c r="B771" s="155" t="s">
        <v>2056</v>
      </c>
      <c r="C771" s="155" t="s">
        <v>1431</v>
      </c>
      <c r="D771" s="155"/>
      <c r="E771" s="156" t="s">
        <v>1432</v>
      </c>
      <c r="F771" s="157">
        <v>109913.60000000001</v>
      </c>
      <c r="G771" s="157">
        <v>114188.7</v>
      </c>
      <c r="H771" s="157">
        <v>114188.7</v>
      </c>
    </row>
    <row r="772" spans="1:8" ht="45" outlineLevel="4" x14ac:dyDescent="0.2">
      <c r="A772" s="155" t="s">
        <v>2160</v>
      </c>
      <c r="B772" s="155" t="s">
        <v>2056</v>
      </c>
      <c r="C772" s="155" t="s">
        <v>1517</v>
      </c>
      <c r="D772" s="155"/>
      <c r="E772" s="156" t="s">
        <v>1518</v>
      </c>
      <c r="F772" s="157">
        <v>109913.60000000001</v>
      </c>
      <c r="G772" s="157">
        <v>114188.7</v>
      </c>
      <c r="H772" s="157">
        <v>114188.7</v>
      </c>
    </row>
    <row r="773" spans="1:8" ht="60" outlineLevel="5" x14ac:dyDescent="0.2">
      <c r="A773" s="155" t="s">
        <v>2160</v>
      </c>
      <c r="B773" s="155" t="s">
        <v>2056</v>
      </c>
      <c r="C773" s="155" t="s">
        <v>1519</v>
      </c>
      <c r="D773" s="155"/>
      <c r="E773" s="156" t="s">
        <v>1520</v>
      </c>
      <c r="F773" s="157">
        <v>109160.6</v>
      </c>
      <c r="G773" s="157">
        <v>113435.7</v>
      </c>
      <c r="H773" s="157">
        <v>113435.7</v>
      </c>
    </row>
    <row r="774" spans="1:8" ht="60" outlineLevel="6" x14ac:dyDescent="0.2">
      <c r="A774" s="155" t="s">
        <v>2160</v>
      </c>
      <c r="B774" s="155" t="s">
        <v>2056</v>
      </c>
      <c r="C774" s="155" t="s">
        <v>1521</v>
      </c>
      <c r="D774" s="155"/>
      <c r="E774" s="156" t="s">
        <v>371</v>
      </c>
      <c r="F774" s="157">
        <v>109160.6</v>
      </c>
      <c r="G774" s="157">
        <v>113435.7</v>
      </c>
      <c r="H774" s="157">
        <v>113435.7</v>
      </c>
    </row>
    <row r="775" spans="1:8" ht="105.75" customHeight="1" outlineLevel="7" x14ac:dyDescent="0.2">
      <c r="A775" s="155" t="s">
        <v>2160</v>
      </c>
      <c r="B775" s="155" t="s">
        <v>2056</v>
      </c>
      <c r="C775" s="155" t="s">
        <v>1521</v>
      </c>
      <c r="D775" s="155" t="s">
        <v>325</v>
      </c>
      <c r="E775" s="156" t="s">
        <v>326</v>
      </c>
      <c r="F775" s="157">
        <v>98457.2</v>
      </c>
      <c r="G775" s="157">
        <v>102401.5</v>
      </c>
      <c r="H775" s="157">
        <v>102401.5</v>
      </c>
    </row>
    <row r="776" spans="1:8" ht="45" outlineLevel="7" x14ac:dyDescent="0.2">
      <c r="A776" s="155" t="s">
        <v>2160</v>
      </c>
      <c r="B776" s="155" t="s">
        <v>2056</v>
      </c>
      <c r="C776" s="155" t="s">
        <v>1521</v>
      </c>
      <c r="D776" s="155" t="s">
        <v>293</v>
      </c>
      <c r="E776" s="156" t="s">
        <v>294</v>
      </c>
      <c r="F776" s="157">
        <v>10693.4</v>
      </c>
      <c r="G776" s="157">
        <v>11024.2</v>
      </c>
      <c r="H776" s="157">
        <v>11024.2</v>
      </c>
    </row>
    <row r="777" spans="1:8" ht="30" outlineLevel="7" x14ac:dyDescent="0.2">
      <c r="A777" s="155" t="s">
        <v>2160</v>
      </c>
      <c r="B777" s="155" t="s">
        <v>2056</v>
      </c>
      <c r="C777" s="155" t="s">
        <v>1521</v>
      </c>
      <c r="D777" s="155" t="s">
        <v>301</v>
      </c>
      <c r="E777" s="156" t="s">
        <v>302</v>
      </c>
      <c r="F777" s="157">
        <v>10</v>
      </c>
      <c r="G777" s="157">
        <v>10</v>
      </c>
      <c r="H777" s="157">
        <v>10</v>
      </c>
    </row>
    <row r="778" spans="1:8" ht="45" outlineLevel="5" x14ac:dyDescent="0.2">
      <c r="A778" s="155" t="s">
        <v>2160</v>
      </c>
      <c r="B778" s="155" t="s">
        <v>2056</v>
      </c>
      <c r="C778" s="155" t="s">
        <v>1533</v>
      </c>
      <c r="D778" s="155"/>
      <c r="E778" s="156" t="s">
        <v>1534</v>
      </c>
      <c r="F778" s="157">
        <v>753</v>
      </c>
      <c r="G778" s="157">
        <v>753</v>
      </c>
      <c r="H778" s="157">
        <v>753</v>
      </c>
    </row>
    <row r="779" spans="1:8" ht="90" outlineLevel="6" x14ac:dyDescent="0.2">
      <c r="A779" s="155" t="s">
        <v>2160</v>
      </c>
      <c r="B779" s="155" t="s">
        <v>2056</v>
      </c>
      <c r="C779" s="155" t="s">
        <v>1535</v>
      </c>
      <c r="D779" s="155"/>
      <c r="E779" s="156" t="s">
        <v>1536</v>
      </c>
      <c r="F779" s="157">
        <v>303</v>
      </c>
      <c r="G779" s="157">
        <v>303</v>
      </c>
      <c r="H779" s="157">
        <v>303</v>
      </c>
    </row>
    <row r="780" spans="1:8" ht="45" outlineLevel="7" x14ac:dyDescent="0.2">
      <c r="A780" s="155" t="s">
        <v>2160</v>
      </c>
      <c r="B780" s="155" t="s">
        <v>2056</v>
      </c>
      <c r="C780" s="155" t="s">
        <v>1535</v>
      </c>
      <c r="D780" s="155" t="s">
        <v>293</v>
      </c>
      <c r="E780" s="156" t="s">
        <v>294</v>
      </c>
      <c r="F780" s="157">
        <v>303</v>
      </c>
      <c r="G780" s="157">
        <v>303</v>
      </c>
      <c r="H780" s="157">
        <v>303</v>
      </c>
    </row>
    <row r="781" spans="1:8" ht="30" outlineLevel="6" x14ac:dyDescent="0.2">
      <c r="A781" s="155" t="s">
        <v>2160</v>
      </c>
      <c r="B781" s="155" t="s">
        <v>2056</v>
      </c>
      <c r="C781" s="155" t="s">
        <v>1537</v>
      </c>
      <c r="D781" s="155"/>
      <c r="E781" s="156" t="s">
        <v>1538</v>
      </c>
      <c r="F781" s="157">
        <v>450</v>
      </c>
      <c r="G781" s="157">
        <v>450</v>
      </c>
      <c r="H781" s="157">
        <v>450</v>
      </c>
    </row>
    <row r="782" spans="1:8" ht="45" outlineLevel="7" x14ac:dyDescent="0.2">
      <c r="A782" s="155" t="s">
        <v>2160</v>
      </c>
      <c r="B782" s="155" t="s">
        <v>2056</v>
      </c>
      <c r="C782" s="155" t="s">
        <v>1537</v>
      </c>
      <c r="D782" s="155" t="s">
        <v>293</v>
      </c>
      <c r="E782" s="156" t="s">
        <v>294</v>
      </c>
      <c r="F782" s="157">
        <v>450</v>
      </c>
      <c r="G782" s="157">
        <v>450</v>
      </c>
      <c r="H782" s="157">
        <v>450</v>
      </c>
    </row>
    <row r="783" spans="1:8" ht="30" outlineLevel="1" x14ac:dyDescent="0.2">
      <c r="A783" s="155" t="s">
        <v>2160</v>
      </c>
      <c r="B783" s="155" t="s">
        <v>2058</v>
      </c>
      <c r="C783" s="155"/>
      <c r="D783" s="155"/>
      <c r="E783" s="156" t="s">
        <v>2059</v>
      </c>
      <c r="F783" s="157">
        <v>1272.5</v>
      </c>
      <c r="G783" s="157">
        <v>1272.5</v>
      </c>
      <c r="H783" s="157">
        <v>1272.5</v>
      </c>
    </row>
    <row r="784" spans="1:8" ht="15" outlineLevel="2" x14ac:dyDescent="0.2">
      <c r="A784" s="155" t="s">
        <v>2160</v>
      </c>
      <c r="B784" s="155" t="s">
        <v>2146</v>
      </c>
      <c r="C784" s="155"/>
      <c r="D784" s="155"/>
      <c r="E784" s="156" t="s">
        <v>2147</v>
      </c>
      <c r="F784" s="157">
        <v>1272.5</v>
      </c>
      <c r="G784" s="157">
        <v>1272.5</v>
      </c>
      <c r="H784" s="157">
        <v>1272.5</v>
      </c>
    </row>
    <row r="785" spans="1:8" ht="45" outlineLevel="3" x14ac:dyDescent="0.2">
      <c r="A785" s="155" t="s">
        <v>2160</v>
      </c>
      <c r="B785" s="155" t="s">
        <v>2146</v>
      </c>
      <c r="C785" s="155" t="s">
        <v>1821</v>
      </c>
      <c r="D785" s="155"/>
      <c r="E785" s="156" t="s">
        <v>1822</v>
      </c>
      <c r="F785" s="157">
        <v>1272.5</v>
      </c>
      <c r="G785" s="157">
        <v>1272.5</v>
      </c>
      <c r="H785" s="157">
        <v>1272.5</v>
      </c>
    </row>
    <row r="786" spans="1:8" ht="30" outlineLevel="4" x14ac:dyDescent="0.2">
      <c r="A786" s="155" t="s">
        <v>2160</v>
      </c>
      <c r="B786" s="155" t="s">
        <v>2146</v>
      </c>
      <c r="C786" s="155" t="s">
        <v>1828</v>
      </c>
      <c r="D786" s="155"/>
      <c r="E786" s="156" t="s">
        <v>1829</v>
      </c>
      <c r="F786" s="157">
        <v>1272.5</v>
      </c>
      <c r="G786" s="157">
        <v>1272.5</v>
      </c>
      <c r="H786" s="157">
        <v>1272.5</v>
      </c>
    </row>
    <row r="787" spans="1:8" ht="285" outlineLevel="5" x14ac:dyDescent="0.2">
      <c r="A787" s="155" t="s">
        <v>2160</v>
      </c>
      <c r="B787" s="155" t="s">
        <v>2146</v>
      </c>
      <c r="C787" s="155" t="s">
        <v>1830</v>
      </c>
      <c r="D787" s="155"/>
      <c r="E787" s="156" t="s">
        <v>1831</v>
      </c>
      <c r="F787" s="157">
        <v>1272.5</v>
      </c>
      <c r="G787" s="157">
        <v>1272.5</v>
      </c>
      <c r="H787" s="157">
        <v>1272.5</v>
      </c>
    </row>
    <row r="788" spans="1:8" ht="120" outlineLevel="6" x14ac:dyDescent="0.2">
      <c r="A788" s="155" t="s">
        <v>2160</v>
      </c>
      <c r="B788" s="155" t="s">
        <v>2146</v>
      </c>
      <c r="C788" s="155" t="s">
        <v>1833</v>
      </c>
      <c r="D788" s="155"/>
      <c r="E788" s="156" t="s">
        <v>2316</v>
      </c>
      <c r="F788" s="157">
        <v>1272.5</v>
      </c>
      <c r="G788" s="157">
        <v>1272.5</v>
      </c>
      <c r="H788" s="157">
        <v>1272.5</v>
      </c>
    </row>
    <row r="789" spans="1:8" ht="45" outlineLevel="7" x14ac:dyDescent="0.2">
      <c r="A789" s="155" t="s">
        <v>2160</v>
      </c>
      <c r="B789" s="155" t="s">
        <v>2146</v>
      </c>
      <c r="C789" s="155" t="s">
        <v>1833</v>
      </c>
      <c r="D789" s="155" t="s">
        <v>293</v>
      </c>
      <c r="E789" s="156" t="s">
        <v>294</v>
      </c>
      <c r="F789" s="157">
        <v>1272.5</v>
      </c>
      <c r="G789" s="157">
        <v>1272.5</v>
      </c>
      <c r="H789" s="157">
        <v>1272.5</v>
      </c>
    </row>
    <row r="790" spans="1:8" ht="30" x14ac:dyDescent="0.2">
      <c r="A790" s="155" t="s">
        <v>2162</v>
      </c>
      <c r="B790" s="155"/>
      <c r="C790" s="155"/>
      <c r="D790" s="155"/>
      <c r="E790" s="156" t="s">
        <v>2163</v>
      </c>
      <c r="F790" s="157">
        <v>31486603.699999999</v>
      </c>
      <c r="G790" s="157">
        <v>32353153.899999999</v>
      </c>
      <c r="H790" s="157">
        <v>33810248.600000001</v>
      </c>
    </row>
    <row r="791" spans="1:8" ht="60" outlineLevel="1" x14ac:dyDescent="0.2">
      <c r="A791" s="155" t="s">
        <v>2162</v>
      </c>
      <c r="B791" s="155" t="s">
        <v>2114</v>
      </c>
      <c r="C791" s="155"/>
      <c r="D791" s="155"/>
      <c r="E791" s="156" t="s">
        <v>2115</v>
      </c>
      <c r="F791" s="157">
        <v>66235.899999999994</v>
      </c>
      <c r="G791" s="157">
        <v>64379</v>
      </c>
      <c r="H791" s="157">
        <v>64594.2</v>
      </c>
    </row>
    <row r="792" spans="1:8" ht="15" outlineLevel="2" x14ac:dyDescent="0.2">
      <c r="A792" s="155" t="s">
        <v>2162</v>
      </c>
      <c r="B792" s="155" t="s">
        <v>2164</v>
      </c>
      <c r="C792" s="155"/>
      <c r="D792" s="155"/>
      <c r="E792" s="156" t="s">
        <v>2165</v>
      </c>
      <c r="F792" s="157">
        <v>65911.899999999994</v>
      </c>
      <c r="G792" s="157">
        <v>64055</v>
      </c>
      <c r="H792" s="157">
        <v>64594.2</v>
      </c>
    </row>
    <row r="793" spans="1:8" ht="45" outlineLevel="3" x14ac:dyDescent="0.2">
      <c r="A793" s="155" t="s">
        <v>2162</v>
      </c>
      <c r="B793" s="155" t="s">
        <v>2164</v>
      </c>
      <c r="C793" s="155" t="s">
        <v>281</v>
      </c>
      <c r="D793" s="155"/>
      <c r="E793" s="156" t="s">
        <v>282</v>
      </c>
      <c r="F793" s="157">
        <v>65911.899999999994</v>
      </c>
      <c r="G793" s="157">
        <v>64055</v>
      </c>
      <c r="H793" s="157">
        <v>64594.2</v>
      </c>
    </row>
    <row r="794" spans="1:8" ht="45" outlineLevel="4" x14ac:dyDescent="0.2">
      <c r="A794" s="155" t="s">
        <v>2162</v>
      </c>
      <c r="B794" s="155" t="s">
        <v>2164</v>
      </c>
      <c r="C794" s="155" t="s">
        <v>283</v>
      </c>
      <c r="D794" s="155"/>
      <c r="E794" s="156" t="s">
        <v>284</v>
      </c>
      <c r="F794" s="157">
        <v>6471.1</v>
      </c>
      <c r="G794" s="157">
        <v>3480.1</v>
      </c>
      <c r="H794" s="157">
        <v>4019.3</v>
      </c>
    </row>
    <row r="795" spans="1:8" ht="45" outlineLevel="5" x14ac:dyDescent="0.2">
      <c r="A795" s="155" t="s">
        <v>2162</v>
      </c>
      <c r="B795" s="155" t="s">
        <v>2164</v>
      </c>
      <c r="C795" s="155" t="s">
        <v>297</v>
      </c>
      <c r="D795" s="155"/>
      <c r="E795" s="156" t="s">
        <v>298</v>
      </c>
      <c r="F795" s="157">
        <v>6471.1</v>
      </c>
      <c r="G795" s="157">
        <v>3480.1</v>
      </c>
      <c r="H795" s="157">
        <v>4019.3</v>
      </c>
    </row>
    <row r="796" spans="1:8" ht="60" outlineLevel="6" x14ac:dyDescent="0.2">
      <c r="A796" s="155" t="s">
        <v>2162</v>
      </c>
      <c r="B796" s="155" t="s">
        <v>2164</v>
      </c>
      <c r="C796" s="155" t="s">
        <v>299</v>
      </c>
      <c r="D796" s="155"/>
      <c r="E796" s="156" t="s">
        <v>300</v>
      </c>
      <c r="F796" s="157">
        <v>6471.1</v>
      </c>
      <c r="G796" s="157">
        <v>3480.1</v>
      </c>
      <c r="H796" s="157">
        <v>4019.3</v>
      </c>
    </row>
    <row r="797" spans="1:8" ht="45" outlineLevel="7" x14ac:dyDescent="0.2">
      <c r="A797" s="155" t="s">
        <v>2162</v>
      </c>
      <c r="B797" s="155" t="s">
        <v>2164</v>
      </c>
      <c r="C797" s="155" t="s">
        <v>299</v>
      </c>
      <c r="D797" s="155" t="s">
        <v>293</v>
      </c>
      <c r="E797" s="156" t="s">
        <v>294</v>
      </c>
      <c r="F797" s="157">
        <v>6471.1</v>
      </c>
      <c r="G797" s="157">
        <v>3480.1</v>
      </c>
      <c r="H797" s="157">
        <v>4019.3</v>
      </c>
    </row>
    <row r="798" spans="1:8" ht="123.75" customHeight="1" outlineLevel="4" x14ac:dyDescent="0.2">
      <c r="A798" s="155" t="s">
        <v>2162</v>
      </c>
      <c r="B798" s="155" t="s">
        <v>2164</v>
      </c>
      <c r="C798" s="155" t="s">
        <v>320</v>
      </c>
      <c r="D798" s="155"/>
      <c r="E798" s="156" t="s">
        <v>321</v>
      </c>
      <c r="F798" s="157">
        <v>59440.800000000003</v>
      </c>
      <c r="G798" s="157">
        <v>60574.9</v>
      </c>
      <c r="H798" s="157">
        <v>60574.9</v>
      </c>
    </row>
    <row r="799" spans="1:8" ht="48" customHeight="1" outlineLevel="5" x14ac:dyDescent="0.2">
      <c r="A799" s="155" t="s">
        <v>2162</v>
      </c>
      <c r="B799" s="155" t="s">
        <v>2164</v>
      </c>
      <c r="C799" s="155" t="s">
        <v>322</v>
      </c>
      <c r="D799" s="155"/>
      <c r="E799" s="156" t="s">
        <v>323</v>
      </c>
      <c r="F799" s="157">
        <v>59440.800000000003</v>
      </c>
      <c r="G799" s="157">
        <v>60574.9</v>
      </c>
      <c r="H799" s="157">
        <v>60574.9</v>
      </c>
    </row>
    <row r="800" spans="1:8" ht="60" outlineLevel="6" x14ac:dyDescent="0.2">
      <c r="A800" s="155" t="s">
        <v>2162</v>
      </c>
      <c r="B800" s="155" t="s">
        <v>2164</v>
      </c>
      <c r="C800" s="155" t="s">
        <v>324</v>
      </c>
      <c r="D800" s="155"/>
      <c r="E800" s="156" t="s">
        <v>288</v>
      </c>
      <c r="F800" s="157">
        <v>59440.800000000003</v>
      </c>
      <c r="G800" s="157">
        <v>60574.9</v>
      </c>
      <c r="H800" s="157">
        <v>60574.9</v>
      </c>
    </row>
    <row r="801" spans="1:8" ht="107.25" customHeight="1" outlineLevel="7" x14ac:dyDescent="0.2">
      <c r="A801" s="155" t="s">
        <v>2162</v>
      </c>
      <c r="B801" s="155" t="s">
        <v>2164</v>
      </c>
      <c r="C801" s="155" t="s">
        <v>324</v>
      </c>
      <c r="D801" s="155" t="s">
        <v>325</v>
      </c>
      <c r="E801" s="156" t="s">
        <v>326</v>
      </c>
      <c r="F801" s="157">
        <v>26273.4</v>
      </c>
      <c r="G801" s="157">
        <v>27407.5</v>
      </c>
      <c r="H801" s="157">
        <v>27407.5</v>
      </c>
    </row>
    <row r="802" spans="1:8" ht="45" outlineLevel="7" x14ac:dyDescent="0.2">
      <c r="A802" s="155" t="s">
        <v>2162</v>
      </c>
      <c r="B802" s="155" t="s">
        <v>2164</v>
      </c>
      <c r="C802" s="155" t="s">
        <v>324</v>
      </c>
      <c r="D802" s="155" t="s">
        <v>293</v>
      </c>
      <c r="E802" s="156" t="s">
        <v>294</v>
      </c>
      <c r="F802" s="157">
        <v>32499.1</v>
      </c>
      <c r="G802" s="157">
        <v>32499.1</v>
      </c>
      <c r="H802" s="157">
        <v>32499.1</v>
      </c>
    </row>
    <row r="803" spans="1:8" ht="15" outlineLevel="7" x14ac:dyDescent="0.2">
      <c r="A803" s="155" t="s">
        <v>2162</v>
      </c>
      <c r="B803" s="155" t="s">
        <v>2164</v>
      </c>
      <c r="C803" s="155" t="s">
        <v>324</v>
      </c>
      <c r="D803" s="155" t="s">
        <v>327</v>
      </c>
      <c r="E803" s="156" t="s">
        <v>328</v>
      </c>
      <c r="F803" s="157">
        <v>668.3</v>
      </c>
      <c r="G803" s="157">
        <v>668.3</v>
      </c>
      <c r="H803" s="157">
        <v>668.3</v>
      </c>
    </row>
    <row r="804" spans="1:8" ht="15" outlineLevel="2" x14ac:dyDescent="0.2">
      <c r="A804" s="155" t="s">
        <v>2162</v>
      </c>
      <c r="B804" s="155" t="s">
        <v>2166</v>
      </c>
      <c r="C804" s="155"/>
      <c r="D804" s="155"/>
      <c r="E804" s="156" t="s">
        <v>2167</v>
      </c>
      <c r="F804" s="157">
        <v>324</v>
      </c>
      <c r="G804" s="157">
        <v>324</v>
      </c>
      <c r="H804" s="157">
        <v>0</v>
      </c>
    </row>
    <row r="805" spans="1:8" ht="60" outlineLevel="3" x14ac:dyDescent="0.2">
      <c r="A805" s="155" t="s">
        <v>2162</v>
      </c>
      <c r="B805" s="155" t="s">
        <v>2166</v>
      </c>
      <c r="C805" s="155" t="s">
        <v>1116</v>
      </c>
      <c r="D805" s="155"/>
      <c r="E805" s="156" t="s">
        <v>1117</v>
      </c>
      <c r="F805" s="157">
        <v>324</v>
      </c>
      <c r="G805" s="157">
        <v>324</v>
      </c>
      <c r="H805" s="157">
        <v>0</v>
      </c>
    </row>
    <row r="806" spans="1:8" ht="75" outlineLevel="4" x14ac:dyDescent="0.2">
      <c r="A806" s="155" t="s">
        <v>2162</v>
      </c>
      <c r="B806" s="155" t="s">
        <v>2166</v>
      </c>
      <c r="C806" s="155" t="s">
        <v>1305</v>
      </c>
      <c r="D806" s="155"/>
      <c r="E806" s="156" t="s">
        <v>1306</v>
      </c>
      <c r="F806" s="157">
        <v>324</v>
      </c>
      <c r="G806" s="157">
        <v>324</v>
      </c>
      <c r="H806" s="157">
        <v>0</v>
      </c>
    </row>
    <row r="807" spans="1:8" ht="120" outlineLevel="5" x14ac:dyDescent="0.2">
      <c r="A807" s="155" t="s">
        <v>2162</v>
      </c>
      <c r="B807" s="155" t="s">
        <v>2166</v>
      </c>
      <c r="C807" s="155" t="s">
        <v>1307</v>
      </c>
      <c r="D807" s="155"/>
      <c r="E807" s="156" t="s">
        <v>1308</v>
      </c>
      <c r="F807" s="157">
        <v>324</v>
      </c>
      <c r="G807" s="157">
        <v>324</v>
      </c>
      <c r="H807" s="157">
        <v>0</v>
      </c>
    </row>
    <row r="808" spans="1:8" ht="75" outlineLevel="6" x14ac:dyDescent="0.2">
      <c r="A808" s="155" t="s">
        <v>2162</v>
      </c>
      <c r="B808" s="155" t="s">
        <v>2166</v>
      </c>
      <c r="C808" s="155" t="s">
        <v>1309</v>
      </c>
      <c r="D808" s="155"/>
      <c r="E808" s="156" t="s">
        <v>1310</v>
      </c>
      <c r="F808" s="157">
        <v>324</v>
      </c>
      <c r="G808" s="157">
        <v>324</v>
      </c>
      <c r="H808" s="157">
        <v>0</v>
      </c>
    </row>
    <row r="809" spans="1:8" ht="45" outlineLevel="7" x14ac:dyDescent="0.2">
      <c r="A809" s="155" t="s">
        <v>2162</v>
      </c>
      <c r="B809" s="155" t="s">
        <v>2166</v>
      </c>
      <c r="C809" s="155" t="s">
        <v>1309</v>
      </c>
      <c r="D809" s="155" t="s">
        <v>293</v>
      </c>
      <c r="E809" s="156" t="s">
        <v>294</v>
      </c>
      <c r="F809" s="157">
        <v>324</v>
      </c>
      <c r="G809" s="157">
        <v>324</v>
      </c>
      <c r="H809" s="157">
        <v>0</v>
      </c>
    </row>
    <row r="810" spans="1:8" ht="15" outlineLevel="1" x14ac:dyDescent="0.2">
      <c r="A810" s="155" t="s">
        <v>2162</v>
      </c>
      <c r="B810" s="155" t="s">
        <v>2070</v>
      </c>
      <c r="C810" s="155"/>
      <c r="D810" s="155"/>
      <c r="E810" s="156" t="s">
        <v>2071</v>
      </c>
      <c r="F810" s="157">
        <v>9305.4</v>
      </c>
      <c r="G810" s="157">
        <v>9392</v>
      </c>
      <c r="H810" s="157">
        <v>9392</v>
      </c>
    </row>
    <row r="811" spans="1:8" ht="45" outlineLevel="2" x14ac:dyDescent="0.2">
      <c r="A811" s="155" t="s">
        <v>2162</v>
      </c>
      <c r="B811" s="155" t="s">
        <v>2168</v>
      </c>
      <c r="C811" s="155"/>
      <c r="D811" s="155"/>
      <c r="E811" s="156" t="s">
        <v>2169</v>
      </c>
      <c r="F811" s="157">
        <v>9305.4</v>
      </c>
      <c r="G811" s="157">
        <v>9392</v>
      </c>
      <c r="H811" s="157">
        <v>9392</v>
      </c>
    </row>
    <row r="812" spans="1:8" ht="45" outlineLevel="3" x14ac:dyDescent="0.2">
      <c r="A812" s="155" t="s">
        <v>2162</v>
      </c>
      <c r="B812" s="155" t="s">
        <v>2168</v>
      </c>
      <c r="C812" s="155" t="s">
        <v>281</v>
      </c>
      <c r="D812" s="155"/>
      <c r="E812" s="156" t="s">
        <v>282</v>
      </c>
      <c r="F812" s="157">
        <v>9305.4</v>
      </c>
      <c r="G812" s="157">
        <v>9392</v>
      </c>
      <c r="H812" s="157">
        <v>9392</v>
      </c>
    </row>
    <row r="813" spans="1:8" ht="135" outlineLevel="4" x14ac:dyDescent="0.2">
      <c r="A813" s="155" t="s">
        <v>2162</v>
      </c>
      <c r="B813" s="155" t="s">
        <v>2168</v>
      </c>
      <c r="C813" s="155" t="s">
        <v>320</v>
      </c>
      <c r="D813" s="155"/>
      <c r="E813" s="156" t="s">
        <v>321</v>
      </c>
      <c r="F813" s="157">
        <v>9305.4</v>
      </c>
      <c r="G813" s="157">
        <v>9392</v>
      </c>
      <c r="H813" s="157">
        <v>9392</v>
      </c>
    </row>
    <row r="814" spans="1:8" ht="60" outlineLevel="5" x14ac:dyDescent="0.2">
      <c r="A814" s="155" t="s">
        <v>2162</v>
      </c>
      <c r="B814" s="155" t="s">
        <v>2168</v>
      </c>
      <c r="C814" s="155" t="s">
        <v>322</v>
      </c>
      <c r="D814" s="155"/>
      <c r="E814" s="156" t="s">
        <v>323</v>
      </c>
      <c r="F814" s="157">
        <v>9305.4</v>
      </c>
      <c r="G814" s="157">
        <v>9392</v>
      </c>
      <c r="H814" s="157">
        <v>9392</v>
      </c>
    </row>
    <row r="815" spans="1:8" ht="60" outlineLevel="6" x14ac:dyDescent="0.2">
      <c r="A815" s="155" t="s">
        <v>2162</v>
      </c>
      <c r="B815" s="155" t="s">
        <v>2168</v>
      </c>
      <c r="C815" s="155" t="s">
        <v>324</v>
      </c>
      <c r="D815" s="155"/>
      <c r="E815" s="156" t="s">
        <v>288</v>
      </c>
      <c r="F815" s="157">
        <v>9305.4</v>
      </c>
      <c r="G815" s="157">
        <v>9392</v>
      </c>
      <c r="H815" s="157">
        <v>9392</v>
      </c>
    </row>
    <row r="816" spans="1:8" ht="120" outlineLevel="7" x14ac:dyDescent="0.2">
      <c r="A816" s="155" t="s">
        <v>2162</v>
      </c>
      <c r="B816" s="155" t="s">
        <v>2168</v>
      </c>
      <c r="C816" s="155" t="s">
        <v>324</v>
      </c>
      <c r="D816" s="155" t="s">
        <v>325</v>
      </c>
      <c r="E816" s="156" t="s">
        <v>326</v>
      </c>
      <c r="F816" s="157">
        <v>6836.2</v>
      </c>
      <c r="G816" s="157">
        <v>6922.8</v>
      </c>
      <c r="H816" s="157">
        <v>6922.8</v>
      </c>
    </row>
    <row r="817" spans="1:8" ht="45" outlineLevel="7" x14ac:dyDescent="0.2">
      <c r="A817" s="155" t="s">
        <v>2162</v>
      </c>
      <c r="B817" s="155" t="s">
        <v>2168</v>
      </c>
      <c r="C817" s="155" t="s">
        <v>324</v>
      </c>
      <c r="D817" s="155" t="s">
        <v>293</v>
      </c>
      <c r="E817" s="156" t="s">
        <v>294</v>
      </c>
      <c r="F817" s="157">
        <v>2469.1999999999998</v>
      </c>
      <c r="G817" s="157">
        <v>2469.1999999999998</v>
      </c>
      <c r="H817" s="157">
        <v>2469.1999999999998</v>
      </c>
    </row>
    <row r="818" spans="1:8" ht="15" outlineLevel="1" x14ac:dyDescent="0.2">
      <c r="A818" s="155" t="s">
        <v>2162</v>
      </c>
      <c r="B818" s="155" t="s">
        <v>2128</v>
      </c>
      <c r="C818" s="155"/>
      <c r="D818" s="155"/>
      <c r="E818" s="156" t="s">
        <v>2129</v>
      </c>
      <c r="F818" s="157">
        <v>16841507.899999999</v>
      </c>
      <c r="G818" s="157">
        <v>16656581.6</v>
      </c>
      <c r="H818" s="157">
        <v>17079828.899999999</v>
      </c>
    </row>
    <row r="819" spans="1:8" ht="19.5" customHeight="1" outlineLevel="2" x14ac:dyDescent="0.2">
      <c r="A819" s="155" t="s">
        <v>2162</v>
      </c>
      <c r="B819" s="155" t="s">
        <v>2130</v>
      </c>
      <c r="C819" s="155"/>
      <c r="D819" s="155"/>
      <c r="E819" s="156" t="s">
        <v>2131</v>
      </c>
      <c r="F819" s="157">
        <v>5695247</v>
      </c>
      <c r="G819" s="157">
        <v>5659381.9000000004</v>
      </c>
      <c r="H819" s="157">
        <v>5762034.5</v>
      </c>
    </row>
    <row r="820" spans="1:8" ht="45" outlineLevel="3" x14ac:dyDescent="0.2">
      <c r="A820" s="155" t="s">
        <v>2162</v>
      </c>
      <c r="B820" s="155" t="s">
        <v>2130</v>
      </c>
      <c r="C820" s="155" t="s">
        <v>281</v>
      </c>
      <c r="D820" s="155"/>
      <c r="E820" s="156" t="s">
        <v>282</v>
      </c>
      <c r="F820" s="157">
        <v>5695247</v>
      </c>
      <c r="G820" s="157">
        <v>5659381.9000000004</v>
      </c>
      <c r="H820" s="157">
        <v>5762034.5</v>
      </c>
    </row>
    <row r="821" spans="1:8" ht="123" customHeight="1" outlineLevel="4" x14ac:dyDescent="0.2">
      <c r="A821" s="155" t="s">
        <v>2162</v>
      </c>
      <c r="B821" s="155" t="s">
        <v>2130</v>
      </c>
      <c r="C821" s="155" t="s">
        <v>320</v>
      </c>
      <c r="D821" s="155"/>
      <c r="E821" s="156" t="s">
        <v>321</v>
      </c>
      <c r="F821" s="157">
        <v>3613473.8</v>
      </c>
      <c r="G821" s="157">
        <v>3626663.1</v>
      </c>
      <c r="H821" s="157">
        <v>3629185</v>
      </c>
    </row>
    <row r="822" spans="1:8" ht="48" customHeight="1" outlineLevel="5" x14ac:dyDescent="0.2">
      <c r="A822" s="155" t="s">
        <v>2162</v>
      </c>
      <c r="B822" s="155" t="s">
        <v>2130</v>
      </c>
      <c r="C822" s="155" t="s">
        <v>322</v>
      </c>
      <c r="D822" s="155"/>
      <c r="E822" s="156" t="s">
        <v>323</v>
      </c>
      <c r="F822" s="157">
        <v>3613473.8</v>
      </c>
      <c r="G822" s="157">
        <v>3626663.1</v>
      </c>
      <c r="H822" s="157">
        <v>3629185</v>
      </c>
    </row>
    <row r="823" spans="1:8" ht="60" outlineLevel="6" x14ac:dyDescent="0.2">
      <c r="A823" s="155" t="s">
        <v>2162</v>
      </c>
      <c r="B823" s="155" t="s">
        <v>2130</v>
      </c>
      <c r="C823" s="155" t="s">
        <v>324</v>
      </c>
      <c r="D823" s="155"/>
      <c r="E823" s="156" t="s">
        <v>288</v>
      </c>
      <c r="F823" s="157">
        <v>636667.5</v>
      </c>
      <c r="G823" s="157">
        <v>636439</v>
      </c>
      <c r="H823" s="157">
        <v>638960.9</v>
      </c>
    </row>
    <row r="824" spans="1:8" ht="60" outlineLevel="7" x14ac:dyDescent="0.2">
      <c r="A824" s="155" t="s">
        <v>2162</v>
      </c>
      <c r="B824" s="155" t="s">
        <v>2130</v>
      </c>
      <c r="C824" s="155" t="s">
        <v>324</v>
      </c>
      <c r="D824" s="155" t="s">
        <v>289</v>
      </c>
      <c r="E824" s="156" t="s">
        <v>290</v>
      </c>
      <c r="F824" s="157">
        <v>636667.5</v>
      </c>
      <c r="G824" s="157">
        <v>636439</v>
      </c>
      <c r="H824" s="157">
        <v>638960.9</v>
      </c>
    </row>
    <row r="825" spans="1:8" ht="90" outlineLevel="6" x14ac:dyDescent="0.2">
      <c r="A825" s="155" t="s">
        <v>2162</v>
      </c>
      <c r="B825" s="155" t="s">
        <v>2130</v>
      </c>
      <c r="C825" s="155" t="s">
        <v>331</v>
      </c>
      <c r="D825" s="155"/>
      <c r="E825" s="156" t="s">
        <v>332</v>
      </c>
      <c r="F825" s="157">
        <v>23187</v>
      </c>
      <c r="G825" s="157">
        <v>23187</v>
      </c>
      <c r="H825" s="157">
        <v>23187</v>
      </c>
    </row>
    <row r="826" spans="1:8" ht="45" outlineLevel="7" x14ac:dyDescent="0.2">
      <c r="A826" s="155" t="s">
        <v>2162</v>
      </c>
      <c r="B826" s="155" t="s">
        <v>2130</v>
      </c>
      <c r="C826" s="155" t="s">
        <v>331</v>
      </c>
      <c r="D826" s="155" t="s">
        <v>293</v>
      </c>
      <c r="E826" s="156" t="s">
        <v>294</v>
      </c>
      <c r="F826" s="157">
        <v>23187</v>
      </c>
      <c r="G826" s="157">
        <v>23187</v>
      </c>
      <c r="H826" s="157">
        <v>23187</v>
      </c>
    </row>
    <row r="827" spans="1:8" ht="90" outlineLevel="6" x14ac:dyDescent="0.2">
      <c r="A827" s="155" t="s">
        <v>2162</v>
      </c>
      <c r="B827" s="155" t="s">
        <v>2130</v>
      </c>
      <c r="C827" s="155" t="s">
        <v>345</v>
      </c>
      <c r="D827" s="155"/>
      <c r="E827" s="156" t="s">
        <v>346</v>
      </c>
      <c r="F827" s="157">
        <v>2408785.5</v>
      </c>
      <c r="G827" s="157">
        <v>2420880.7000000002</v>
      </c>
      <c r="H827" s="157">
        <v>2420880.7000000002</v>
      </c>
    </row>
    <row r="828" spans="1:8" ht="15" outlineLevel="7" x14ac:dyDescent="0.2">
      <c r="A828" s="155" t="s">
        <v>2162</v>
      </c>
      <c r="B828" s="155" t="s">
        <v>2130</v>
      </c>
      <c r="C828" s="155" t="s">
        <v>345</v>
      </c>
      <c r="D828" s="155" t="s">
        <v>343</v>
      </c>
      <c r="E828" s="156" t="s">
        <v>344</v>
      </c>
      <c r="F828" s="157">
        <v>2408785.5</v>
      </c>
      <c r="G828" s="157">
        <v>2420880.7000000002</v>
      </c>
      <c r="H828" s="157">
        <v>2420880.7000000002</v>
      </c>
    </row>
    <row r="829" spans="1:8" ht="75" outlineLevel="6" x14ac:dyDescent="0.2">
      <c r="A829" s="155" t="s">
        <v>2162</v>
      </c>
      <c r="B829" s="155" t="s">
        <v>2130</v>
      </c>
      <c r="C829" s="155" t="s">
        <v>347</v>
      </c>
      <c r="D829" s="155"/>
      <c r="E829" s="156" t="s">
        <v>348</v>
      </c>
      <c r="F829" s="157">
        <v>13941.1</v>
      </c>
      <c r="G829" s="157">
        <v>13941.1</v>
      </c>
      <c r="H829" s="157">
        <v>13941.1</v>
      </c>
    </row>
    <row r="830" spans="1:8" ht="15" outlineLevel="7" x14ac:dyDescent="0.2">
      <c r="A830" s="155" t="s">
        <v>2162</v>
      </c>
      <c r="B830" s="155" t="s">
        <v>2130</v>
      </c>
      <c r="C830" s="155" t="s">
        <v>347</v>
      </c>
      <c r="D830" s="155" t="s">
        <v>343</v>
      </c>
      <c r="E830" s="156" t="s">
        <v>344</v>
      </c>
      <c r="F830" s="157">
        <v>13941.1</v>
      </c>
      <c r="G830" s="157">
        <v>13941.1</v>
      </c>
      <c r="H830" s="157">
        <v>13941.1</v>
      </c>
    </row>
    <row r="831" spans="1:8" ht="60" outlineLevel="6" x14ac:dyDescent="0.2">
      <c r="A831" s="155" t="s">
        <v>2162</v>
      </c>
      <c r="B831" s="155" t="s">
        <v>2130</v>
      </c>
      <c r="C831" s="155" t="s">
        <v>355</v>
      </c>
      <c r="D831" s="155"/>
      <c r="E831" s="156" t="s">
        <v>356</v>
      </c>
      <c r="F831" s="157">
        <v>118.3</v>
      </c>
      <c r="G831" s="157">
        <v>118.3</v>
      </c>
      <c r="H831" s="157">
        <v>118.3</v>
      </c>
    </row>
    <row r="832" spans="1:8" ht="60" outlineLevel="7" x14ac:dyDescent="0.2">
      <c r="A832" s="155" t="s">
        <v>2162</v>
      </c>
      <c r="B832" s="155" t="s">
        <v>2130</v>
      </c>
      <c r="C832" s="155" t="s">
        <v>355</v>
      </c>
      <c r="D832" s="155" t="s">
        <v>289</v>
      </c>
      <c r="E832" s="156" t="s">
        <v>290</v>
      </c>
      <c r="F832" s="157">
        <v>118.3</v>
      </c>
      <c r="G832" s="157">
        <v>118.3</v>
      </c>
      <c r="H832" s="157">
        <v>118.3</v>
      </c>
    </row>
    <row r="833" spans="1:8" ht="30" outlineLevel="6" x14ac:dyDescent="0.2">
      <c r="A833" s="155" t="s">
        <v>2162</v>
      </c>
      <c r="B833" s="155" t="s">
        <v>2130</v>
      </c>
      <c r="C833" s="155" t="s">
        <v>357</v>
      </c>
      <c r="D833" s="155"/>
      <c r="E833" s="156" t="s">
        <v>358</v>
      </c>
      <c r="F833" s="157">
        <v>15000</v>
      </c>
      <c r="G833" s="157">
        <v>15000</v>
      </c>
      <c r="H833" s="157">
        <v>15000</v>
      </c>
    </row>
    <row r="834" spans="1:8" ht="60" outlineLevel="7" x14ac:dyDescent="0.2">
      <c r="A834" s="155" t="s">
        <v>2162</v>
      </c>
      <c r="B834" s="155" t="s">
        <v>2130</v>
      </c>
      <c r="C834" s="155" t="s">
        <v>357</v>
      </c>
      <c r="D834" s="155" t="s">
        <v>289</v>
      </c>
      <c r="E834" s="156" t="s">
        <v>290</v>
      </c>
      <c r="F834" s="157">
        <v>15000</v>
      </c>
      <c r="G834" s="157">
        <v>15000</v>
      </c>
      <c r="H834" s="157">
        <v>15000</v>
      </c>
    </row>
    <row r="835" spans="1:8" ht="90" outlineLevel="6" x14ac:dyDescent="0.2">
      <c r="A835" s="155" t="s">
        <v>2162</v>
      </c>
      <c r="B835" s="155" t="s">
        <v>2130</v>
      </c>
      <c r="C835" s="155" t="s">
        <v>360</v>
      </c>
      <c r="D835" s="155"/>
      <c r="E835" s="156" t="s">
        <v>361</v>
      </c>
      <c r="F835" s="157">
        <v>515774.4</v>
      </c>
      <c r="G835" s="157">
        <v>517097</v>
      </c>
      <c r="H835" s="157">
        <v>517097</v>
      </c>
    </row>
    <row r="836" spans="1:8" ht="60" outlineLevel="7" x14ac:dyDescent="0.2">
      <c r="A836" s="155" t="s">
        <v>2162</v>
      </c>
      <c r="B836" s="155" t="s">
        <v>2130</v>
      </c>
      <c r="C836" s="155" t="s">
        <v>360</v>
      </c>
      <c r="D836" s="155" t="s">
        <v>289</v>
      </c>
      <c r="E836" s="156" t="s">
        <v>290</v>
      </c>
      <c r="F836" s="157">
        <v>515774.4</v>
      </c>
      <c r="G836" s="157">
        <v>517097</v>
      </c>
      <c r="H836" s="157">
        <v>517097</v>
      </c>
    </row>
    <row r="837" spans="1:8" ht="45" outlineLevel="4" x14ac:dyDescent="0.2">
      <c r="A837" s="155" t="s">
        <v>2162</v>
      </c>
      <c r="B837" s="155" t="s">
        <v>2130</v>
      </c>
      <c r="C837" s="155" t="s">
        <v>366</v>
      </c>
      <c r="D837" s="155"/>
      <c r="E837" s="156" t="s">
        <v>367</v>
      </c>
      <c r="F837" s="157">
        <v>1623042.1</v>
      </c>
      <c r="G837" s="157">
        <v>1377134.2</v>
      </c>
      <c r="H837" s="157">
        <v>1476832.8</v>
      </c>
    </row>
    <row r="838" spans="1:8" ht="45" outlineLevel="5" x14ac:dyDescent="0.2">
      <c r="A838" s="155" t="s">
        <v>2162</v>
      </c>
      <c r="B838" s="155" t="s">
        <v>2130</v>
      </c>
      <c r="C838" s="155" t="s">
        <v>379</v>
      </c>
      <c r="D838" s="155"/>
      <c r="E838" s="156" t="s">
        <v>380</v>
      </c>
      <c r="F838" s="157">
        <v>1623042.1</v>
      </c>
      <c r="G838" s="157">
        <v>1377134.2</v>
      </c>
      <c r="H838" s="157">
        <v>1476832.8</v>
      </c>
    </row>
    <row r="839" spans="1:8" ht="45" outlineLevel="6" x14ac:dyDescent="0.2">
      <c r="A839" s="155" t="s">
        <v>2162</v>
      </c>
      <c r="B839" s="155" t="s">
        <v>2130</v>
      </c>
      <c r="C839" s="155" t="s">
        <v>382</v>
      </c>
      <c r="D839" s="155"/>
      <c r="E839" s="156" t="s">
        <v>383</v>
      </c>
      <c r="F839" s="157">
        <v>1623042.1</v>
      </c>
      <c r="G839" s="157">
        <v>1377134.2</v>
      </c>
      <c r="H839" s="157">
        <v>1476832.8</v>
      </c>
    </row>
    <row r="840" spans="1:8" ht="45" outlineLevel="7" x14ac:dyDescent="0.2">
      <c r="A840" s="155" t="s">
        <v>2162</v>
      </c>
      <c r="B840" s="155" t="s">
        <v>2130</v>
      </c>
      <c r="C840" s="155" t="s">
        <v>382</v>
      </c>
      <c r="D840" s="155" t="s">
        <v>293</v>
      </c>
      <c r="E840" s="156" t="s">
        <v>294</v>
      </c>
      <c r="F840" s="157">
        <v>528314.80000000005</v>
      </c>
      <c r="G840" s="157">
        <v>396065.7</v>
      </c>
      <c r="H840" s="157">
        <v>0</v>
      </c>
    </row>
    <row r="841" spans="1:8" ht="60" outlineLevel="7" x14ac:dyDescent="0.2">
      <c r="A841" s="155" t="s">
        <v>2162</v>
      </c>
      <c r="B841" s="155" t="s">
        <v>2130</v>
      </c>
      <c r="C841" s="155" t="s">
        <v>382</v>
      </c>
      <c r="D841" s="155" t="s">
        <v>289</v>
      </c>
      <c r="E841" s="156" t="s">
        <v>290</v>
      </c>
      <c r="F841" s="157">
        <v>1094727.3</v>
      </c>
      <c r="G841" s="157">
        <v>981068.5</v>
      </c>
      <c r="H841" s="157">
        <v>1476832.8</v>
      </c>
    </row>
    <row r="842" spans="1:8" ht="60" outlineLevel="4" x14ac:dyDescent="0.2">
      <c r="A842" s="155" t="s">
        <v>2162</v>
      </c>
      <c r="B842" s="155" t="s">
        <v>2130</v>
      </c>
      <c r="C842" s="155" t="s">
        <v>407</v>
      </c>
      <c r="D842" s="155"/>
      <c r="E842" s="156" t="s">
        <v>408</v>
      </c>
      <c r="F842" s="157">
        <v>144773.5</v>
      </c>
      <c r="G842" s="157">
        <v>315100.7</v>
      </c>
      <c r="H842" s="157">
        <v>315100.7</v>
      </c>
    </row>
    <row r="843" spans="1:8" ht="60" outlineLevel="5" x14ac:dyDescent="0.2">
      <c r="A843" s="155" t="s">
        <v>2162</v>
      </c>
      <c r="B843" s="155" t="s">
        <v>2130</v>
      </c>
      <c r="C843" s="155" t="s">
        <v>409</v>
      </c>
      <c r="D843" s="155"/>
      <c r="E843" s="156" t="s">
        <v>410</v>
      </c>
      <c r="F843" s="157">
        <v>144773.5</v>
      </c>
      <c r="G843" s="157">
        <v>315100.7</v>
      </c>
      <c r="H843" s="157">
        <v>315100.7</v>
      </c>
    </row>
    <row r="844" spans="1:8" ht="60" outlineLevel="6" x14ac:dyDescent="0.2">
      <c r="A844" s="155" t="s">
        <v>2162</v>
      </c>
      <c r="B844" s="155" t="s">
        <v>2130</v>
      </c>
      <c r="C844" s="155" t="s">
        <v>411</v>
      </c>
      <c r="D844" s="155"/>
      <c r="E844" s="156" t="s">
        <v>412</v>
      </c>
      <c r="F844" s="157">
        <v>144773.5</v>
      </c>
      <c r="G844" s="157">
        <v>315100.7</v>
      </c>
      <c r="H844" s="157">
        <v>315100.7</v>
      </c>
    </row>
    <row r="845" spans="1:8" ht="60" outlineLevel="7" x14ac:dyDescent="0.2">
      <c r="A845" s="155" t="s">
        <v>2162</v>
      </c>
      <c r="B845" s="155" t="s">
        <v>2130</v>
      </c>
      <c r="C845" s="155" t="s">
        <v>411</v>
      </c>
      <c r="D845" s="155" t="s">
        <v>289</v>
      </c>
      <c r="E845" s="156" t="s">
        <v>290</v>
      </c>
      <c r="F845" s="157">
        <v>144773.5</v>
      </c>
      <c r="G845" s="157">
        <v>315100.7</v>
      </c>
      <c r="H845" s="157">
        <v>315100.7</v>
      </c>
    </row>
    <row r="846" spans="1:8" ht="54" customHeight="1" outlineLevel="4" x14ac:dyDescent="0.2">
      <c r="A846" s="155" t="s">
        <v>2162</v>
      </c>
      <c r="B846" s="155" t="s">
        <v>2130</v>
      </c>
      <c r="C846" s="155" t="s">
        <v>415</v>
      </c>
      <c r="D846" s="155"/>
      <c r="E846" s="156" t="s">
        <v>416</v>
      </c>
      <c r="F846" s="157">
        <v>83643.600000000006</v>
      </c>
      <c r="G846" s="157">
        <v>78746.3</v>
      </c>
      <c r="H846" s="157">
        <v>78694.2</v>
      </c>
    </row>
    <row r="847" spans="1:8" ht="45" outlineLevel="5" x14ac:dyDescent="0.2">
      <c r="A847" s="155" t="s">
        <v>2162</v>
      </c>
      <c r="B847" s="155" t="s">
        <v>2130</v>
      </c>
      <c r="C847" s="155" t="s">
        <v>417</v>
      </c>
      <c r="D847" s="155"/>
      <c r="E847" s="156" t="s">
        <v>418</v>
      </c>
      <c r="F847" s="157">
        <v>83643.600000000006</v>
      </c>
      <c r="G847" s="157">
        <v>78746.3</v>
      </c>
      <c r="H847" s="157">
        <v>78694.2</v>
      </c>
    </row>
    <row r="848" spans="1:8" ht="153" customHeight="1" outlineLevel="6" x14ac:dyDescent="0.2">
      <c r="A848" s="155" t="s">
        <v>2162</v>
      </c>
      <c r="B848" s="155" t="s">
        <v>2130</v>
      </c>
      <c r="C848" s="155" t="s">
        <v>419</v>
      </c>
      <c r="D848" s="155"/>
      <c r="E848" s="156" t="s">
        <v>420</v>
      </c>
      <c r="F848" s="157">
        <v>83643.600000000006</v>
      </c>
      <c r="G848" s="157">
        <v>78746.3</v>
      </c>
      <c r="H848" s="157">
        <v>78694.2</v>
      </c>
    </row>
    <row r="849" spans="1:8" ht="60" outlineLevel="7" x14ac:dyDescent="0.2">
      <c r="A849" s="155" t="s">
        <v>2162</v>
      </c>
      <c r="B849" s="155" t="s">
        <v>2130</v>
      </c>
      <c r="C849" s="155" t="s">
        <v>419</v>
      </c>
      <c r="D849" s="155" t="s">
        <v>289</v>
      </c>
      <c r="E849" s="156" t="s">
        <v>290</v>
      </c>
      <c r="F849" s="157">
        <v>83643.600000000006</v>
      </c>
      <c r="G849" s="157">
        <v>78746.3</v>
      </c>
      <c r="H849" s="157">
        <v>78694.2</v>
      </c>
    </row>
    <row r="850" spans="1:8" ht="75" outlineLevel="4" x14ac:dyDescent="0.2">
      <c r="A850" s="155" t="s">
        <v>2162</v>
      </c>
      <c r="B850" s="155" t="s">
        <v>2130</v>
      </c>
      <c r="C850" s="155" t="s">
        <v>433</v>
      </c>
      <c r="D850" s="155"/>
      <c r="E850" s="156" t="s">
        <v>434</v>
      </c>
      <c r="F850" s="157">
        <v>230314</v>
      </c>
      <c r="G850" s="157">
        <v>261737.60000000001</v>
      </c>
      <c r="H850" s="157">
        <v>262221.8</v>
      </c>
    </row>
    <row r="851" spans="1:8" ht="75" outlineLevel="5" x14ac:dyDescent="0.2">
      <c r="A851" s="155" t="s">
        <v>2162</v>
      </c>
      <c r="B851" s="155" t="s">
        <v>2130</v>
      </c>
      <c r="C851" s="155" t="s">
        <v>435</v>
      </c>
      <c r="D851" s="155"/>
      <c r="E851" s="156" t="s">
        <v>436</v>
      </c>
      <c r="F851" s="157">
        <v>230314</v>
      </c>
      <c r="G851" s="157">
        <v>261737.60000000001</v>
      </c>
      <c r="H851" s="157">
        <v>262221.8</v>
      </c>
    </row>
    <row r="852" spans="1:8" ht="113.25" customHeight="1" outlineLevel="6" x14ac:dyDescent="0.2">
      <c r="A852" s="155" t="s">
        <v>2162</v>
      </c>
      <c r="B852" s="155" t="s">
        <v>2130</v>
      </c>
      <c r="C852" s="155" t="s">
        <v>437</v>
      </c>
      <c r="D852" s="155"/>
      <c r="E852" s="156" t="s">
        <v>438</v>
      </c>
      <c r="F852" s="157">
        <v>230314</v>
      </c>
      <c r="G852" s="157">
        <v>261737.60000000001</v>
      </c>
      <c r="H852" s="157">
        <v>262221.8</v>
      </c>
    </row>
    <row r="853" spans="1:8" ht="60" outlineLevel="7" x14ac:dyDescent="0.2">
      <c r="A853" s="155" t="s">
        <v>2162</v>
      </c>
      <c r="B853" s="155" t="s">
        <v>2130</v>
      </c>
      <c r="C853" s="155" t="s">
        <v>437</v>
      </c>
      <c r="D853" s="155" t="s">
        <v>289</v>
      </c>
      <c r="E853" s="156" t="s">
        <v>290</v>
      </c>
      <c r="F853" s="157">
        <v>230314</v>
      </c>
      <c r="G853" s="157">
        <v>261737.60000000001</v>
      </c>
      <c r="H853" s="157">
        <v>262221.8</v>
      </c>
    </row>
    <row r="854" spans="1:8" ht="15" outlineLevel="2" x14ac:dyDescent="0.2">
      <c r="A854" s="155" t="s">
        <v>2162</v>
      </c>
      <c r="B854" s="155" t="s">
        <v>2132</v>
      </c>
      <c r="C854" s="155"/>
      <c r="D854" s="155"/>
      <c r="E854" s="156" t="s">
        <v>2133</v>
      </c>
      <c r="F854" s="157">
        <v>7517808</v>
      </c>
      <c r="G854" s="157">
        <v>7249009</v>
      </c>
      <c r="H854" s="157">
        <v>7585178.5999999996</v>
      </c>
    </row>
    <row r="855" spans="1:8" ht="45" outlineLevel="3" x14ac:dyDescent="0.2">
      <c r="A855" s="155" t="s">
        <v>2162</v>
      </c>
      <c r="B855" s="155" t="s">
        <v>2132</v>
      </c>
      <c r="C855" s="155" t="s">
        <v>281</v>
      </c>
      <c r="D855" s="155"/>
      <c r="E855" s="156" t="s">
        <v>282</v>
      </c>
      <c r="F855" s="157">
        <v>7517808</v>
      </c>
      <c r="G855" s="157">
        <v>7249009</v>
      </c>
      <c r="H855" s="157">
        <v>7585178.5999999996</v>
      </c>
    </row>
    <row r="856" spans="1:8" ht="45" outlineLevel="4" x14ac:dyDescent="0.2">
      <c r="A856" s="155" t="s">
        <v>2162</v>
      </c>
      <c r="B856" s="155" t="s">
        <v>2132</v>
      </c>
      <c r="C856" s="155" t="s">
        <v>283</v>
      </c>
      <c r="D856" s="155"/>
      <c r="E856" s="156" t="s">
        <v>284</v>
      </c>
      <c r="F856" s="157">
        <v>4554305.0999999996</v>
      </c>
      <c r="G856" s="157">
        <v>4580286.9000000004</v>
      </c>
      <c r="H856" s="157">
        <v>4580286.9000000004</v>
      </c>
    </row>
    <row r="857" spans="1:8" ht="45" outlineLevel="5" x14ac:dyDescent="0.2">
      <c r="A857" s="155" t="s">
        <v>2162</v>
      </c>
      <c r="B857" s="155" t="s">
        <v>2132</v>
      </c>
      <c r="C857" s="155" t="s">
        <v>297</v>
      </c>
      <c r="D857" s="155"/>
      <c r="E857" s="156" t="s">
        <v>298</v>
      </c>
      <c r="F857" s="157">
        <v>4554123.5999999996</v>
      </c>
      <c r="G857" s="157">
        <v>4580085.2</v>
      </c>
      <c r="H857" s="157">
        <v>4580085.2</v>
      </c>
    </row>
    <row r="858" spans="1:8" ht="60" outlineLevel="6" x14ac:dyDescent="0.2">
      <c r="A858" s="155" t="s">
        <v>2162</v>
      </c>
      <c r="B858" s="155" t="s">
        <v>2132</v>
      </c>
      <c r="C858" s="155" t="s">
        <v>299</v>
      </c>
      <c r="D858" s="155"/>
      <c r="E858" s="156" t="s">
        <v>300</v>
      </c>
      <c r="F858" s="157">
        <v>3273011.6</v>
      </c>
      <c r="G858" s="157">
        <v>3273011.6</v>
      </c>
      <c r="H858" s="157">
        <v>3271134.7</v>
      </c>
    </row>
    <row r="859" spans="1:8" ht="45" outlineLevel="7" x14ac:dyDescent="0.2">
      <c r="A859" s="155" t="s">
        <v>2162</v>
      </c>
      <c r="B859" s="155" t="s">
        <v>2132</v>
      </c>
      <c r="C859" s="155" t="s">
        <v>299</v>
      </c>
      <c r="D859" s="155" t="s">
        <v>293</v>
      </c>
      <c r="E859" s="156" t="s">
        <v>294</v>
      </c>
      <c r="F859" s="157">
        <v>1077338.3</v>
      </c>
      <c r="G859" s="157">
        <v>1077338.3</v>
      </c>
      <c r="H859" s="157">
        <v>1075461.3999999999</v>
      </c>
    </row>
    <row r="860" spans="1:8" ht="30" outlineLevel="7" x14ac:dyDescent="0.2">
      <c r="A860" s="155" t="s">
        <v>2162</v>
      </c>
      <c r="B860" s="155" t="s">
        <v>2132</v>
      </c>
      <c r="C860" s="155" t="s">
        <v>299</v>
      </c>
      <c r="D860" s="155" t="s">
        <v>301</v>
      </c>
      <c r="E860" s="156" t="s">
        <v>302</v>
      </c>
      <c r="F860" s="157">
        <v>1958317.3</v>
      </c>
      <c r="G860" s="157">
        <v>1958317.3</v>
      </c>
      <c r="H860" s="157">
        <v>1958317.3</v>
      </c>
    </row>
    <row r="861" spans="1:8" ht="60" outlineLevel="7" x14ac:dyDescent="0.2">
      <c r="A861" s="155" t="s">
        <v>2162</v>
      </c>
      <c r="B861" s="155" t="s">
        <v>2132</v>
      </c>
      <c r="C861" s="155" t="s">
        <v>299</v>
      </c>
      <c r="D861" s="155" t="s">
        <v>289</v>
      </c>
      <c r="E861" s="156" t="s">
        <v>290</v>
      </c>
      <c r="F861" s="157">
        <v>237356</v>
      </c>
      <c r="G861" s="157">
        <v>237356</v>
      </c>
      <c r="H861" s="157">
        <v>237356</v>
      </c>
    </row>
    <row r="862" spans="1:8" ht="30" outlineLevel="6" x14ac:dyDescent="0.2">
      <c r="A862" s="155" t="s">
        <v>2162</v>
      </c>
      <c r="B862" s="155" t="s">
        <v>2132</v>
      </c>
      <c r="C862" s="155" t="s">
        <v>303</v>
      </c>
      <c r="D862" s="155"/>
      <c r="E862" s="156" t="s">
        <v>304</v>
      </c>
      <c r="F862" s="157">
        <v>186058.9</v>
      </c>
      <c r="G862" s="157">
        <v>186058.9</v>
      </c>
      <c r="H862" s="157">
        <v>186058.9</v>
      </c>
    </row>
    <row r="863" spans="1:8" ht="45" outlineLevel="7" x14ac:dyDescent="0.2">
      <c r="A863" s="155" t="s">
        <v>2162</v>
      </c>
      <c r="B863" s="155" t="s">
        <v>2132</v>
      </c>
      <c r="C863" s="155" t="s">
        <v>303</v>
      </c>
      <c r="D863" s="155" t="s">
        <v>293</v>
      </c>
      <c r="E863" s="156" t="s">
        <v>294</v>
      </c>
      <c r="F863" s="157">
        <v>186058.9</v>
      </c>
      <c r="G863" s="157">
        <v>186058.9</v>
      </c>
      <c r="H863" s="157">
        <v>186058.9</v>
      </c>
    </row>
    <row r="864" spans="1:8" ht="45" outlineLevel="6" x14ac:dyDescent="0.2">
      <c r="A864" s="155" t="s">
        <v>2162</v>
      </c>
      <c r="B864" s="155" t="s">
        <v>2132</v>
      </c>
      <c r="C864" s="155" t="s">
        <v>305</v>
      </c>
      <c r="D864" s="155"/>
      <c r="E864" s="156" t="s">
        <v>306</v>
      </c>
      <c r="F864" s="157">
        <v>251164.6</v>
      </c>
      <c r="G864" s="157">
        <v>251164.6</v>
      </c>
      <c r="H864" s="157">
        <v>251164.6</v>
      </c>
    </row>
    <row r="865" spans="1:8" ht="45" outlineLevel="7" x14ac:dyDescent="0.2">
      <c r="A865" s="155" t="s">
        <v>2162</v>
      </c>
      <c r="B865" s="155" t="s">
        <v>2132</v>
      </c>
      <c r="C865" s="155" t="s">
        <v>305</v>
      </c>
      <c r="D865" s="155" t="s">
        <v>293</v>
      </c>
      <c r="E865" s="156" t="s">
        <v>294</v>
      </c>
      <c r="F865" s="157">
        <v>62833.4</v>
      </c>
      <c r="G865" s="157">
        <v>62833.4</v>
      </c>
      <c r="H865" s="157">
        <v>62833.4</v>
      </c>
    </row>
    <row r="866" spans="1:8" ht="30" outlineLevel="7" x14ac:dyDescent="0.2">
      <c r="A866" s="155" t="s">
        <v>2162</v>
      </c>
      <c r="B866" s="155" t="s">
        <v>2132</v>
      </c>
      <c r="C866" s="155" t="s">
        <v>305</v>
      </c>
      <c r="D866" s="155" t="s">
        <v>301</v>
      </c>
      <c r="E866" s="156" t="s">
        <v>302</v>
      </c>
      <c r="F866" s="157">
        <v>188331.2</v>
      </c>
      <c r="G866" s="157">
        <v>188331.2</v>
      </c>
      <c r="H866" s="157">
        <v>188331.2</v>
      </c>
    </row>
    <row r="867" spans="1:8" ht="165" outlineLevel="6" x14ac:dyDescent="0.2">
      <c r="A867" s="155" t="s">
        <v>2162</v>
      </c>
      <c r="B867" s="155" t="s">
        <v>2132</v>
      </c>
      <c r="C867" s="155" t="s">
        <v>309</v>
      </c>
      <c r="D867" s="155"/>
      <c r="E867" s="156" t="s">
        <v>310</v>
      </c>
      <c r="F867" s="157">
        <v>739138.8</v>
      </c>
      <c r="G867" s="157">
        <v>765100.4</v>
      </c>
      <c r="H867" s="157">
        <v>765100.4</v>
      </c>
    </row>
    <row r="868" spans="1:8" ht="45" outlineLevel="7" x14ac:dyDescent="0.2">
      <c r="A868" s="155" t="s">
        <v>2162</v>
      </c>
      <c r="B868" s="155" t="s">
        <v>2132</v>
      </c>
      <c r="C868" s="155" t="s">
        <v>309</v>
      </c>
      <c r="D868" s="155" t="s">
        <v>293</v>
      </c>
      <c r="E868" s="156" t="s">
        <v>294</v>
      </c>
      <c r="F868" s="157">
        <v>120366.6</v>
      </c>
      <c r="G868" s="157">
        <v>120366.6</v>
      </c>
      <c r="H868" s="157">
        <v>120366.6</v>
      </c>
    </row>
    <row r="869" spans="1:8" ht="30" outlineLevel="7" x14ac:dyDescent="0.2">
      <c r="A869" s="155" t="s">
        <v>2162</v>
      </c>
      <c r="B869" s="155" t="s">
        <v>2132</v>
      </c>
      <c r="C869" s="155" t="s">
        <v>309</v>
      </c>
      <c r="D869" s="155" t="s">
        <v>301</v>
      </c>
      <c r="E869" s="156" t="s">
        <v>302</v>
      </c>
      <c r="F869" s="157">
        <v>618772.19999999995</v>
      </c>
      <c r="G869" s="157">
        <v>644733.80000000005</v>
      </c>
      <c r="H869" s="157">
        <v>644733.80000000005</v>
      </c>
    </row>
    <row r="870" spans="1:8" ht="60" outlineLevel="6" x14ac:dyDescent="0.2">
      <c r="A870" s="155" t="s">
        <v>2162</v>
      </c>
      <c r="B870" s="155" t="s">
        <v>2132</v>
      </c>
      <c r="C870" s="155" t="s">
        <v>311</v>
      </c>
      <c r="D870" s="155"/>
      <c r="E870" s="156" t="s">
        <v>296</v>
      </c>
      <c r="F870" s="157">
        <v>104749.7</v>
      </c>
      <c r="G870" s="157">
        <v>104749.7</v>
      </c>
      <c r="H870" s="157">
        <v>106626.6</v>
      </c>
    </row>
    <row r="871" spans="1:8" ht="45" outlineLevel="7" x14ac:dyDescent="0.2">
      <c r="A871" s="155" t="s">
        <v>2162</v>
      </c>
      <c r="B871" s="155" t="s">
        <v>2132</v>
      </c>
      <c r="C871" s="155" t="s">
        <v>311</v>
      </c>
      <c r="D871" s="155" t="s">
        <v>293</v>
      </c>
      <c r="E871" s="156" t="s">
        <v>294</v>
      </c>
      <c r="F871" s="157">
        <v>67012.800000000003</v>
      </c>
      <c r="G871" s="157">
        <v>67012.800000000003</v>
      </c>
      <c r="H871" s="157">
        <v>68889.7</v>
      </c>
    </row>
    <row r="872" spans="1:8" ht="60" outlineLevel="7" x14ac:dyDescent="0.2">
      <c r="A872" s="155" t="s">
        <v>2162</v>
      </c>
      <c r="B872" s="155" t="s">
        <v>2132</v>
      </c>
      <c r="C872" s="155" t="s">
        <v>311</v>
      </c>
      <c r="D872" s="155" t="s">
        <v>289</v>
      </c>
      <c r="E872" s="156" t="s">
        <v>290</v>
      </c>
      <c r="F872" s="157">
        <v>37736.9</v>
      </c>
      <c r="G872" s="157">
        <v>37736.9</v>
      </c>
      <c r="H872" s="157">
        <v>37736.9</v>
      </c>
    </row>
    <row r="873" spans="1:8" ht="45" outlineLevel="5" x14ac:dyDescent="0.2">
      <c r="A873" s="155" t="s">
        <v>2162</v>
      </c>
      <c r="B873" s="155" t="s">
        <v>2132</v>
      </c>
      <c r="C873" s="155" t="s">
        <v>312</v>
      </c>
      <c r="D873" s="155"/>
      <c r="E873" s="156" t="s">
        <v>313</v>
      </c>
      <c r="F873" s="157">
        <v>181.5</v>
      </c>
      <c r="G873" s="157">
        <v>201.7</v>
      </c>
      <c r="H873" s="157">
        <v>201.7</v>
      </c>
    </row>
    <row r="874" spans="1:8" ht="90" outlineLevel="6" x14ac:dyDescent="0.2">
      <c r="A874" s="155" t="s">
        <v>2162</v>
      </c>
      <c r="B874" s="155" t="s">
        <v>2132</v>
      </c>
      <c r="C874" s="155" t="s">
        <v>314</v>
      </c>
      <c r="D874" s="155"/>
      <c r="E874" s="156" t="s">
        <v>315</v>
      </c>
      <c r="F874" s="157">
        <v>181.5</v>
      </c>
      <c r="G874" s="157">
        <v>201.7</v>
      </c>
      <c r="H874" s="157">
        <v>201.7</v>
      </c>
    </row>
    <row r="875" spans="1:8" ht="45" outlineLevel="7" x14ac:dyDescent="0.2">
      <c r="A875" s="155" t="s">
        <v>2162</v>
      </c>
      <c r="B875" s="155" t="s">
        <v>2132</v>
      </c>
      <c r="C875" s="155" t="s">
        <v>314</v>
      </c>
      <c r="D875" s="155" t="s">
        <v>293</v>
      </c>
      <c r="E875" s="156" t="s">
        <v>294</v>
      </c>
      <c r="F875" s="157">
        <v>181.5</v>
      </c>
      <c r="G875" s="157">
        <v>201.7</v>
      </c>
      <c r="H875" s="157">
        <v>201.7</v>
      </c>
    </row>
    <row r="876" spans="1:8" ht="123.75" customHeight="1" outlineLevel="4" x14ac:dyDescent="0.2">
      <c r="A876" s="155" t="s">
        <v>2162</v>
      </c>
      <c r="B876" s="155" t="s">
        <v>2132</v>
      </c>
      <c r="C876" s="155" t="s">
        <v>320</v>
      </c>
      <c r="D876" s="155"/>
      <c r="E876" s="156" t="s">
        <v>321</v>
      </c>
      <c r="F876" s="157">
        <v>1837877.7</v>
      </c>
      <c r="G876" s="157">
        <v>1848263.7</v>
      </c>
      <c r="H876" s="157">
        <v>1850779</v>
      </c>
    </row>
    <row r="877" spans="1:8" ht="49.5" customHeight="1" outlineLevel="5" x14ac:dyDescent="0.2">
      <c r="A877" s="155" t="s">
        <v>2162</v>
      </c>
      <c r="B877" s="155" t="s">
        <v>2132</v>
      </c>
      <c r="C877" s="155" t="s">
        <v>322</v>
      </c>
      <c r="D877" s="155"/>
      <c r="E877" s="156" t="s">
        <v>323</v>
      </c>
      <c r="F877" s="157">
        <v>1837877.7</v>
      </c>
      <c r="G877" s="157">
        <v>1848263.7</v>
      </c>
      <c r="H877" s="157">
        <v>1850779</v>
      </c>
    </row>
    <row r="878" spans="1:8" ht="60" outlineLevel="6" x14ac:dyDescent="0.2">
      <c r="A878" s="155" t="s">
        <v>2162</v>
      </c>
      <c r="B878" s="155" t="s">
        <v>2132</v>
      </c>
      <c r="C878" s="155" t="s">
        <v>324</v>
      </c>
      <c r="D878" s="155"/>
      <c r="E878" s="156" t="s">
        <v>288</v>
      </c>
      <c r="F878" s="157">
        <v>852205.6</v>
      </c>
      <c r="G878" s="157">
        <v>857458.7</v>
      </c>
      <c r="H878" s="157">
        <v>857273.9</v>
      </c>
    </row>
    <row r="879" spans="1:8" ht="105.75" customHeight="1" outlineLevel="7" x14ac:dyDescent="0.2">
      <c r="A879" s="155" t="s">
        <v>2162</v>
      </c>
      <c r="B879" s="155" t="s">
        <v>2132</v>
      </c>
      <c r="C879" s="155" t="s">
        <v>324</v>
      </c>
      <c r="D879" s="155" t="s">
        <v>325</v>
      </c>
      <c r="E879" s="156" t="s">
        <v>326</v>
      </c>
      <c r="F879" s="157">
        <v>124660.9</v>
      </c>
      <c r="G879" s="157">
        <v>126184.1</v>
      </c>
      <c r="H879" s="157">
        <v>126184.1</v>
      </c>
    </row>
    <row r="880" spans="1:8" ht="45" outlineLevel="7" x14ac:dyDescent="0.2">
      <c r="A880" s="155" t="s">
        <v>2162</v>
      </c>
      <c r="B880" s="155" t="s">
        <v>2132</v>
      </c>
      <c r="C880" s="155" t="s">
        <v>324</v>
      </c>
      <c r="D880" s="155" t="s">
        <v>293</v>
      </c>
      <c r="E880" s="156" t="s">
        <v>294</v>
      </c>
      <c r="F880" s="157">
        <v>101769.5</v>
      </c>
      <c r="G880" s="157">
        <v>101769.5</v>
      </c>
      <c r="H880" s="157">
        <v>101769.5</v>
      </c>
    </row>
    <row r="881" spans="1:8" ht="60" outlineLevel="7" x14ac:dyDescent="0.2">
      <c r="A881" s="155" t="s">
        <v>2162</v>
      </c>
      <c r="B881" s="155" t="s">
        <v>2132</v>
      </c>
      <c r="C881" s="155" t="s">
        <v>324</v>
      </c>
      <c r="D881" s="155" t="s">
        <v>289</v>
      </c>
      <c r="E881" s="156" t="s">
        <v>290</v>
      </c>
      <c r="F881" s="157">
        <v>622968.9</v>
      </c>
      <c r="G881" s="157">
        <v>626698.80000000005</v>
      </c>
      <c r="H881" s="157">
        <v>626514</v>
      </c>
    </row>
    <row r="882" spans="1:8" ht="15" outlineLevel="7" x14ac:dyDescent="0.2">
      <c r="A882" s="155" t="s">
        <v>2162</v>
      </c>
      <c r="B882" s="155" t="s">
        <v>2132</v>
      </c>
      <c r="C882" s="155" t="s">
        <v>324</v>
      </c>
      <c r="D882" s="155" t="s">
        <v>327</v>
      </c>
      <c r="E882" s="156" t="s">
        <v>328</v>
      </c>
      <c r="F882" s="157">
        <v>2806.3</v>
      </c>
      <c r="G882" s="157">
        <v>2806.3</v>
      </c>
      <c r="H882" s="157">
        <v>2806.3</v>
      </c>
    </row>
    <row r="883" spans="1:8" ht="60" outlineLevel="6" x14ac:dyDescent="0.2">
      <c r="A883" s="155" t="s">
        <v>2162</v>
      </c>
      <c r="B883" s="155" t="s">
        <v>2132</v>
      </c>
      <c r="C883" s="155" t="s">
        <v>329</v>
      </c>
      <c r="D883" s="155"/>
      <c r="E883" s="156" t="s">
        <v>330</v>
      </c>
      <c r="F883" s="157">
        <v>15048.4</v>
      </c>
      <c r="G883" s="157">
        <v>15207.2</v>
      </c>
      <c r="H883" s="157">
        <v>15207.2</v>
      </c>
    </row>
    <row r="884" spans="1:8" ht="60" outlineLevel="7" x14ac:dyDescent="0.2">
      <c r="A884" s="155" t="s">
        <v>2162</v>
      </c>
      <c r="B884" s="155" t="s">
        <v>2132</v>
      </c>
      <c r="C884" s="155" t="s">
        <v>329</v>
      </c>
      <c r="D884" s="155" t="s">
        <v>289</v>
      </c>
      <c r="E884" s="156" t="s">
        <v>290</v>
      </c>
      <c r="F884" s="157">
        <v>15048.4</v>
      </c>
      <c r="G884" s="157">
        <v>15207.2</v>
      </c>
      <c r="H884" s="157">
        <v>15207.2</v>
      </c>
    </row>
    <row r="885" spans="1:8" ht="45" outlineLevel="6" x14ac:dyDescent="0.2">
      <c r="A885" s="155" t="s">
        <v>2162</v>
      </c>
      <c r="B885" s="155" t="s">
        <v>2132</v>
      </c>
      <c r="C885" s="155" t="s">
        <v>335</v>
      </c>
      <c r="D885" s="155"/>
      <c r="E885" s="156" t="s">
        <v>336</v>
      </c>
      <c r="F885" s="157">
        <v>2225.6</v>
      </c>
      <c r="G885" s="157">
        <v>2225.6</v>
      </c>
      <c r="H885" s="157">
        <v>2225.6</v>
      </c>
    </row>
    <row r="886" spans="1:8" ht="45" outlineLevel="7" x14ac:dyDescent="0.2">
      <c r="A886" s="155" t="s">
        <v>2162</v>
      </c>
      <c r="B886" s="155" t="s">
        <v>2132</v>
      </c>
      <c r="C886" s="155" t="s">
        <v>335</v>
      </c>
      <c r="D886" s="155" t="s">
        <v>293</v>
      </c>
      <c r="E886" s="156" t="s">
        <v>294</v>
      </c>
      <c r="F886" s="157">
        <v>2225.6</v>
      </c>
      <c r="G886" s="157">
        <v>2225.6</v>
      </c>
      <c r="H886" s="157">
        <v>2225.6</v>
      </c>
    </row>
    <row r="887" spans="1:8" ht="90" outlineLevel="6" x14ac:dyDescent="0.2">
      <c r="A887" s="155" t="s">
        <v>2162</v>
      </c>
      <c r="B887" s="155" t="s">
        <v>2132</v>
      </c>
      <c r="C887" s="155" t="s">
        <v>345</v>
      </c>
      <c r="D887" s="155"/>
      <c r="E887" s="156" t="s">
        <v>346</v>
      </c>
      <c r="F887" s="157">
        <v>831066.7</v>
      </c>
      <c r="G887" s="157">
        <v>836212.5</v>
      </c>
      <c r="H887" s="157">
        <v>836212.5</v>
      </c>
    </row>
    <row r="888" spans="1:8" ht="15" outlineLevel="7" x14ac:dyDescent="0.2">
      <c r="A888" s="155" t="s">
        <v>2162</v>
      </c>
      <c r="B888" s="155" t="s">
        <v>2132</v>
      </c>
      <c r="C888" s="155" t="s">
        <v>345</v>
      </c>
      <c r="D888" s="155" t="s">
        <v>343</v>
      </c>
      <c r="E888" s="156" t="s">
        <v>344</v>
      </c>
      <c r="F888" s="157">
        <v>831066.7</v>
      </c>
      <c r="G888" s="157">
        <v>836212.5</v>
      </c>
      <c r="H888" s="157">
        <v>836212.5</v>
      </c>
    </row>
    <row r="889" spans="1:8" ht="60" outlineLevel="6" x14ac:dyDescent="0.2">
      <c r="A889" s="155" t="s">
        <v>2162</v>
      </c>
      <c r="B889" s="155" t="s">
        <v>2132</v>
      </c>
      <c r="C889" s="155" t="s">
        <v>351</v>
      </c>
      <c r="D889" s="155"/>
      <c r="E889" s="156" t="s">
        <v>352</v>
      </c>
      <c r="F889" s="157">
        <v>1982.2</v>
      </c>
      <c r="G889" s="157">
        <v>1982.2</v>
      </c>
      <c r="H889" s="157">
        <v>1982.2</v>
      </c>
    </row>
    <row r="890" spans="1:8" ht="60" outlineLevel="7" x14ac:dyDescent="0.2">
      <c r="A890" s="155" t="s">
        <v>2162</v>
      </c>
      <c r="B890" s="155" t="s">
        <v>2132</v>
      </c>
      <c r="C890" s="155" t="s">
        <v>351</v>
      </c>
      <c r="D890" s="155" t="s">
        <v>289</v>
      </c>
      <c r="E890" s="156" t="s">
        <v>290</v>
      </c>
      <c r="F890" s="157">
        <v>1982.2</v>
      </c>
      <c r="G890" s="157">
        <v>1982.2</v>
      </c>
      <c r="H890" s="157">
        <v>1982.2</v>
      </c>
    </row>
    <row r="891" spans="1:8" ht="30" outlineLevel="6" x14ac:dyDescent="0.2">
      <c r="A891" s="155" t="s">
        <v>2162</v>
      </c>
      <c r="B891" s="155" t="s">
        <v>2132</v>
      </c>
      <c r="C891" s="155" t="s">
        <v>357</v>
      </c>
      <c r="D891" s="155"/>
      <c r="E891" s="156" t="s">
        <v>358</v>
      </c>
      <c r="F891" s="157">
        <v>76769.899999999994</v>
      </c>
      <c r="G891" s="157">
        <v>76769.899999999994</v>
      </c>
      <c r="H891" s="157">
        <v>79419.5</v>
      </c>
    </row>
    <row r="892" spans="1:8" ht="45" outlineLevel="7" x14ac:dyDescent="0.2">
      <c r="A892" s="155" t="s">
        <v>2162</v>
      </c>
      <c r="B892" s="155" t="s">
        <v>2132</v>
      </c>
      <c r="C892" s="155" t="s">
        <v>357</v>
      </c>
      <c r="D892" s="155" t="s">
        <v>293</v>
      </c>
      <c r="E892" s="156" t="s">
        <v>294</v>
      </c>
      <c r="F892" s="157">
        <v>28600</v>
      </c>
      <c r="G892" s="157">
        <v>28600</v>
      </c>
      <c r="H892" s="157">
        <v>28600</v>
      </c>
    </row>
    <row r="893" spans="1:8" ht="60" outlineLevel="7" x14ac:dyDescent="0.2">
      <c r="A893" s="155" t="s">
        <v>2162</v>
      </c>
      <c r="B893" s="155" t="s">
        <v>2132</v>
      </c>
      <c r="C893" s="155" t="s">
        <v>357</v>
      </c>
      <c r="D893" s="155" t="s">
        <v>289</v>
      </c>
      <c r="E893" s="156" t="s">
        <v>290</v>
      </c>
      <c r="F893" s="157">
        <v>48169.9</v>
      </c>
      <c r="G893" s="157">
        <v>48169.9</v>
      </c>
      <c r="H893" s="157">
        <v>50819.5</v>
      </c>
    </row>
    <row r="894" spans="1:8" ht="96" customHeight="1" outlineLevel="6" x14ac:dyDescent="0.2">
      <c r="A894" s="155" t="s">
        <v>2162</v>
      </c>
      <c r="B894" s="155" t="s">
        <v>2132</v>
      </c>
      <c r="C894" s="155" t="s">
        <v>359</v>
      </c>
      <c r="D894" s="155"/>
      <c r="E894" s="156" t="s">
        <v>2293</v>
      </c>
      <c r="F894" s="157">
        <v>58579.3</v>
      </c>
      <c r="G894" s="157">
        <v>58407.6</v>
      </c>
      <c r="H894" s="157">
        <v>58458.1</v>
      </c>
    </row>
    <row r="895" spans="1:8" ht="60" outlineLevel="7" x14ac:dyDescent="0.2">
      <c r="A895" s="155" t="s">
        <v>2162</v>
      </c>
      <c r="B895" s="155" t="s">
        <v>2132</v>
      </c>
      <c r="C895" s="155" t="s">
        <v>359</v>
      </c>
      <c r="D895" s="155" t="s">
        <v>289</v>
      </c>
      <c r="E895" s="156" t="s">
        <v>290</v>
      </c>
      <c r="F895" s="157">
        <v>58579.3</v>
      </c>
      <c r="G895" s="157">
        <v>58407.6</v>
      </c>
      <c r="H895" s="157">
        <v>58458.1</v>
      </c>
    </row>
    <row r="896" spans="1:8" ht="45" outlineLevel="4" x14ac:dyDescent="0.2">
      <c r="A896" s="155" t="s">
        <v>2162</v>
      </c>
      <c r="B896" s="155" t="s">
        <v>2132</v>
      </c>
      <c r="C896" s="155" t="s">
        <v>366</v>
      </c>
      <c r="D896" s="155"/>
      <c r="E896" s="156" t="s">
        <v>367</v>
      </c>
      <c r="F896" s="157">
        <v>165908.4</v>
      </c>
      <c r="G896" s="157">
        <v>84406.2</v>
      </c>
      <c r="H896" s="157">
        <v>0</v>
      </c>
    </row>
    <row r="897" spans="1:8" ht="45" outlineLevel="5" x14ac:dyDescent="0.2">
      <c r="A897" s="155" t="s">
        <v>2162</v>
      </c>
      <c r="B897" s="155" t="s">
        <v>2132</v>
      </c>
      <c r="C897" s="155" t="s">
        <v>379</v>
      </c>
      <c r="D897" s="155"/>
      <c r="E897" s="156" t="s">
        <v>380</v>
      </c>
      <c r="F897" s="157">
        <v>165908.4</v>
      </c>
      <c r="G897" s="157">
        <v>84406.2</v>
      </c>
      <c r="H897" s="157">
        <v>0</v>
      </c>
    </row>
    <row r="898" spans="1:8" ht="45" outlineLevel="6" x14ac:dyDescent="0.2">
      <c r="A898" s="155" t="s">
        <v>2162</v>
      </c>
      <c r="B898" s="155" t="s">
        <v>2132</v>
      </c>
      <c r="C898" s="155" t="s">
        <v>382</v>
      </c>
      <c r="D898" s="155"/>
      <c r="E898" s="156" t="s">
        <v>383</v>
      </c>
      <c r="F898" s="157">
        <v>162194.4</v>
      </c>
      <c r="G898" s="157">
        <v>84406.2</v>
      </c>
      <c r="H898" s="157">
        <v>0</v>
      </c>
    </row>
    <row r="899" spans="1:8" ht="45" outlineLevel="7" x14ac:dyDescent="0.2">
      <c r="A899" s="155" t="s">
        <v>2162</v>
      </c>
      <c r="B899" s="155" t="s">
        <v>2132</v>
      </c>
      <c r="C899" s="155" t="s">
        <v>382</v>
      </c>
      <c r="D899" s="155" t="s">
        <v>293</v>
      </c>
      <c r="E899" s="156" t="s">
        <v>294</v>
      </c>
      <c r="F899" s="157">
        <v>57000</v>
      </c>
      <c r="G899" s="157">
        <v>0</v>
      </c>
      <c r="H899" s="157">
        <v>0</v>
      </c>
    </row>
    <row r="900" spans="1:8" ht="60" outlineLevel="7" x14ac:dyDescent="0.2">
      <c r="A900" s="155" t="s">
        <v>2162</v>
      </c>
      <c r="B900" s="155" t="s">
        <v>2132</v>
      </c>
      <c r="C900" s="155" t="s">
        <v>382</v>
      </c>
      <c r="D900" s="155" t="s">
        <v>289</v>
      </c>
      <c r="E900" s="156" t="s">
        <v>290</v>
      </c>
      <c r="F900" s="157">
        <v>105194.4</v>
      </c>
      <c r="G900" s="157">
        <v>84406.2</v>
      </c>
      <c r="H900" s="157">
        <v>0</v>
      </c>
    </row>
    <row r="901" spans="1:8" ht="60" outlineLevel="6" x14ac:dyDescent="0.2">
      <c r="A901" s="155" t="s">
        <v>2162</v>
      </c>
      <c r="B901" s="155" t="s">
        <v>2132</v>
      </c>
      <c r="C901" s="155" t="s">
        <v>384</v>
      </c>
      <c r="D901" s="155"/>
      <c r="E901" s="156" t="s">
        <v>385</v>
      </c>
      <c r="F901" s="157">
        <v>3714</v>
      </c>
      <c r="G901" s="157">
        <v>0</v>
      </c>
      <c r="H901" s="157">
        <v>0</v>
      </c>
    </row>
    <row r="902" spans="1:8" ht="15" outlineLevel="7" x14ac:dyDescent="0.2">
      <c r="A902" s="155" t="s">
        <v>2162</v>
      </c>
      <c r="B902" s="155" t="s">
        <v>2132</v>
      </c>
      <c r="C902" s="155" t="s">
        <v>384</v>
      </c>
      <c r="D902" s="155" t="s">
        <v>343</v>
      </c>
      <c r="E902" s="156" t="s">
        <v>344</v>
      </c>
      <c r="F902" s="157">
        <v>3714</v>
      </c>
      <c r="G902" s="157">
        <v>0</v>
      </c>
      <c r="H902" s="157">
        <v>0</v>
      </c>
    </row>
    <row r="903" spans="1:8" ht="48" customHeight="1" outlineLevel="4" x14ac:dyDescent="0.2">
      <c r="A903" s="155" t="s">
        <v>2162</v>
      </c>
      <c r="B903" s="155" t="s">
        <v>2132</v>
      </c>
      <c r="C903" s="155" t="s">
        <v>407</v>
      </c>
      <c r="D903" s="155"/>
      <c r="E903" s="156" t="s">
        <v>408</v>
      </c>
      <c r="F903" s="157">
        <v>288095.90000000002</v>
      </c>
      <c r="G903" s="157">
        <v>288095.90000000002</v>
      </c>
      <c r="H903" s="157">
        <v>288095.90000000002</v>
      </c>
    </row>
    <row r="904" spans="1:8" ht="60" outlineLevel="5" x14ac:dyDescent="0.2">
      <c r="A904" s="155" t="s">
        <v>2162</v>
      </c>
      <c r="B904" s="155" t="s">
        <v>2132</v>
      </c>
      <c r="C904" s="155" t="s">
        <v>409</v>
      </c>
      <c r="D904" s="155"/>
      <c r="E904" s="156" t="s">
        <v>410</v>
      </c>
      <c r="F904" s="157">
        <v>288095.90000000002</v>
      </c>
      <c r="G904" s="157">
        <v>288095.90000000002</v>
      </c>
      <c r="H904" s="157">
        <v>288095.90000000002</v>
      </c>
    </row>
    <row r="905" spans="1:8" ht="105" outlineLevel="6" x14ac:dyDescent="0.2">
      <c r="A905" s="155" t="s">
        <v>2162</v>
      </c>
      <c r="B905" s="155" t="s">
        <v>2132</v>
      </c>
      <c r="C905" s="155" t="s">
        <v>413</v>
      </c>
      <c r="D905" s="155"/>
      <c r="E905" s="156" t="s">
        <v>414</v>
      </c>
      <c r="F905" s="157">
        <v>288095.90000000002</v>
      </c>
      <c r="G905" s="157">
        <v>288095.90000000002</v>
      </c>
      <c r="H905" s="157">
        <v>288095.90000000002</v>
      </c>
    </row>
    <row r="906" spans="1:8" ht="45" outlineLevel="7" x14ac:dyDescent="0.2">
      <c r="A906" s="155" t="s">
        <v>2162</v>
      </c>
      <c r="B906" s="155" t="s">
        <v>2132</v>
      </c>
      <c r="C906" s="155" t="s">
        <v>413</v>
      </c>
      <c r="D906" s="155" t="s">
        <v>293</v>
      </c>
      <c r="E906" s="156" t="s">
        <v>294</v>
      </c>
      <c r="F906" s="157">
        <v>288095.90000000002</v>
      </c>
      <c r="G906" s="157">
        <v>288095.90000000002</v>
      </c>
      <c r="H906" s="157">
        <v>288095.90000000002</v>
      </c>
    </row>
    <row r="907" spans="1:8" ht="66" customHeight="1" outlineLevel="4" x14ac:dyDescent="0.2">
      <c r="A907" s="155" t="s">
        <v>2162</v>
      </c>
      <c r="B907" s="155" t="s">
        <v>2132</v>
      </c>
      <c r="C907" s="155" t="s">
        <v>427</v>
      </c>
      <c r="D907" s="155"/>
      <c r="E907" s="156" t="s">
        <v>428</v>
      </c>
      <c r="F907" s="157">
        <v>671620.9</v>
      </c>
      <c r="G907" s="157">
        <v>447956.3</v>
      </c>
      <c r="H907" s="157">
        <v>866016.8</v>
      </c>
    </row>
    <row r="908" spans="1:8" ht="75" outlineLevel="5" x14ac:dyDescent="0.2">
      <c r="A908" s="155" t="s">
        <v>2162</v>
      </c>
      <c r="B908" s="155" t="s">
        <v>2132</v>
      </c>
      <c r="C908" s="155" t="s">
        <v>429</v>
      </c>
      <c r="D908" s="155"/>
      <c r="E908" s="156" t="s">
        <v>430</v>
      </c>
      <c r="F908" s="157">
        <v>671620.9</v>
      </c>
      <c r="G908" s="157">
        <v>447956.3</v>
      </c>
      <c r="H908" s="157">
        <v>866016.8</v>
      </c>
    </row>
    <row r="909" spans="1:8" ht="45" outlineLevel="6" x14ac:dyDescent="0.2">
      <c r="A909" s="155" t="s">
        <v>2162</v>
      </c>
      <c r="B909" s="155" t="s">
        <v>2132</v>
      </c>
      <c r="C909" s="155" t="s">
        <v>431</v>
      </c>
      <c r="D909" s="155"/>
      <c r="E909" s="156" t="s">
        <v>432</v>
      </c>
      <c r="F909" s="157">
        <v>671620.9</v>
      </c>
      <c r="G909" s="157">
        <v>447956.3</v>
      </c>
      <c r="H909" s="157">
        <v>866016.8</v>
      </c>
    </row>
    <row r="910" spans="1:8" ht="45" outlineLevel="7" x14ac:dyDescent="0.2">
      <c r="A910" s="155" t="s">
        <v>2162</v>
      </c>
      <c r="B910" s="155" t="s">
        <v>2132</v>
      </c>
      <c r="C910" s="155" t="s">
        <v>431</v>
      </c>
      <c r="D910" s="155" t="s">
        <v>293</v>
      </c>
      <c r="E910" s="156" t="s">
        <v>294</v>
      </c>
      <c r="F910" s="157">
        <v>267563.3</v>
      </c>
      <c r="G910" s="157">
        <v>219887.2</v>
      </c>
      <c r="H910" s="157">
        <v>36297.300000000003</v>
      </c>
    </row>
    <row r="911" spans="1:8" ht="60" outlineLevel="7" x14ac:dyDescent="0.2">
      <c r="A911" s="155" t="s">
        <v>2162</v>
      </c>
      <c r="B911" s="155" t="s">
        <v>2132</v>
      </c>
      <c r="C911" s="155" t="s">
        <v>431</v>
      </c>
      <c r="D911" s="155" t="s">
        <v>289</v>
      </c>
      <c r="E911" s="156" t="s">
        <v>290</v>
      </c>
      <c r="F911" s="157">
        <v>404057.59999999998</v>
      </c>
      <c r="G911" s="157">
        <v>228069.1</v>
      </c>
      <c r="H911" s="157">
        <v>829719.5</v>
      </c>
    </row>
    <row r="912" spans="1:8" ht="30" outlineLevel="2" x14ac:dyDescent="0.2">
      <c r="A912" s="155" t="s">
        <v>2162</v>
      </c>
      <c r="B912" s="155" t="s">
        <v>2170</v>
      </c>
      <c r="C912" s="155"/>
      <c r="D912" s="155"/>
      <c r="E912" s="156" t="s">
        <v>2171</v>
      </c>
      <c r="F912" s="157">
        <v>352425.5</v>
      </c>
      <c r="G912" s="157">
        <v>261613.3</v>
      </c>
      <c r="H912" s="157">
        <v>261613.3</v>
      </c>
    </row>
    <row r="913" spans="1:8" ht="45" outlineLevel="3" x14ac:dyDescent="0.2">
      <c r="A913" s="155" t="s">
        <v>2162</v>
      </c>
      <c r="B913" s="155" t="s">
        <v>2170</v>
      </c>
      <c r="C913" s="155" t="s">
        <v>281</v>
      </c>
      <c r="D913" s="155"/>
      <c r="E913" s="156" t="s">
        <v>282</v>
      </c>
      <c r="F913" s="157">
        <v>352425.5</v>
      </c>
      <c r="G913" s="157">
        <v>261613.3</v>
      </c>
      <c r="H913" s="157">
        <v>261613.3</v>
      </c>
    </row>
    <row r="914" spans="1:8" ht="123.75" customHeight="1" outlineLevel="4" x14ac:dyDescent="0.2">
      <c r="A914" s="155" t="s">
        <v>2162</v>
      </c>
      <c r="B914" s="155" t="s">
        <v>2170</v>
      </c>
      <c r="C914" s="155" t="s">
        <v>320</v>
      </c>
      <c r="D914" s="155"/>
      <c r="E914" s="156" t="s">
        <v>321</v>
      </c>
      <c r="F914" s="157">
        <v>325770.2</v>
      </c>
      <c r="G914" s="157">
        <v>261613.3</v>
      </c>
      <c r="H914" s="157">
        <v>261613.3</v>
      </c>
    </row>
    <row r="915" spans="1:8" ht="51" customHeight="1" outlineLevel="5" x14ac:dyDescent="0.2">
      <c r="A915" s="155" t="s">
        <v>2162</v>
      </c>
      <c r="B915" s="155" t="s">
        <v>2170</v>
      </c>
      <c r="C915" s="155" t="s">
        <v>322</v>
      </c>
      <c r="D915" s="155"/>
      <c r="E915" s="156" t="s">
        <v>323</v>
      </c>
      <c r="F915" s="157">
        <v>325770.2</v>
      </c>
      <c r="G915" s="157">
        <v>261613.3</v>
      </c>
      <c r="H915" s="157">
        <v>261613.3</v>
      </c>
    </row>
    <row r="916" spans="1:8" ht="60" outlineLevel="6" x14ac:dyDescent="0.2">
      <c r="A916" s="155" t="s">
        <v>2162</v>
      </c>
      <c r="B916" s="155" t="s">
        <v>2170</v>
      </c>
      <c r="C916" s="155" t="s">
        <v>324</v>
      </c>
      <c r="D916" s="155"/>
      <c r="E916" s="156" t="s">
        <v>288</v>
      </c>
      <c r="F916" s="157">
        <v>12858.5</v>
      </c>
      <c r="G916" s="157">
        <v>12909.9</v>
      </c>
      <c r="H916" s="157">
        <v>12909.9</v>
      </c>
    </row>
    <row r="917" spans="1:8" ht="120" outlineLevel="7" x14ac:dyDescent="0.2">
      <c r="A917" s="155" t="s">
        <v>2162</v>
      </c>
      <c r="B917" s="155" t="s">
        <v>2170</v>
      </c>
      <c r="C917" s="155" t="s">
        <v>324</v>
      </c>
      <c r="D917" s="155" t="s">
        <v>325</v>
      </c>
      <c r="E917" s="156" t="s">
        <v>326</v>
      </c>
      <c r="F917" s="157">
        <v>4061</v>
      </c>
      <c r="G917" s="157">
        <v>4109.8999999999996</v>
      </c>
      <c r="H917" s="157">
        <v>4109.8999999999996</v>
      </c>
    </row>
    <row r="918" spans="1:8" ht="45" outlineLevel="7" x14ac:dyDescent="0.2">
      <c r="A918" s="155" t="s">
        <v>2162</v>
      </c>
      <c r="B918" s="155" t="s">
        <v>2170</v>
      </c>
      <c r="C918" s="155" t="s">
        <v>324</v>
      </c>
      <c r="D918" s="155" t="s">
        <v>293</v>
      </c>
      <c r="E918" s="156" t="s">
        <v>294</v>
      </c>
      <c r="F918" s="157">
        <v>6336.5</v>
      </c>
      <c r="G918" s="157">
        <v>6336.5</v>
      </c>
      <c r="H918" s="157">
        <v>6336.5</v>
      </c>
    </row>
    <row r="919" spans="1:8" ht="60" outlineLevel="7" x14ac:dyDescent="0.2">
      <c r="A919" s="155" t="s">
        <v>2162</v>
      </c>
      <c r="B919" s="155" t="s">
        <v>2170</v>
      </c>
      <c r="C919" s="155" t="s">
        <v>324</v>
      </c>
      <c r="D919" s="155" t="s">
        <v>289</v>
      </c>
      <c r="E919" s="156" t="s">
        <v>290</v>
      </c>
      <c r="F919" s="157">
        <v>2287.1999999999998</v>
      </c>
      <c r="G919" s="157">
        <v>2289.6999999999998</v>
      </c>
      <c r="H919" s="157">
        <v>2289.6999999999998</v>
      </c>
    </row>
    <row r="920" spans="1:8" ht="15" outlineLevel="7" x14ac:dyDescent="0.2">
      <c r="A920" s="155" t="s">
        <v>2162</v>
      </c>
      <c r="B920" s="155" t="s">
        <v>2170</v>
      </c>
      <c r="C920" s="155" t="s">
        <v>324</v>
      </c>
      <c r="D920" s="155" t="s">
        <v>327</v>
      </c>
      <c r="E920" s="156" t="s">
        <v>328</v>
      </c>
      <c r="F920" s="157">
        <v>173.8</v>
      </c>
      <c r="G920" s="157">
        <v>173.8</v>
      </c>
      <c r="H920" s="157">
        <v>173.8</v>
      </c>
    </row>
    <row r="921" spans="1:8" ht="105" outlineLevel="6" x14ac:dyDescent="0.2">
      <c r="A921" s="155" t="s">
        <v>2162</v>
      </c>
      <c r="B921" s="155" t="s">
        <v>2170</v>
      </c>
      <c r="C921" s="155" t="s">
        <v>341</v>
      </c>
      <c r="D921" s="155"/>
      <c r="E921" s="156" t="s">
        <v>342</v>
      </c>
      <c r="F921" s="157">
        <v>152208.5</v>
      </c>
      <c r="G921" s="157">
        <v>87162</v>
      </c>
      <c r="H921" s="157">
        <v>87162</v>
      </c>
    </row>
    <row r="922" spans="1:8" ht="15" outlineLevel="7" x14ac:dyDescent="0.2">
      <c r="A922" s="155" t="s">
        <v>2162</v>
      </c>
      <c r="B922" s="155" t="s">
        <v>2170</v>
      </c>
      <c r="C922" s="155" t="s">
        <v>341</v>
      </c>
      <c r="D922" s="155" t="s">
        <v>343</v>
      </c>
      <c r="E922" s="156" t="s">
        <v>344</v>
      </c>
      <c r="F922" s="157">
        <v>152208.5</v>
      </c>
      <c r="G922" s="157">
        <v>87162</v>
      </c>
      <c r="H922" s="157">
        <v>87162</v>
      </c>
    </row>
    <row r="923" spans="1:8" ht="90" outlineLevel="6" x14ac:dyDescent="0.2">
      <c r="A923" s="155" t="s">
        <v>2162</v>
      </c>
      <c r="B923" s="155" t="s">
        <v>2170</v>
      </c>
      <c r="C923" s="155" t="s">
        <v>345</v>
      </c>
      <c r="D923" s="155"/>
      <c r="E923" s="156" t="s">
        <v>346</v>
      </c>
      <c r="F923" s="157">
        <v>160703.20000000001</v>
      </c>
      <c r="G923" s="157">
        <v>161541.4</v>
      </c>
      <c r="H923" s="157">
        <v>161541.4</v>
      </c>
    </row>
    <row r="924" spans="1:8" ht="15" outlineLevel="7" x14ac:dyDescent="0.2">
      <c r="A924" s="155" t="s">
        <v>2162</v>
      </c>
      <c r="B924" s="155" t="s">
        <v>2170</v>
      </c>
      <c r="C924" s="155" t="s">
        <v>345</v>
      </c>
      <c r="D924" s="155" t="s">
        <v>343</v>
      </c>
      <c r="E924" s="156" t="s">
        <v>344</v>
      </c>
      <c r="F924" s="157">
        <v>160703.20000000001</v>
      </c>
      <c r="G924" s="157">
        <v>161541.4</v>
      </c>
      <c r="H924" s="157">
        <v>161541.4</v>
      </c>
    </row>
    <row r="925" spans="1:8" ht="45" outlineLevel="4" x14ac:dyDescent="0.2">
      <c r="A925" s="155" t="s">
        <v>2162</v>
      </c>
      <c r="B925" s="155" t="s">
        <v>2170</v>
      </c>
      <c r="C925" s="155" t="s">
        <v>366</v>
      </c>
      <c r="D925" s="155"/>
      <c r="E925" s="156" t="s">
        <v>367</v>
      </c>
      <c r="F925" s="157">
        <v>26655.3</v>
      </c>
      <c r="G925" s="157">
        <v>0</v>
      </c>
      <c r="H925" s="157">
        <v>0</v>
      </c>
    </row>
    <row r="926" spans="1:8" ht="45" outlineLevel="5" x14ac:dyDescent="0.2">
      <c r="A926" s="155" t="s">
        <v>2162</v>
      </c>
      <c r="B926" s="155" t="s">
        <v>2170</v>
      </c>
      <c r="C926" s="155" t="s">
        <v>379</v>
      </c>
      <c r="D926" s="155"/>
      <c r="E926" s="156" t="s">
        <v>380</v>
      </c>
      <c r="F926" s="157">
        <v>26655.3</v>
      </c>
      <c r="G926" s="157">
        <v>0</v>
      </c>
      <c r="H926" s="157">
        <v>0</v>
      </c>
    </row>
    <row r="927" spans="1:8" ht="45" outlineLevel="6" x14ac:dyDescent="0.2">
      <c r="A927" s="155" t="s">
        <v>2162</v>
      </c>
      <c r="B927" s="155" t="s">
        <v>2170</v>
      </c>
      <c r="C927" s="155" t="s">
        <v>382</v>
      </c>
      <c r="D927" s="155"/>
      <c r="E927" s="156" t="s">
        <v>383</v>
      </c>
      <c r="F927" s="157">
        <v>26655.3</v>
      </c>
      <c r="G927" s="157">
        <v>0</v>
      </c>
      <c r="H927" s="157">
        <v>0</v>
      </c>
    </row>
    <row r="928" spans="1:8" ht="60" outlineLevel="7" x14ac:dyDescent="0.2">
      <c r="A928" s="155" t="s">
        <v>2162</v>
      </c>
      <c r="B928" s="155" t="s">
        <v>2170</v>
      </c>
      <c r="C928" s="155" t="s">
        <v>382</v>
      </c>
      <c r="D928" s="155" t="s">
        <v>289</v>
      </c>
      <c r="E928" s="156" t="s">
        <v>290</v>
      </c>
      <c r="F928" s="157">
        <v>26655.3</v>
      </c>
      <c r="G928" s="157">
        <v>0</v>
      </c>
      <c r="H928" s="157">
        <v>0</v>
      </c>
    </row>
    <row r="929" spans="1:8" ht="15" outlineLevel="2" x14ac:dyDescent="0.2">
      <c r="A929" s="155" t="s">
        <v>2162</v>
      </c>
      <c r="B929" s="155" t="s">
        <v>2172</v>
      </c>
      <c r="C929" s="155"/>
      <c r="D929" s="155"/>
      <c r="E929" s="156" t="s">
        <v>2173</v>
      </c>
      <c r="F929" s="157">
        <v>501163.8</v>
      </c>
      <c r="G929" s="157">
        <v>518852.5</v>
      </c>
      <c r="H929" s="157">
        <v>515042.3</v>
      </c>
    </row>
    <row r="930" spans="1:8" ht="45" outlineLevel="3" x14ac:dyDescent="0.2">
      <c r="A930" s="155" t="s">
        <v>2162</v>
      </c>
      <c r="B930" s="155" t="s">
        <v>2172</v>
      </c>
      <c r="C930" s="155" t="s">
        <v>281</v>
      </c>
      <c r="D930" s="155"/>
      <c r="E930" s="156" t="s">
        <v>282</v>
      </c>
      <c r="F930" s="157">
        <v>501163.8</v>
      </c>
      <c r="G930" s="157">
        <v>518852.5</v>
      </c>
      <c r="H930" s="157">
        <v>515042.3</v>
      </c>
    </row>
    <row r="931" spans="1:8" ht="126.75" customHeight="1" outlineLevel="4" x14ac:dyDescent="0.2">
      <c r="A931" s="155" t="s">
        <v>2162</v>
      </c>
      <c r="B931" s="155" t="s">
        <v>2172</v>
      </c>
      <c r="C931" s="155" t="s">
        <v>320</v>
      </c>
      <c r="D931" s="155"/>
      <c r="E931" s="156" t="s">
        <v>321</v>
      </c>
      <c r="F931" s="157">
        <v>375460.2</v>
      </c>
      <c r="G931" s="157">
        <v>389338.7</v>
      </c>
      <c r="H931" s="157">
        <v>389338.7</v>
      </c>
    </row>
    <row r="932" spans="1:8" ht="48.75" customHeight="1" outlineLevel="5" x14ac:dyDescent="0.2">
      <c r="A932" s="155" t="s">
        <v>2162</v>
      </c>
      <c r="B932" s="155" t="s">
        <v>2172</v>
      </c>
      <c r="C932" s="155" t="s">
        <v>322</v>
      </c>
      <c r="D932" s="155"/>
      <c r="E932" s="156" t="s">
        <v>323</v>
      </c>
      <c r="F932" s="157">
        <v>375460.2</v>
      </c>
      <c r="G932" s="157">
        <v>389338.7</v>
      </c>
      <c r="H932" s="157">
        <v>389338.7</v>
      </c>
    </row>
    <row r="933" spans="1:8" ht="60" outlineLevel="6" x14ac:dyDescent="0.2">
      <c r="A933" s="155" t="s">
        <v>2162</v>
      </c>
      <c r="B933" s="155" t="s">
        <v>2172</v>
      </c>
      <c r="C933" s="155" t="s">
        <v>324</v>
      </c>
      <c r="D933" s="155"/>
      <c r="E933" s="156" t="s">
        <v>288</v>
      </c>
      <c r="F933" s="157">
        <v>183868.1</v>
      </c>
      <c r="G933" s="157">
        <v>196574.9</v>
      </c>
      <c r="H933" s="157">
        <v>196574.9</v>
      </c>
    </row>
    <row r="934" spans="1:8" ht="111" customHeight="1" outlineLevel="7" x14ac:dyDescent="0.2">
      <c r="A934" s="155" t="s">
        <v>2162</v>
      </c>
      <c r="B934" s="155" t="s">
        <v>2172</v>
      </c>
      <c r="C934" s="155" t="s">
        <v>324</v>
      </c>
      <c r="D934" s="155" t="s">
        <v>325</v>
      </c>
      <c r="E934" s="156" t="s">
        <v>326</v>
      </c>
      <c r="F934" s="157">
        <v>36890.6</v>
      </c>
      <c r="G934" s="157">
        <v>37121.599999999999</v>
      </c>
      <c r="H934" s="157">
        <v>37121.599999999999</v>
      </c>
    </row>
    <row r="935" spans="1:8" ht="45" outlineLevel="7" x14ac:dyDescent="0.2">
      <c r="A935" s="155" t="s">
        <v>2162</v>
      </c>
      <c r="B935" s="155" t="s">
        <v>2172</v>
      </c>
      <c r="C935" s="155" t="s">
        <v>324</v>
      </c>
      <c r="D935" s="155" t="s">
        <v>293</v>
      </c>
      <c r="E935" s="156" t="s">
        <v>294</v>
      </c>
      <c r="F935" s="157">
        <v>4592.7</v>
      </c>
      <c r="G935" s="157">
        <v>4592.7</v>
      </c>
      <c r="H935" s="157">
        <v>4592.7</v>
      </c>
    </row>
    <row r="936" spans="1:8" ht="60" outlineLevel="7" x14ac:dyDescent="0.2">
      <c r="A936" s="155" t="s">
        <v>2162</v>
      </c>
      <c r="B936" s="155" t="s">
        <v>2172</v>
      </c>
      <c r="C936" s="155" t="s">
        <v>324</v>
      </c>
      <c r="D936" s="155" t="s">
        <v>289</v>
      </c>
      <c r="E936" s="156" t="s">
        <v>290</v>
      </c>
      <c r="F936" s="157">
        <v>142366.79999999999</v>
      </c>
      <c r="G936" s="157">
        <v>154842.6</v>
      </c>
      <c r="H936" s="157">
        <v>154842.6</v>
      </c>
    </row>
    <row r="937" spans="1:8" ht="15" outlineLevel="7" x14ac:dyDescent="0.2">
      <c r="A937" s="155" t="s">
        <v>2162</v>
      </c>
      <c r="B937" s="155" t="s">
        <v>2172</v>
      </c>
      <c r="C937" s="155" t="s">
        <v>324</v>
      </c>
      <c r="D937" s="155" t="s">
        <v>327</v>
      </c>
      <c r="E937" s="156" t="s">
        <v>328</v>
      </c>
      <c r="F937" s="157">
        <v>18</v>
      </c>
      <c r="G937" s="157">
        <v>18</v>
      </c>
      <c r="H937" s="157">
        <v>18</v>
      </c>
    </row>
    <row r="938" spans="1:8" ht="90" outlineLevel="6" x14ac:dyDescent="0.2">
      <c r="A938" s="155" t="s">
        <v>2162</v>
      </c>
      <c r="B938" s="155" t="s">
        <v>2172</v>
      </c>
      <c r="C938" s="155" t="s">
        <v>345</v>
      </c>
      <c r="D938" s="155"/>
      <c r="E938" s="156" t="s">
        <v>346</v>
      </c>
      <c r="F938" s="157">
        <v>155206</v>
      </c>
      <c r="G938" s="157">
        <v>156155.20000000001</v>
      </c>
      <c r="H938" s="157">
        <v>156155.20000000001</v>
      </c>
    </row>
    <row r="939" spans="1:8" ht="15" outlineLevel="7" x14ac:dyDescent="0.2">
      <c r="A939" s="155" t="s">
        <v>2162</v>
      </c>
      <c r="B939" s="155" t="s">
        <v>2172</v>
      </c>
      <c r="C939" s="155" t="s">
        <v>345</v>
      </c>
      <c r="D939" s="155" t="s">
        <v>343</v>
      </c>
      <c r="E939" s="156" t="s">
        <v>344</v>
      </c>
      <c r="F939" s="157">
        <v>155206</v>
      </c>
      <c r="G939" s="157">
        <v>156155.20000000001</v>
      </c>
      <c r="H939" s="157">
        <v>156155.20000000001</v>
      </c>
    </row>
    <row r="940" spans="1:8" ht="75" outlineLevel="6" x14ac:dyDescent="0.2">
      <c r="A940" s="155" t="s">
        <v>2162</v>
      </c>
      <c r="B940" s="155" t="s">
        <v>2172</v>
      </c>
      <c r="C940" s="155" t="s">
        <v>347</v>
      </c>
      <c r="D940" s="155"/>
      <c r="E940" s="156" t="s">
        <v>348</v>
      </c>
      <c r="F940" s="157">
        <v>36386.1</v>
      </c>
      <c r="G940" s="157">
        <v>36608.6</v>
      </c>
      <c r="H940" s="157">
        <v>36608.6</v>
      </c>
    </row>
    <row r="941" spans="1:8" ht="15" outlineLevel="7" x14ac:dyDescent="0.2">
      <c r="A941" s="155" t="s">
        <v>2162</v>
      </c>
      <c r="B941" s="155" t="s">
        <v>2172</v>
      </c>
      <c r="C941" s="155" t="s">
        <v>347</v>
      </c>
      <c r="D941" s="155" t="s">
        <v>343</v>
      </c>
      <c r="E941" s="156" t="s">
        <v>344</v>
      </c>
      <c r="F941" s="157">
        <v>36386.1</v>
      </c>
      <c r="G941" s="157">
        <v>36608.6</v>
      </c>
      <c r="H941" s="157">
        <v>36608.6</v>
      </c>
    </row>
    <row r="942" spans="1:8" ht="45" outlineLevel="4" x14ac:dyDescent="0.2">
      <c r="A942" s="155" t="s">
        <v>2162</v>
      </c>
      <c r="B942" s="155" t="s">
        <v>2172</v>
      </c>
      <c r="C942" s="155" t="s">
        <v>366</v>
      </c>
      <c r="D942" s="155"/>
      <c r="E942" s="156" t="s">
        <v>367</v>
      </c>
      <c r="F942" s="157">
        <v>0</v>
      </c>
      <c r="G942" s="157">
        <v>3810.2</v>
      </c>
      <c r="H942" s="157">
        <v>0</v>
      </c>
    </row>
    <row r="943" spans="1:8" ht="45" outlineLevel="5" x14ac:dyDescent="0.2">
      <c r="A943" s="155" t="s">
        <v>2162</v>
      </c>
      <c r="B943" s="155" t="s">
        <v>2172</v>
      </c>
      <c r="C943" s="155" t="s">
        <v>379</v>
      </c>
      <c r="D943" s="155"/>
      <c r="E943" s="156" t="s">
        <v>380</v>
      </c>
      <c r="F943" s="157">
        <v>0</v>
      </c>
      <c r="G943" s="157">
        <v>3810.2</v>
      </c>
      <c r="H943" s="157">
        <v>0</v>
      </c>
    </row>
    <row r="944" spans="1:8" ht="45" outlineLevel="6" x14ac:dyDescent="0.2">
      <c r="A944" s="155" t="s">
        <v>2162</v>
      </c>
      <c r="B944" s="155" t="s">
        <v>2172</v>
      </c>
      <c r="C944" s="155" t="s">
        <v>382</v>
      </c>
      <c r="D944" s="155"/>
      <c r="E944" s="156" t="s">
        <v>383</v>
      </c>
      <c r="F944" s="157">
        <v>0</v>
      </c>
      <c r="G944" s="157">
        <v>3810.2</v>
      </c>
      <c r="H944" s="157">
        <v>0</v>
      </c>
    </row>
    <row r="945" spans="1:8" ht="60" outlineLevel="7" x14ac:dyDescent="0.2">
      <c r="A945" s="155" t="s">
        <v>2162</v>
      </c>
      <c r="B945" s="155" t="s">
        <v>2172</v>
      </c>
      <c r="C945" s="155" t="s">
        <v>382</v>
      </c>
      <c r="D945" s="155" t="s">
        <v>289</v>
      </c>
      <c r="E945" s="156" t="s">
        <v>290</v>
      </c>
      <c r="F945" s="157">
        <v>0</v>
      </c>
      <c r="G945" s="157">
        <v>3810.2</v>
      </c>
      <c r="H945" s="157">
        <v>0</v>
      </c>
    </row>
    <row r="946" spans="1:8" ht="75" outlineLevel="4" x14ac:dyDescent="0.2">
      <c r="A946" s="155" t="s">
        <v>2162</v>
      </c>
      <c r="B946" s="155" t="s">
        <v>2172</v>
      </c>
      <c r="C946" s="155" t="s">
        <v>421</v>
      </c>
      <c r="D946" s="155"/>
      <c r="E946" s="156" t="s">
        <v>422</v>
      </c>
      <c r="F946" s="157">
        <v>125703.6</v>
      </c>
      <c r="G946" s="157">
        <v>125703.6</v>
      </c>
      <c r="H946" s="157">
        <v>125703.6</v>
      </c>
    </row>
    <row r="947" spans="1:8" ht="45" outlineLevel="5" x14ac:dyDescent="0.2">
      <c r="A947" s="155" t="s">
        <v>2162</v>
      </c>
      <c r="B947" s="155" t="s">
        <v>2172</v>
      </c>
      <c r="C947" s="155" t="s">
        <v>423</v>
      </c>
      <c r="D947" s="155"/>
      <c r="E947" s="156" t="s">
        <v>424</v>
      </c>
      <c r="F947" s="157">
        <v>125703.6</v>
      </c>
      <c r="G947" s="157">
        <v>125703.6</v>
      </c>
      <c r="H947" s="157">
        <v>125703.6</v>
      </c>
    </row>
    <row r="948" spans="1:8" ht="75" outlineLevel="6" x14ac:dyDescent="0.2">
      <c r="A948" s="155" t="s">
        <v>2162</v>
      </c>
      <c r="B948" s="155" t="s">
        <v>2172</v>
      </c>
      <c r="C948" s="155" t="s">
        <v>425</v>
      </c>
      <c r="D948" s="155"/>
      <c r="E948" s="156" t="s">
        <v>426</v>
      </c>
      <c r="F948" s="157">
        <v>125703.6</v>
      </c>
      <c r="G948" s="157">
        <v>125703.6</v>
      </c>
      <c r="H948" s="157">
        <v>125703.6</v>
      </c>
    </row>
    <row r="949" spans="1:8" ht="60" outlineLevel="7" x14ac:dyDescent="0.2">
      <c r="A949" s="155" t="s">
        <v>2162</v>
      </c>
      <c r="B949" s="155" t="s">
        <v>2172</v>
      </c>
      <c r="C949" s="155" t="s">
        <v>425</v>
      </c>
      <c r="D949" s="155" t="s">
        <v>289</v>
      </c>
      <c r="E949" s="156" t="s">
        <v>290</v>
      </c>
      <c r="F949" s="157">
        <v>125703.6</v>
      </c>
      <c r="G949" s="157">
        <v>125703.6</v>
      </c>
      <c r="H949" s="157">
        <v>125703.6</v>
      </c>
    </row>
    <row r="950" spans="1:8" ht="30" outlineLevel="2" x14ac:dyDescent="0.2">
      <c r="A950" s="155" t="s">
        <v>2162</v>
      </c>
      <c r="B950" s="155" t="s">
        <v>2134</v>
      </c>
      <c r="C950" s="155"/>
      <c r="D950" s="155"/>
      <c r="E950" s="156" t="s">
        <v>2135</v>
      </c>
      <c r="F950" s="157">
        <v>229499.2</v>
      </c>
      <c r="G950" s="157">
        <v>274411.09999999998</v>
      </c>
      <c r="H950" s="157">
        <v>218600.9</v>
      </c>
    </row>
    <row r="951" spans="1:8" ht="45" outlineLevel="3" x14ac:dyDescent="0.2">
      <c r="A951" s="155" t="s">
        <v>2162</v>
      </c>
      <c r="B951" s="155" t="s">
        <v>2134</v>
      </c>
      <c r="C951" s="155" t="s">
        <v>281</v>
      </c>
      <c r="D951" s="155"/>
      <c r="E951" s="156" t="s">
        <v>282</v>
      </c>
      <c r="F951" s="157">
        <v>229499.2</v>
      </c>
      <c r="G951" s="157">
        <v>274411.09999999998</v>
      </c>
      <c r="H951" s="157">
        <v>218600.9</v>
      </c>
    </row>
    <row r="952" spans="1:8" ht="135" outlineLevel="4" x14ac:dyDescent="0.2">
      <c r="A952" s="155" t="s">
        <v>2162</v>
      </c>
      <c r="B952" s="155" t="s">
        <v>2134</v>
      </c>
      <c r="C952" s="155" t="s">
        <v>320</v>
      </c>
      <c r="D952" s="155"/>
      <c r="E952" s="156" t="s">
        <v>321</v>
      </c>
      <c r="F952" s="157">
        <v>217556.1</v>
      </c>
      <c r="G952" s="157">
        <v>218600.9</v>
      </c>
      <c r="H952" s="157">
        <v>218600.9</v>
      </c>
    </row>
    <row r="953" spans="1:8" ht="60" outlineLevel="5" x14ac:dyDescent="0.2">
      <c r="A953" s="155" t="s">
        <v>2162</v>
      </c>
      <c r="B953" s="155" t="s">
        <v>2134</v>
      </c>
      <c r="C953" s="155" t="s">
        <v>322</v>
      </c>
      <c r="D953" s="155"/>
      <c r="E953" s="156" t="s">
        <v>323</v>
      </c>
      <c r="F953" s="157">
        <v>217556.1</v>
      </c>
      <c r="G953" s="157">
        <v>218600.9</v>
      </c>
      <c r="H953" s="157">
        <v>218600.9</v>
      </c>
    </row>
    <row r="954" spans="1:8" ht="60" outlineLevel="6" x14ac:dyDescent="0.2">
      <c r="A954" s="155" t="s">
        <v>2162</v>
      </c>
      <c r="B954" s="155" t="s">
        <v>2134</v>
      </c>
      <c r="C954" s="155" t="s">
        <v>324</v>
      </c>
      <c r="D954" s="155"/>
      <c r="E954" s="156" t="s">
        <v>288</v>
      </c>
      <c r="F954" s="157">
        <v>217556.1</v>
      </c>
      <c r="G954" s="157">
        <v>218600.9</v>
      </c>
      <c r="H954" s="157">
        <v>218600.9</v>
      </c>
    </row>
    <row r="955" spans="1:8" ht="60" outlineLevel="7" x14ac:dyDescent="0.2">
      <c r="A955" s="155" t="s">
        <v>2162</v>
      </c>
      <c r="B955" s="155" t="s">
        <v>2134</v>
      </c>
      <c r="C955" s="155" t="s">
        <v>324</v>
      </c>
      <c r="D955" s="155" t="s">
        <v>289</v>
      </c>
      <c r="E955" s="156" t="s">
        <v>290</v>
      </c>
      <c r="F955" s="157">
        <v>217556.1</v>
      </c>
      <c r="G955" s="157">
        <v>218600.9</v>
      </c>
      <c r="H955" s="157">
        <v>218600.9</v>
      </c>
    </row>
    <row r="956" spans="1:8" ht="45" outlineLevel="4" x14ac:dyDescent="0.2">
      <c r="A956" s="155" t="s">
        <v>2162</v>
      </c>
      <c r="B956" s="155" t="s">
        <v>2134</v>
      </c>
      <c r="C956" s="155" t="s">
        <v>366</v>
      </c>
      <c r="D956" s="155"/>
      <c r="E956" s="156" t="s">
        <v>367</v>
      </c>
      <c r="F956" s="157">
        <v>11943.1</v>
      </c>
      <c r="G956" s="157">
        <v>55810.2</v>
      </c>
      <c r="H956" s="157">
        <v>0</v>
      </c>
    </row>
    <row r="957" spans="1:8" ht="45" outlineLevel="5" x14ac:dyDescent="0.2">
      <c r="A957" s="155" t="s">
        <v>2162</v>
      </c>
      <c r="B957" s="155" t="s">
        <v>2134</v>
      </c>
      <c r="C957" s="155" t="s">
        <v>379</v>
      </c>
      <c r="D957" s="155"/>
      <c r="E957" s="156" t="s">
        <v>380</v>
      </c>
      <c r="F957" s="157">
        <v>11943.1</v>
      </c>
      <c r="G957" s="157">
        <v>55810.2</v>
      </c>
      <c r="H957" s="157">
        <v>0</v>
      </c>
    </row>
    <row r="958" spans="1:8" ht="45" outlineLevel="6" x14ac:dyDescent="0.2">
      <c r="A958" s="155" t="s">
        <v>2162</v>
      </c>
      <c r="B958" s="155" t="s">
        <v>2134</v>
      </c>
      <c r="C958" s="155" t="s">
        <v>382</v>
      </c>
      <c r="D958" s="155"/>
      <c r="E958" s="156" t="s">
        <v>383</v>
      </c>
      <c r="F958" s="157">
        <v>11943.1</v>
      </c>
      <c r="G958" s="157">
        <v>55810.2</v>
      </c>
      <c r="H958" s="157">
        <v>0</v>
      </c>
    </row>
    <row r="959" spans="1:8" ht="60" outlineLevel="7" x14ac:dyDescent="0.2">
      <c r="A959" s="155" t="s">
        <v>2162</v>
      </c>
      <c r="B959" s="155" t="s">
        <v>2134</v>
      </c>
      <c r="C959" s="155" t="s">
        <v>382</v>
      </c>
      <c r="D959" s="155" t="s">
        <v>289</v>
      </c>
      <c r="E959" s="156" t="s">
        <v>290</v>
      </c>
      <c r="F959" s="157">
        <v>11943.1</v>
      </c>
      <c r="G959" s="157">
        <v>55810.2</v>
      </c>
      <c r="H959" s="157">
        <v>0</v>
      </c>
    </row>
    <row r="960" spans="1:8" ht="45" outlineLevel="2" x14ac:dyDescent="0.2">
      <c r="A960" s="155" t="s">
        <v>2162</v>
      </c>
      <c r="B960" s="155" t="s">
        <v>2174</v>
      </c>
      <c r="C960" s="155"/>
      <c r="D960" s="155"/>
      <c r="E960" s="156" t="s">
        <v>2175</v>
      </c>
      <c r="F960" s="157">
        <v>307743.3</v>
      </c>
      <c r="G960" s="157">
        <v>316096.7</v>
      </c>
      <c r="H960" s="157">
        <v>308496.7</v>
      </c>
    </row>
    <row r="961" spans="1:8" ht="45" outlineLevel="3" x14ac:dyDescent="0.2">
      <c r="A961" s="155" t="s">
        <v>2162</v>
      </c>
      <c r="B961" s="155" t="s">
        <v>2174</v>
      </c>
      <c r="C961" s="155" t="s">
        <v>281</v>
      </c>
      <c r="D961" s="155"/>
      <c r="E961" s="156" t="s">
        <v>282</v>
      </c>
      <c r="F961" s="157">
        <v>307743.3</v>
      </c>
      <c r="G961" s="157">
        <v>316096.7</v>
      </c>
      <c r="H961" s="157">
        <v>308496.7</v>
      </c>
    </row>
    <row r="962" spans="1:8" ht="135" outlineLevel="4" x14ac:dyDescent="0.2">
      <c r="A962" s="155" t="s">
        <v>2162</v>
      </c>
      <c r="B962" s="155" t="s">
        <v>2174</v>
      </c>
      <c r="C962" s="155" t="s">
        <v>320</v>
      </c>
      <c r="D962" s="155"/>
      <c r="E962" s="156" t="s">
        <v>321</v>
      </c>
      <c r="F962" s="157">
        <v>307743.3</v>
      </c>
      <c r="G962" s="157">
        <v>308496.7</v>
      </c>
      <c r="H962" s="157">
        <v>308496.7</v>
      </c>
    </row>
    <row r="963" spans="1:8" ht="60" outlineLevel="5" x14ac:dyDescent="0.2">
      <c r="A963" s="155" t="s">
        <v>2162</v>
      </c>
      <c r="B963" s="155" t="s">
        <v>2174</v>
      </c>
      <c r="C963" s="155" t="s">
        <v>322</v>
      </c>
      <c r="D963" s="155"/>
      <c r="E963" s="156" t="s">
        <v>323</v>
      </c>
      <c r="F963" s="157">
        <v>307743.3</v>
      </c>
      <c r="G963" s="157">
        <v>308496.7</v>
      </c>
      <c r="H963" s="157">
        <v>308496.7</v>
      </c>
    </row>
    <row r="964" spans="1:8" ht="60" outlineLevel="6" x14ac:dyDescent="0.2">
      <c r="A964" s="155" t="s">
        <v>2162</v>
      </c>
      <c r="B964" s="155" t="s">
        <v>2174</v>
      </c>
      <c r="C964" s="155" t="s">
        <v>324</v>
      </c>
      <c r="D964" s="155"/>
      <c r="E964" s="156" t="s">
        <v>288</v>
      </c>
      <c r="F964" s="157">
        <v>307743.3</v>
      </c>
      <c r="G964" s="157">
        <v>308496.7</v>
      </c>
      <c r="H964" s="157">
        <v>308496.7</v>
      </c>
    </row>
    <row r="965" spans="1:8" ht="60" outlineLevel="7" x14ac:dyDescent="0.2">
      <c r="A965" s="155" t="s">
        <v>2162</v>
      </c>
      <c r="B965" s="155" t="s">
        <v>2174</v>
      </c>
      <c r="C965" s="155" t="s">
        <v>324</v>
      </c>
      <c r="D965" s="155" t="s">
        <v>289</v>
      </c>
      <c r="E965" s="156" t="s">
        <v>290</v>
      </c>
      <c r="F965" s="157">
        <v>307743.3</v>
      </c>
      <c r="G965" s="157">
        <v>308496.7</v>
      </c>
      <c r="H965" s="157">
        <v>308496.7</v>
      </c>
    </row>
    <row r="966" spans="1:8" ht="45" outlineLevel="4" x14ac:dyDescent="0.2">
      <c r="A966" s="155" t="s">
        <v>2162</v>
      </c>
      <c r="B966" s="155" t="s">
        <v>2174</v>
      </c>
      <c r="C966" s="155" t="s">
        <v>366</v>
      </c>
      <c r="D966" s="155"/>
      <c r="E966" s="156" t="s">
        <v>367</v>
      </c>
      <c r="F966" s="157">
        <v>0</v>
      </c>
      <c r="G966" s="157">
        <v>7600</v>
      </c>
      <c r="H966" s="157">
        <v>0</v>
      </c>
    </row>
    <row r="967" spans="1:8" ht="45" outlineLevel="5" x14ac:dyDescent="0.2">
      <c r="A967" s="155" t="s">
        <v>2162</v>
      </c>
      <c r="B967" s="155" t="s">
        <v>2174</v>
      </c>
      <c r="C967" s="155" t="s">
        <v>379</v>
      </c>
      <c r="D967" s="155"/>
      <c r="E967" s="156" t="s">
        <v>380</v>
      </c>
      <c r="F967" s="157">
        <v>0</v>
      </c>
      <c r="G967" s="157">
        <v>7600</v>
      </c>
      <c r="H967" s="157">
        <v>0</v>
      </c>
    </row>
    <row r="968" spans="1:8" ht="45" outlineLevel="6" x14ac:dyDescent="0.2">
      <c r="A968" s="155" t="s">
        <v>2162</v>
      </c>
      <c r="B968" s="155" t="s">
        <v>2174</v>
      </c>
      <c r="C968" s="155" t="s">
        <v>382</v>
      </c>
      <c r="D968" s="155"/>
      <c r="E968" s="156" t="s">
        <v>383</v>
      </c>
      <c r="F968" s="157">
        <v>0</v>
      </c>
      <c r="G968" s="157">
        <v>7600</v>
      </c>
      <c r="H968" s="157">
        <v>0</v>
      </c>
    </row>
    <row r="969" spans="1:8" ht="60" outlineLevel="7" x14ac:dyDescent="0.2">
      <c r="A969" s="155" t="s">
        <v>2162</v>
      </c>
      <c r="B969" s="155" t="s">
        <v>2174</v>
      </c>
      <c r="C969" s="155" t="s">
        <v>382</v>
      </c>
      <c r="D969" s="155" t="s">
        <v>289</v>
      </c>
      <c r="E969" s="156" t="s">
        <v>290</v>
      </c>
      <c r="F969" s="157">
        <v>0</v>
      </c>
      <c r="G969" s="157">
        <v>7600</v>
      </c>
      <c r="H969" s="157">
        <v>0</v>
      </c>
    </row>
    <row r="970" spans="1:8" ht="30" outlineLevel="2" x14ac:dyDescent="0.2">
      <c r="A970" s="155" t="s">
        <v>2162</v>
      </c>
      <c r="B970" s="155" t="s">
        <v>2176</v>
      </c>
      <c r="C970" s="155"/>
      <c r="D970" s="155"/>
      <c r="E970" s="156" t="s">
        <v>2177</v>
      </c>
      <c r="F970" s="157">
        <v>9019.7000000000007</v>
      </c>
      <c r="G970" s="157">
        <v>9308.5</v>
      </c>
      <c r="H970" s="157">
        <v>9308.5</v>
      </c>
    </row>
    <row r="971" spans="1:8" ht="45" outlineLevel="3" x14ac:dyDescent="0.2">
      <c r="A971" s="155" t="s">
        <v>2162</v>
      </c>
      <c r="B971" s="155" t="s">
        <v>2176</v>
      </c>
      <c r="C971" s="155" t="s">
        <v>281</v>
      </c>
      <c r="D971" s="155"/>
      <c r="E971" s="156" t="s">
        <v>282</v>
      </c>
      <c r="F971" s="157">
        <v>9019.7000000000007</v>
      </c>
      <c r="G971" s="157">
        <v>9308.5</v>
      </c>
      <c r="H971" s="157">
        <v>9308.5</v>
      </c>
    </row>
    <row r="972" spans="1:8" ht="45" outlineLevel="4" x14ac:dyDescent="0.2">
      <c r="A972" s="155" t="s">
        <v>2162</v>
      </c>
      <c r="B972" s="155" t="s">
        <v>2176</v>
      </c>
      <c r="C972" s="155" t="s">
        <v>283</v>
      </c>
      <c r="D972" s="155"/>
      <c r="E972" s="156" t="s">
        <v>284</v>
      </c>
      <c r="F972" s="157">
        <v>9019.7000000000007</v>
      </c>
      <c r="G972" s="157">
        <v>9308.5</v>
      </c>
      <c r="H972" s="157">
        <v>9308.5</v>
      </c>
    </row>
    <row r="973" spans="1:8" ht="45" outlineLevel="5" x14ac:dyDescent="0.2">
      <c r="A973" s="155" t="s">
        <v>2162</v>
      </c>
      <c r="B973" s="155" t="s">
        <v>2176</v>
      </c>
      <c r="C973" s="155" t="s">
        <v>285</v>
      </c>
      <c r="D973" s="155"/>
      <c r="E973" s="156" t="s">
        <v>286</v>
      </c>
      <c r="F973" s="157">
        <v>9019.7000000000007</v>
      </c>
      <c r="G973" s="157">
        <v>9308.5</v>
      </c>
      <c r="H973" s="157">
        <v>9308.5</v>
      </c>
    </row>
    <row r="974" spans="1:8" ht="60" outlineLevel="6" x14ac:dyDescent="0.2">
      <c r="A974" s="155" t="s">
        <v>2162</v>
      </c>
      <c r="B974" s="155" t="s">
        <v>2176</v>
      </c>
      <c r="C974" s="155" t="s">
        <v>287</v>
      </c>
      <c r="D974" s="155"/>
      <c r="E974" s="156" t="s">
        <v>288</v>
      </c>
      <c r="F974" s="157">
        <v>9019.7000000000007</v>
      </c>
      <c r="G974" s="157">
        <v>9308.5</v>
      </c>
      <c r="H974" s="157">
        <v>9308.5</v>
      </c>
    </row>
    <row r="975" spans="1:8" ht="60" outlineLevel="7" x14ac:dyDescent="0.2">
      <c r="A975" s="155" t="s">
        <v>2162</v>
      </c>
      <c r="B975" s="155" t="s">
        <v>2176</v>
      </c>
      <c r="C975" s="155" t="s">
        <v>287</v>
      </c>
      <c r="D975" s="155" t="s">
        <v>289</v>
      </c>
      <c r="E975" s="156" t="s">
        <v>290</v>
      </c>
      <c r="F975" s="157">
        <v>9019.7000000000007</v>
      </c>
      <c r="G975" s="157">
        <v>9308.5</v>
      </c>
      <c r="H975" s="157">
        <v>9308.5</v>
      </c>
    </row>
    <row r="976" spans="1:8" ht="30" outlineLevel="2" x14ac:dyDescent="0.2">
      <c r="A976" s="155" t="s">
        <v>2162</v>
      </c>
      <c r="B976" s="155" t="s">
        <v>2178</v>
      </c>
      <c r="C976" s="155"/>
      <c r="D976" s="155"/>
      <c r="E976" s="156" t="s">
        <v>2179</v>
      </c>
      <c r="F976" s="157">
        <v>2228601.4</v>
      </c>
      <c r="G976" s="157">
        <v>2367908.6</v>
      </c>
      <c r="H976" s="157">
        <v>2419554.1</v>
      </c>
    </row>
    <row r="977" spans="1:8" ht="45" outlineLevel="3" x14ac:dyDescent="0.2">
      <c r="A977" s="155" t="s">
        <v>2162</v>
      </c>
      <c r="B977" s="155" t="s">
        <v>2178</v>
      </c>
      <c r="C977" s="155" t="s">
        <v>281</v>
      </c>
      <c r="D977" s="155"/>
      <c r="E977" s="156" t="s">
        <v>282</v>
      </c>
      <c r="F977" s="157">
        <v>2228601.4</v>
      </c>
      <c r="G977" s="157">
        <v>2367908.6</v>
      </c>
      <c r="H977" s="157">
        <v>2419554.1</v>
      </c>
    </row>
    <row r="978" spans="1:8" ht="45" outlineLevel="4" x14ac:dyDescent="0.2">
      <c r="A978" s="155" t="s">
        <v>2162</v>
      </c>
      <c r="B978" s="155" t="s">
        <v>2178</v>
      </c>
      <c r="C978" s="155" t="s">
        <v>283</v>
      </c>
      <c r="D978" s="155"/>
      <c r="E978" s="156" t="s">
        <v>284</v>
      </c>
      <c r="F978" s="157">
        <v>170450.2</v>
      </c>
      <c r="G978" s="157">
        <v>167317.1</v>
      </c>
      <c r="H978" s="157">
        <v>167317.1</v>
      </c>
    </row>
    <row r="979" spans="1:8" ht="45" outlineLevel="5" x14ac:dyDescent="0.2">
      <c r="A979" s="155" t="s">
        <v>2162</v>
      </c>
      <c r="B979" s="155" t="s">
        <v>2178</v>
      </c>
      <c r="C979" s="155" t="s">
        <v>285</v>
      </c>
      <c r="D979" s="155"/>
      <c r="E979" s="156" t="s">
        <v>286</v>
      </c>
      <c r="F979" s="157">
        <v>48413.1</v>
      </c>
      <c r="G979" s="157">
        <v>49197.4</v>
      </c>
      <c r="H979" s="157">
        <v>49197.4</v>
      </c>
    </row>
    <row r="980" spans="1:8" ht="60" outlineLevel="6" x14ac:dyDescent="0.2">
      <c r="A980" s="155" t="s">
        <v>2162</v>
      </c>
      <c r="B980" s="155" t="s">
        <v>2178</v>
      </c>
      <c r="C980" s="155" t="s">
        <v>287</v>
      </c>
      <c r="D980" s="155"/>
      <c r="E980" s="156" t="s">
        <v>288</v>
      </c>
      <c r="F980" s="157">
        <v>35584.800000000003</v>
      </c>
      <c r="G980" s="157">
        <v>36369.1</v>
      </c>
      <c r="H980" s="157">
        <v>36369.1</v>
      </c>
    </row>
    <row r="981" spans="1:8" ht="60" outlineLevel="7" x14ac:dyDescent="0.2">
      <c r="A981" s="155" t="s">
        <v>2162</v>
      </c>
      <c r="B981" s="155" t="s">
        <v>2178</v>
      </c>
      <c r="C981" s="155" t="s">
        <v>287</v>
      </c>
      <c r="D981" s="155" t="s">
        <v>289</v>
      </c>
      <c r="E981" s="156" t="s">
        <v>290</v>
      </c>
      <c r="F981" s="157">
        <v>35584.800000000003</v>
      </c>
      <c r="G981" s="157">
        <v>36369.1</v>
      </c>
      <c r="H981" s="157">
        <v>36369.1</v>
      </c>
    </row>
    <row r="982" spans="1:8" ht="60" outlineLevel="6" x14ac:dyDescent="0.2">
      <c r="A982" s="155" t="s">
        <v>2162</v>
      </c>
      <c r="B982" s="155" t="s">
        <v>2178</v>
      </c>
      <c r="C982" s="155" t="s">
        <v>291</v>
      </c>
      <c r="D982" s="155"/>
      <c r="E982" s="156" t="s">
        <v>292</v>
      </c>
      <c r="F982" s="157">
        <v>6028.8</v>
      </c>
      <c r="G982" s="157">
        <v>6028.8</v>
      </c>
      <c r="H982" s="157">
        <v>6028.8</v>
      </c>
    </row>
    <row r="983" spans="1:8" ht="45" outlineLevel="7" x14ac:dyDescent="0.2">
      <c r="A983" s="155" t="s">
        <v>2162</v>
      </c>
      <c r="B983" s="155" t="s">
        <v>2178</v>
      </c>
      <c r="C983" s="155" t="s">
        <v>291</v>
      </c>
      <c r="D983" s="155" t="s">
        <v>293</v>
      </c>
      <c r="E983" s="156" t="s">
        <v>294</v>
      </c>
      <c r="F983" s="157">
        <v>6028.8</v>
      </c>
      <c r="G983" s="157">
        <v>6028.8</v>
      </c>
      <c r="H983" s="157">
        <v>6028.8</v>
      </c>
    </row>
    <row r="984" spans="1:8" ht="60" outlineLevel="6" x14ac:dyDescent="0.2">
      <c r="A984" s="155" t="s">
        <v>2162</v>
      </c>
      <c r="B984" s="155" t="s">
        <v>2178</v>
      </c>
      <c r="C984" s="155" t="s">
        <v>295</v>
      </c>
      <c r="D984" s="155"/>
      <c r="E984" s="156" t="s">
        <v>296</v>
      </c>
      <c r="F984" s="157">
        <v>6799.5</v>
      </c>
      <c r="G984" s="157">
        <v>6799.5</v>
      </c>
      <c r="H984" s="157">
        <v>6799.5</v>
      </c>
    </row>
    <row r="985" spans="1:8" ht="60" outlineLevel="7" x14ac:dyDescent="0.2">
      <c r="A985" s="155" t="s">
        <v>2162</v>
      </c>
      <c r="B985" s="155" t="s">
        <v>2178</v>
      </c>
      <c r="C985" s="155" t="s">
        <v>295</v>
      </c>
      <c r="D985" s="155" t="s">
        <v>289</v>
      </c>
      <c r="E985" s="156" t="s">
        <v>290</v>
      </c>
      <c r="F985" s="157">
        <v>6799.5</v>
      </c>
      <c r="G985" s="157">
        <v>6799.5</v>
      </c>
      <c r="H985" s="157">
        <v>6799.5</v>
      </c>
    </row>
    <row r="986" spans="1:8" ht="45" outlineLevel="5" x14ac:dyDescent="0.2">
      <c r="A986" s="155" t="s">
        <v>2162</v>
      </c>
      <c r="B986" s="155" t="s">
        <v>2178</v>
      </c>
      <c r="C986" s="155" t="s">
        <v>297</v>
      </c>
      <c r="D986" s="155"/>
      <c r="E986" s="156" t="s">
        <v>298</v>
      </c>
      <c r="F986" s="157">
        <v>103367.4</v>
      </c>
      <c r="G986" s="157">
        <v>97375.5</v>
      </c>
      <c r="H986" s="157">
        <v>97375.5</v>
      </c>
    </row>
    <row r="987" spans="1:8" ht="60" outlineLevel="6" x14ac:dyDescent="0.2">
      <c r="A987" s="155" t="s">
        <v>2162</v>
      </c>
      <c r="B987" s="155" t="s">
        <v>2178</v>
      </c>
      <c r="C987" s="155" t="s">
        <v>299</v>
      </c>
      <c r="D987" s="155"/>
      <c r="E987" s="156" t="s">
        <v>300</v>
      </c>
      <c r="F987" s="157">
        <v>97375.5</v>
      </c>
      <c r="G987" s="157">
        <v>97375.5</v>
      </c>
      <c r="H987" s="157">
        <v>97375.5</v>
      </c>
    </row>
    <row r="988" spans="1:8" ht="45" outlineLevel="7" x14ac:dyDescent="0.2">
      <c r="A988" s="155" t="s">
        <v>2162</v>
      </c>
      <c r="B988" s="155" t="s">
        <v>2178</v>
      </c>
      <c r="C988" s="155" t="s">
        <v>299</v>
      </c>
      <c r="D988" s="155" t="s">
        <v>293</v>
      </c>
      <c r="E988" s="156" t="s">
        <v>294</v>
      </c>
      <c r="F988" s="157">
        <v>97375.5</v>
      </c>
      <c r="G988" s="157">
        <v>97375.5</v>
      </c>
      <c r="H988" s="157">
        <v>97375.5</v>
      </c>
    </row>
    <row r="989" spans="1:8" ht="270" outlineLevel="6" x14ac:dyDescent="0.2">
      <c r="A989" s="155" t="s">
        <v>2162</v>
      </c>
      <c r="B989" s="155" t="s">
        <v>2178</v>
      </c>
      <c r="C989" s="155" t="s">
        <v>307</v>
      </c>
      <c r="D989" s="155"/>
      <c r="E989" s="156" t="s">
        <v>308</v>
      </c>
      <c r="F989" s="157">
        <v>5991.9</v>
      </c>
      <c r="G989" s="157">
        <v>0</v>
      </c>
      <c r="H989" s="157">
        <v>0</v>
      </c>
    </row>
    <row r="990" spans="1:8" ht="45" outlineLevel="7" x14ac:dyDescent="0.2">
      <c r="A990" s="155" t="s">
        <v>2162</v>
      </c>
      <c r="B990" s="155" t="s">
        <v>2178</v>
      </c>
      <c r="C990" s="155" t="s">
        <v>307</v>
      </c>
      <c r="D990" s="155" t="s">
        <v>293</v>
      </c>
      <c r="E990" s="156" t="s">
        <v>294</v>
      </c>
      <c r="F990" s="157">
        <v>5991.9</v>
      </c>
      <c r="G990" s="157">
        <v>0</v>
      </c>
      <c r="H990" s="157">
        <v>0</v>
      </c>
    </row>
    <row r="991" spans="1:8" ht="105" outlineLevel="5" x14ac:dyDescent="0.2">
      <c r="A991" s="155" t="s">
        <v>2162</v>
      </c>
      <c r="B991" s="155" t="s">
        <v>2178</v>
      </c>
      <c r="C991" s="155" t="s">
        <v>316</v>
      </c>
      <c r="D991" s="155"/>
      <c r="E991" s="156" t="s">
        <v>317</v>
      </c>
      <c r="F991" s="157">
        <v>18669.7</v>
      </c>
      <c r="G991" s="157">
        <v>20744.2</v>
      </c>
      <c r="H991" s="157">
        <v>20744.2</v>
      </c>
    </row>
    <row r="992" spans="1:8" ht="105" outlineLevel="6" x14ac:dyDescent="0.2">
      <c r="A992" s="155" t="s">
        <v>2162</v>
      </c>
      <c r="B992" s="155" t="s">
        <v>2178</v>
      </c>
      <c r="C992" s="155" t="s">
        <v>318</v>
      </c>
      <c r="D992" s="155"/>
      <c r="E992" s="156" t="s">
        <v>319</v>
      </c>
      <c r="F992" s="157">
        <v>18669.7</v>
      </c>
      <c r="G992" s="157">
        <v>20744.2</v>
      </c>
      <c r="H992" s="157">
        <v>20744.2</v>
      </c>
    </row>
    <row r="993" spans="1:8" ht="60" outlineLevel="7" x14ac:dyDescent="0.2">
      <c r="A993" s="155" t="s">
        <v>2162</v>
      </c>
      <c r="B993" s="155" t="s">
        <v>2178</v>
      </c>
      <c r="C993" s="155" t="s">
        <v>318</v>
      </c>
      <c r="D993" s="155" t="s">
        <v>289</v>
      </c>
      <c r="E993" s="156" t="s">
        <v>290</v>
      </c>
      <c r="F993" s="157">
        <v>18669.7</v>
      </c>
      <c r="G993" s="157">
        <v>20744.2</v>
      </c>
      <c r="H993" s="157">
        <v>20744.2</v>
      </c>
    </row>
    <row r="994" spans="1:8" ht="135" outlineLevel="4" x14ac:dyDescent="0.2">
      <c r="A994" s="155" t="s">
        <v>2162</v>
      </c>
      <c r="B994" s="155" t="s">
        <v>2178</v>
      </c>
      <c r="C994" s="155" t="s">
        <v>320</v>
      </c>
      <c r="D994" s="155"/>
      <c r="E994" s="156" t="s">
        <v>321</v>
      </c>
      <c r="F994" s="157">
        <v>630121.9</v>
      </c>
      <c r="G994" s="157">
        <v>585544.1</v>
      </c>
      <c r="H994" s="157">
        <v>585544.1</v>
      </c>
    </row>
    <row r="995" spans="1:8" ht="60" outlineLevel="5" x14ac:dyDescent="0.2">
      <c r="A995" s="155" t="s">
        <v>2162</v>
      </c>
      <c r="B995" s="155" t="s">
        <v>2178</v>
      </c>
      <c r="C995" s="155" t="s">
        <v>322</v>
      </c>
      <c r="D995" s="155"/>
      <c r="E995" s="156" t="s">
        <v>323</v>
      </c>
      <c r="F995" s="157">
        <v>630121.9</v>
      </c>
      <c r="G995" s="157">
        <v>585544.1</v>
      </c>
      <c r="H995" s="157">
        <v>585544.1</v>
      </c>
    </row>
    <row r="996" spans="1:8" ht="60" outlineLevel="6" x14ac:dyDescent="0.2">
      <c r="A996" s="155" t="s">
        <v>2162</v>
      </c>
      <c r="B996" s="155" t="s">
        <v>2178</v>
      </c>
      <c r="C996" s="155" t="s">
        <v>324</v>
      </c>
      <c r="D996" s="155"/>
      <c r="E996" s="156" t="s">
        <v>288</v>
      </c>
      <c r="F996" s="157">
        <v>536299.80000000005</v>
      </c>
      <c r="G996" s="157">
        <v>538657.4</v>
      </c>
      <c r="H996" s="157">
        <v>538657.4</v>
      </c>
    </row>
    <row r="997" spans="1:8" ht="108.75" customHeight="1" outlineLevel="7" x14ac:dyDescent="0.2">
      <c r="A997" s="155" t="s">
        <v>2162</v>
      </c>
      <c r="B997" s="155" t="s">
        <v>2178</v>
      </c>
      <c r="C997" s="155" t="s">
        <v>324</v>
      </c>
      <c r="D997" s="155" t="s">
        <v>325</v>
      </c>
      <c r="E997" s="156" t="s">
        <v>326</v>
      </c>
      <c r="F997" s="157">
        <v>215793.6</v>
      </c>
      <c r="G997" s="157">
        <v>217026.5</v>
      </c>
      <c r="H997" s="157">
        <v>217026.5</v>
      </c>
    </row>
    <row r="998" spans="1:8" ht="45" outlineLevel="7" x14ac:dyDescent="0.2">
      <c r="A998" s="155" t="s">
        <v>2162</v>
      </c>
      <c r="B998" s="155" t="s">
        <v>2178</v>
      </c>
      <c r="C998" s="155" t="s">
        <v>324</v>
      </c>
      <c r="D998" s="155" t="s">
        <v>293</v>
      </c>
      <c r="E998" s="156" t="s">
        <v>294</v>
      </c>
      <c r="F998" s="157">
        <v>49477.2</v>
      </c>
      <c r="G998" s="157">
        <v>49477.2</v>
      </c>
      <c r="H998" s="157">
        <v>49477.2</v>
      </c>
    </row>
    <row r="999" spans="1:8" ht="60" outlineLevel="7" x14ac:dyDescent="0.2">
      <c r="A999" s="155" t="s">
        <v>2162</v>
      </c>
      <c r="B999" s="155" t="s">
        <v>2178</v>
      </c>
      <c r="C999" s="155" t="s">
        <v>324</v>
      </c>
      <c r="D999" s="155" t="s">
        <v>289</v>
      </c>
      <c r="E999" s="156" t="s">
        <v>290</v>
      </c>
      <c r="F999" s="157">
        <v>269327.59999999998</v>
      </c>
      <c r="G999" s="157">
        <v>270452.3</v>
      </c>
      <c r="H999" s="157">
        <v>270452.3</v>
      </c>
    </row>
    <row r="1000" spans="1:8" ht="15" outlineLevel="7" x14ac:dyDescent="0.2">
      <c r="A1000" s="155" t="s">
        <v>2162</v>
      </c>
      <c r="B1000" s="155" t="s">
        <v>2178</v>
      </c>
      <c r="C1000" s="155" t="s">
        <v>324</v>
      </c>
      <c r="D1000" s="155" t="s">
        <v>327</v>
      </c>
      <c r="E1000" s="156" t="s">
        <v>328</v>
      </c>
      <c r="F1000" s="157">
        <v>1701.4</v>
      </c>
      <c r="G1000" s="157">
        <v>1701.4</v>
      </c>
      <c r="H1000" s="157">
        <v>1701.4</v>
      </c>
    </row>
    <row r="1001" spans="1:8" ht="75" outlineLevel="6" x14ac:dyDescent="0.2">
      <c r="A1001" s="155" t="s">
        <v>2162</v>
      </c>
      <c r="B1001" s="155" t="s">
        <v>2178</v>
      </c>
      <c r="C1001" s="155" t="s">
        <v>333</v>
      </c>
      <c r="D1001" s="155"/>
      <c r="E1001" s="156" t="s">
        <v>334</v>
      </c>
      <c r="F1001" s="157">
        <v>10168.4</v>
      </c>
      <c r="G1001" s="157">
        <v>10168.4</v>
      </c>
      <c r="H1001" s="157">
        <v>10168.4</v>
      </c>
    </row>
    <row r="1002" spans="1:8" ht="45" outlineLevel="7" x14ac:dyDescent="0.2">
      <c r="A1002" s="155" t="s">
        <v>2162</v>
      </c>
      <c r="B1002" s="155" t="s">
        <v>2178</v>
      </c>
      <c r="C1002" s="155" t="s">
        <v>333</v>
      </c>
      <c r="D1002" s="155" t="s">
        <v>293</v>
      </c>
      <c r="E1002" s="156" t="s">
        <v>294</v>
      </c>
      <c r="F1002" s="157">
        <v>10168.4</v>
      </c>
      <c r="G1002" s="157">
        <v>10168.4</v>
      </c>
      <c r="H1002" s="157">
        <v>10168.4</v>
      </c>
    </row>
    <row r="1003" spans="1:8" ht="90" outlineLevel="6" x14ac:dyDescent="0.2">
      <c r="A1003" s="155" t="s">
        <v>2162</v>
      </c>
      <c r="B1003" s="155" t="s">
        <v>2178</v>
      </c>
      <c r="C1003" s="155" t="s">
        <v>337</v>
      </c>
      <c r="D1003" s="155"/>
      <c r="E1003" s="156" t="s">
        <v>338</v>
      </c>
      <c r="F1003" s="157">
        <v>61.1</v>
      </c>
      <c r="G1003" s="157">
        <v>61.1</v>
      </c>
      <c r="H1003" s="157">
        <v>61.1</v>
      </c>
    </row>
    <row r="1004" spans="1:8" ht="15" outlineLevel="7" x14ac:dyDescent="0.2">
      <c r="A1004" s="155" t="s">
        <v>2162</v>
      </c>
      <c r="B1004" s="155" t="s">
        <v>2178</v>
      </c>
      <c r="C1004" s="155" t="s">
        <v>337</v>
      </c>
      <c r="D1004" s="155" t="s">
        <v>327</v>
      </c>
      <c r="E1004" s="156" t="s">
        <v>328</v>
      </c>
      <c r="F1004" s="157">
        <v>61.1</v>
      </c>
      <c r="G1004" s="157">
        <v>61.1</v>
      </c>
      <c r="H1004" s="157">
        <v>61.1</v>
      </c>
    </row>
    <row r="1005" spans="1:8" ht="135" outlineLevel="6" x14ac:dyDescent="0.2">
      <c r="A1005" s="155" t="s">
        <v>2162</v>
      </c>
      <c r="B1005" s="155" t="s">
        <v>2178</v>
      </c>
      <c r="C1005" s="155" t="s">
        <v>339</v>
      </c>
      <c r="D1005" s="155"/>
      <c r="E1005" s="156" t="s">
        <v>340</v>
      </c>
      <c r="F1005" s="157">
        <v>7739.5</v>
      </c>
      <c r="G1005" s="157">
        <v>7739.5</v>
      </c>
      <c r="H1005" s="157">
        <v>7739.5</v>
      </c>
    </row>
    <row r="1006" spans="1:8" ht="30" outlineLevel="7" x14ac:dyDescent="0.2">
      <c r="A1006" s="155" t="s">
        <v>2162</v>
      </c>
      <c r="B1006" s="155" t="s">
        <v>2178</v>
      </c>
      <c r="C1006" s="155" t="s">
        <v>339</v>
      </c>
      <c r="D1006" s="155" t="s">
        <v>301</v>
      </c>
      <c r="E1006" s="156" t="s">
        <v>302</v>
      </c>
      <c r="F1006" s="157">
        <v>7739.5</v>
      </c>
      <c r="G1006" s="157">
        <v>7739.5</v>
      </c>
      <c r="H1006" s="157">
        <v>7739.5</v>
      </c>
    </row>
    <row r="1007" spans="1:8" ht="90" outlineLevel="6" x14ac:dyDescent="0.2">
      <c r="A1007" s="155" t="s">
        <v>2162</v>
      </c>
      <c r="B1007" s="155" t="s">
        <v>2178</v>
      </c>
      <c r="C1007" s="155" t="s">
        <v>345</v>
      </c>
      <c r="D1007" s="155"/>
      <c r="E1007" s="156" t="s">
        <v>346</v>
      </c>
      <c r="F1007" s="157">
        <v>28359.5</v>
      </c>
      <c r="G1007" s="157">
        <v>28514.3</v>
      </c>
      <c r="H1007" s="157">
        <v>28514.3</v>
      </c>
    </row>
    <row r="1008" spans="1:8" ht="15" outlineLevel="7" x14ac:dyDescent="0.2">
      <c r="A1008" s="155" t="s">
        <v>2162</v>
      </c>
      <c r="B1008" s="155" t="s">
        <v>2178</v>
      </c>
      <c r="C1008" s="155" t="s">
        <v>345</v>
      </c>
      <c r="D1008" s="155" t="s">
        <v>343</v>
      </c>
      <c r="E1008" s="156" t="s">
        <v>344</v>
      </c>
      <c r="F1008" s="157">
        <v>28359.5</v>
      </c>
      <c r="G1008" s="157">
        <v>28514.3</v>
      </c>
      <c r="H1008" s="157">
        <v>28514.3</v>
      </c>
    </row>
    <row r="1009" spans="1:8" ht="75" outlineLevel="6" x14ac:dyDescent="0.2">
      <c r="A1009" s="155" t="s">
        <v>2162</v>
      </c>
      <c r="B1009" s="155" t="s">
        <v>2178</v>
      </c>
      <c r="C1009" s="155" t="s">
        <v>347</v>
      </c>
      <c r="D1009" s="155"/>
      <c r="E1009" s="156" t="s">
        <v>348</v>
      </c>
      <c r="F1009" s="157">
        <v>401.6</v>
      </c>
      <c r="G1009" s="157">
        <v>403.4</v>
      </c>
      <c r="H1009" s="157">
        <v>403.4</v>
      </c>
    </row>
    <row r="1010" spans="1:8" ht="15" outlineLevel="7" x14ac:dyDescent="0.2">
      <c r="A1010" s="155" t="s">
        <v>2162</v>
      </c>
      <c r="B1010" s="155" t="s">
        <v>2178</v>
      </c>
      <c r="C1010" s="155" t="s">
        <v>347</v>
      </c>
      <c r="D1010" s="155" t="s">
        <v>343</v>
      </c>
      <c r="E1010" s="156" t="s">
        <v>344</v>
      </c>
      <c r="F1010" s="157">
        <v>401.6</v>
      </c>
      <c r="G1010" s="157">
        <v>403.4</v>
      </c>
      <c r="H1010" s="157">
        <v>403.4</v>
      </c>
    </row>
    <row r="1011" spans="1:8" ht="60" outlineLevel="6" x14ac:dyDescent="0.2">
      <c r="A1011" s="155" t="s">
        <v>2162</v>
      </c>
      <c r="B1011" s="155" t="s">
        <v>2178</v>
      </c>
      <c r="C1011" s="155" t="s">
        <v>349</v>
      </c>
      <c r="D1011" s="155"/>
      <c r="E1011" s="156" t="s">
        <v>350</v>
      </c>
      <c r="F1011" s="157">
        <v>15000.1</v>
      </c>
      <c r="G1011" s="157">
        <v>0</v>
      </c>
      <c r="H1011" s="157">
        <v>0</v>
      </c>
    </row>
    <row r="1012" spans="1:8" ht="45" outlineLevel="7" x14ac:dyDescent="0.2">
      <c r="A1012" s="155" t="s">
        <v>2162</v>
      </c>
      <c r="B1012" s="155" t="s">
        <v>2178</v>
      </c>
      <c r="C1012" s="155" t="s">
        <v>349</v>
      </c>
      <c r="D1012" s="155" t="s">
        <v>293</v>
      </c>
      <c r="E1012" s="156" t="s">
        <v>294</v>
      </c>
      <c r="F1012" s="157">
        <v>15000.1</v>
      </c>
      <c r="G1012" s="157">
        <v>0</v>
      </c>
      <c r="H1012" s="157">
        <v>0</v>
      </c>
    </row>
    <row r="1013" spans="1:8" ht="180" outlineLevel="6" x14ac:dyDescent="0.2">
      <c r="A1013" s="155" t="s">
        <v>2162</v>
      </c>
      <c r="B1013" s="155" t="s">
        <v>2178</v>
      </c>
      <c r="C1013" s="155" t="s">
        <v>353</v>
      </c>
      <c r="D1013" s="155"/>
      <c r="E1013" s="156" t="s">
        <v>354</v>
      </c>
      <c r="F1013" s="157">
        <v>32091.9</v>
      </c>
      <c r="G1013" s="157">
        <v>0</v>
      </c>
      <c r="H1013" s="157">
        <v>0</v>
      </c>
    </row>
    <row r="1014" spans="1:8" ht="60" outlineLevel="7" x14ac:dyDescent="0.2">
      <c r="A1014" s="155" t="s">
        <v>2162</v>
      </c>
      <c r="B1014" s="155" t="s">
        <v>2178</v>
      </c>
      <c r="C1014" s="155" t="s">
        <v>353</v>
      </c>
      <c r="D1014" s="155" t="s">
        <v>289</v>
      </c>
      <c r="E1014" s="156" t="s">
        <v>290</v>
      </c>
      <c r="F1014" s="157">
        <v>32091.9</v>
      </c>
      <c r="G1014" s="157">
        <v>0</v>
      </c>
      <c r="H1014" s="157">
        <v>0</v>
      </c>
    </row>
    <row r="1015" spans="1:8" ht="45" outlineLevel="4" x14ac:dyDescent="0.2">
      <c r="A1015" s="155" t="s">
        <v>2162</v>
      </c>
      <c r="B1015" s="155" t="s">
        <v>2178</v>
      </c>
      <c r="C1015" s="155" t="s">
        <v>366</v>
      </c>
      <c r="D1015" s="155"/>
      <c r="E1015" s="156" t="s">
        <v>367</v>
      </c>
      <c r="F1015" s="157">
        <v>1428029.3</v>
      </c>
      <c r="G1015" s="157">
        <v>1615047.4</v>
      </c>
      <c r="H1015" s="157">
        <v>1666692.9</v>
      </c>
    </row>
    <row r="1016" spans="1:8" ht="45" outlineLevel="5" x14ac:dyDescent="0.2">
      <c r="A1016" s="155" t="s">
        <v>2162</v>
      </c>
      <c r="B1016" s="155" t="s">
        <v>2178</v>
      </c>
      <c r="C1016" s="155" t="s">
        <v>368</v>
      </c>
      <c r="D1016" s="155"/>
      <c r="E1016" s="156" t="s">
        <v>369</v>
      </c>
      <c r="F1016" s="157">
        <v>129656.9</v>
      </c>
      <c r="G1016" s="157">
        <v>134656.79999999999</v>
      </c>
      <c r="H1016" s="157">
        <v>134656.79999999999</v>
      </c>
    </row>
    <row r="1017" spans="1:8" ht="60" outlineLevel="6" x14ac:dyDescent="0.2">
      <c r="A1017" s="155" t="s">
        <v>2162</v>
      </c>
      <c r="B1017" s="155" t="s">
        <v>2178</v>
      </c>
      <c r="C1017" s="155" t="s">
        <v>370</v>
      </c>
      <c r="D1017" s="155"/>
      <c r="E1017" s="156" t="s">
        <v>371</v>
      </c>
      <c r="F1017" s="157">
        <v>127165.4</v>
      </c>
      <c r="G1017" s="157">
        <v>132076.79999999999</v>
      </c>
      <c r="H1017" s="157">
        <v>132076.79999999999</v>
      </c>
    </row>
    <row r="1018" spans="1:8" ht="120" outlineLevel="7" x14ac:dyDescent="0.2">
      <c r="A1018" s="155" t="s">
        <v>2162</v>
      </c>
      <c r="B1018" s="155" t="s">
        <v>2178</v>
      </c>
      <c r="C1018" s="155" t="s">
        <v>370</v>
      </c>
      <c r="D1018" s="155" t="s">
        <v>325</v>
      </c>
      <c r="E1018" s="156" t="s">
        <v>326</v>
      </c>
      <c r="F1018" s="157">
        <v>113918</v>
      </c>
      <c r="G1018" s="157">
        <v>117656</v>
      </c>
      <c r="H1018" s="157">
        <v>117656</v>
      </c>
    </row>
    <row r="1019" spans="1:8" ht="45" outlineLevel="7" x14ac:dyDescent="0.2">
      <c r="A1019" s="155" t="s">
        <v>2162</v>
      </c>
      <c r="B1019" s="155" t="s">
        <v>2178</v>
      </c>
      <c r="C1019" s="155" t="s">
        <v>370</v>
      </c>
      <c r="D1019" s="155" t="s">
        <v>293</v>
      </c>
      <c r="E1019" s="156" t="s">
        <v>294</v>
      </c>
      <c r="F1019" s="157">
        <v>13237.4</v>
      </c>
      <c r="G1019" s="157">
        <v>14420.8</v>
      </c>
      <c r="H1019" s="157">
        <v>14420.8</v>
      </c>
    </row>
    <row r="1020" spans="1:8" ht="30" outlineLevel="7" x14ac:dyDescent="0.2">
      <c r="A1020" s="155" t="s">
        <v>2162</v>
      </c>
      <c r="B1020" s="155" t="s">
        <v>2178</v>
      </c>
      <c r="C1020" s="155" t="s">
        <v>370</v>
      </c>
      <c r="D1020" s="155" t="s">
        <v>301</v>
      </c>
      <c r="E1020" s="156" t="s">
        <v>302</v>
      </c>
      <c r="F1020" s="157">
        <v>10</v>
      </c>
      <c r="G1020" s="157">
        <v>0</v>
      </c>
      <c r="H1020" s="157">
        <v>0</v>
      </c>
    </row>
    <row r="1021" spans="1:8" ht="60" outlineLevel="6" x14ac:dyDescent="0.2">
      <c r="A1021" s="155" t="s">
        <v>2162</v>
      </c>
      <c r="B1021" s="155" t="s">
        <v>2178</v>
      </c>
      <c r="C1021" s="155" t="s">
        <v>372</v>
      </c>
      <c r="D1021" s="155"/>
      <c r="E1021" s="156" t="s">
        <v>373</v>
      </c>
      <c r="F1021" s="157">
        <v>2491.5</v>
      </c>
      <c r="G1021" s="157">
        <v>2580</v>
      </c>
      <c r="H1021" s="157">
        <v>2580</v>
      </c>
    </row>
    <row r="1022" spans="1:8" ht="109.5" customHeight="1" outlineLevel="7" x14ac:dyDescent="0.2">
      <c r="A1022" s="155" t="s">
        <v>2162</v>
      </c>
      <c r="B1022" s="155" t="s">
        <v>2178</v>
      </c>
      <c r="C1022" s="155" t="s">
        <v>372</v>
      </c>
      <c r="D1022" s="155" t="s">
        <v>325</v>
      </c>
      <c r="E1022" s="156" t="s">
        <v>326</v>
      </c>
      <c r="F1022" s="157">
        <v>2137.6999999999998</v>
      </c>
      <c r="G1022" s="157">
        <v>2227.3000000000002</v>
      </c>
      <c r="H1022" s="157">
        <v>2227.3000000000002</v>
      </c>
    </row>
    <row r="1023" spans="1:8" ht="45" outlineLevel="7" x14ac:dyDescent="0.2">
      <c r="A1023" s="155" t="s">
        <v>2162</v>
      </c>
      <c r="B1023" s="155" t="s">
        <v>2178</v>
      </c>
      <c r="C1023" s="155" t="s">
        <v>372</v>
      </c>
      <c r="D1023" s="155" t="s">
        <v>293</v>
      </c>
      <c r="E1023" s="156" t="s">
        <v>294</v>
      </c>
      <c r="F1023" s="157">
        <v>353.8</v>
      </c>
      <c r="G1023" s="157">
        <v>352.7</v>
      </c>
      <c r="H1023" s="157">
        <v>352.7</v>
      </c>
    </row>
    <row r="1024" spans="1:8" ht="45" outlineLevel="5" x14ac:dyDescent="0.2">
      <c r="A1024" s="155" t="s">
        <v>2162</v>
      </c>
      <c r="B1024" s="155" t="s">
        <v>2178</v>
      </c>
      <c r="C1024" s="155" t="s">
        <v>374</v>
      </c>
      <c r="D1024" s="155"/>
      <c r="E1024" s="156" t="s">
        <v>375</v>
      </c>
      <c r="F1024" s="157">
        <v>838836.2</v>
      </c>
      <c r="G1024" s="157">
        <v>997676.5</v>
      </c>
      <c r="H1024" s="157">
        <v>1044475.2</v>
      </c>
    </row>
    <row r="1025" spans="1:8" ht="60" outlineLevel="6" x14ac:dyDescent="0.2">
      <c r="A1025" s="155" t="s">
        <v>2162</v>
      </c>
      <c r="B1025" s="155" t="s">
        <v>2178</v>
      </c>
      <c r="C1025" s="155" t="s">
        <v>376</v>
      </c>
      <c r="D1025" s="155"/>
      <c r="E1025" s="156" t="s">
        <v>288</v>
      </c>
      <c r="F1025" s="157">
        <v>838066.2</v>
      </c>
      <c r="G1025" s="157">
        <v>996906.5</v>
      </c>
      <c r="H1025" s="157">
        <v>1043705.2</v>
      </c>
    </row>
    <row r="1026" spans="1:8" ht="108" customHeight="1" outlineLevel="7" x14ac:dyDescent="0.2">
      <c r="A1026" s="155" t="s">
        <v>2162</v>
      </c>
      <c r="B1026" s="155" t="s">
        <v>2178</v>
      </c>
      <c r="C1026" s="155" t="s">
        <v>376</v>
      </c>
      <c r="D1026" s="155" t="s">
        <v>325</v>
      </c>
      <c r="E1026" s="156" t="s">
        <v>326</v>
      </c>
      <c r="F1026" s="157">
        <v>675733.1</v>
      </c>
      <c r="G1026" s="157">
        <v>813386.2</v>
      </c>
      <c r="H1026" s="157">
        <v>813386.2</v>
      </c>
    </row>
    <row r="1027" spans="1:8" ht="45" outlineLevel="7" x14ac:dyDescent="0.2">
      <c r="A1027" s="155" t="s">
        <v>2162</v>
      </c>
      <c r="B1027" s="155" t="s">
        <v>2178</v>
      </c>
      <c r="C1027" s="155" t="s">
        <v>376</v>
      </c>
      <c r="D1027" s="155" t="s">
        <v>293</v>
      </c>
      <c r="E1027" s="156" t="s">
        <v>294</v>
      </c>
      <c r="F1027" s="157">
        <v>155811.29999999999</v>
      </c>
      <c r="G1027" s="157">
        <v>176998.5</v>
      </c>
      <c r="H1027" s="157">
        <v>223797.2</v>
      </c>
    </row>
    <row r="1028" spans="1:8" ht="60" outlineLevel="7" x14ac:dyDescent="0.2">
      <c r="A1028" s="155" t="s">
        <v>2162</v>
      </c>
      <c r="B1028" s="155" t="s">
        <v>2178</v>
      </c>
      <c r="C1028" s="155" t="s">
        <v>376</v>
      </c>
      <c r="D1028" s="155" t="s">
        <v>289</v>
      </c>
      <c r="E1028" s="156" t="s">
        <v>290</v>
      </c>
      <c r="F1028" s="157">
        <v>999.2</v>
      </c>
      <c r="G1028" s="157">
        <v>999.2</v>
      </c>
      <c r="H1028" s="157">
        <v>999.2</v>
      </c>
    </row>
    <row r="1029" spans="1:8" ht="15" outlineLevel="7" x14ac:dyDescent="0.2">
      <c r="A1029" s="155" t="s">
        <v>2162</v>
      </c>
      <c r="B1029" s="155" t="s">
        <v>2178</v>
      </c>
      <c r="C1029" s="155" t="s">
        <v>376</v>
      </c>
      <c r="D1029" s="155" t="s">
        <v>327</v>
      </c>
      <c r="E1029" s="156" t="s">
        <v>328</v>
      </c>
      <c r="F1029" s="157">
        <v>5522.6</v>
      </c>
      <c r="G1029" s="157">
        <v>5522.6</v>
      </c>
      <c r="H1029" s="157">
        <v>5522.6</v>
      </c>
    </row>
    <row r="1030" spans="1:8" ht="60" outlineLevel="6" x14ac:dyDescent="0.2">
      <c r="A1030" s="155" t="s">
        <v>2162</v>
      </c>
      <c r="B1030" s="155" t="s">
        <v>2178</v>
      </c>
      <c r="C1030" s="155" t="s">
        <v>377</v>
      </c>
      <c r="D1030" s="155"/>
      <c r="E1030" s="156" t="s">
        <v>378</v>
      </c>
      <c r="F1030" s="157">
        <v>770</v>
      </c>
      <c r="G1030" s="157">
        <v>770</v>
      </c>
      <c r="H1030" s="157">
        <v>770</v>
      </c>
    </row>
    <row r="1031" spans="1:8" ht="45" outlineLevel="7" x14ac:dyDescent="0.2">
      <c r="A1031" s="155" t="s">
        <v>2162</v>
      </c>
      <c r="B1031" s="155" t="s">
        <v>2178</v>
      </c>
      <c r="C1031" s="155" t="s">
        <v>377</v>
      </c>
      <c r="D1031" s="155" t="s">
        <v>293</v>
      </c>
      <c r="E1031" s="156" t="s">
        <v>294</v>
      </c>
      <c r="F1031" s="157">
        <v>770</v>
      </c>
      <c r="G1031" s="157">
        <v>770</v>
      </c>
      <c r="H1031" s="157">
        <v>770</v>
      </c>
    </row>
    <row r="1032" spans="1:8" ht="45" outlineLevel="5" x14ac:dyDescent="0.2">
      <c r="A1032" s="155" t="s">
        <v>2162</v>
      </c>
      <c r="B1032" s="155" t="s">
        <v>2178</v>
      </c>
      <c r="C1032" s="155" t="s">
        <v>379</v>
      </c>
      <c r="D1032" s="155"/>
      <c r="E1032" s="156" t="s">
        <v>380</v>
      </c>
      <c r="F1032" s="157">
        <v>21000</v>
      </c>
      <c r="G1032" s="157">
        <v>21000</v>
      </c>
      <c r="H1032" s="157">
        <v>21000</v>
      </c>
    </row>
    <row r="1033" spans="1:8" ht="120" outlineLevel="6" x14ac:dyDescent="0.2">
      <c r="A1033" s="155" t="s">
        <v>2162</v>
      </c>
      <c r="B1033" s="155" t="s">
        <v>2178</v>
      </c>
      <c r="C1033" s="155" t="s">
        <v>381</v>
      </c>
      <c r="D1033" s="155"/>
      <c r="E1033" s="156" t="s">
        <v>2316</v>
      </c>
      <c r="F1033" s="157">
        <v>21000</v>
      </c>
      <c r="G1033" s="157">
        <v>21000</v>
      </c>
      <c r="H1033" s="157">
        <v>21000</v>
      </c>
    </row>
    <row r="1034" spans="1:8" ht="45" outlineLevel="7" x14ac:dyDescent="0.2">
      <c r="A1034" s="155" t="s">
        <v>2162</v>
      </c>
      <c r="B1034" s="155" t="s">
        <v>2178</v>
      </c>
      <c r="C1034" s="155" t="s">
        <v>381</v>
      </c>
      <c r="D1034" s="155" t="s">
        <v>293</v>
      </c>
      <c r="E1034" s="156" t="s">
        <v>294</v>
      </c>
      <c r="F1034" s="157">
        <v>21000</v>
      </c>
      <c r="G1034" s="157">
        <v>21000</v>
      </c>
      <c r="H1034" s="157">
        <v>21000</v>
      </c>
    </row>
    <row r="1035" spans="1:8" ht="45" outlineLevel="5" x14ac:dyDescent="0.2">
      <c r="A1035" s="155" t="s">
        <v>2162</v>
      </c>
      <c r="B1035" s="155" t="s">
        <v>2178</v>
      </c>
      <c r="C1035" s="155" t="s">
        <v>390</v>
      </c>
      <c r="D1035" s="155"/>
      <c r="E1035" s="156" t="s">
        <v>391</v>
      </c>
      <c r="F1035" s="157">
        <v>334267.40000000002</v>
      </c>
      <c r="G1035" s="157">
        <v>346907.6</v>
      </c>
      <c r="H1035" s="157">
        <v>351754.4</v>
      </c>
    </row>
    <row r="1036" spans="1:8" ht="105" outlineLevel="6" x14ac:dyDescent="0.2">
      <c r="A1036" s="155" t="s">
        <v>2162</v>
      </c>
      <c r="B1036" s="155" t="s">
        <v>2178</v>
      </c>
      <c r="C1036" s="155" t="s">
        <v>392</v>
      </c>
      <c r="D1036" s="155"/>
      <c r="E1036" s="156" t="s">
        <v>393</v>
      </c>
      <c r="F1036" s="157">
        <v>121890.7</v>
      </c>
      <c r="G1036" s="157">
        <v>121890.7</v>
      </c>
      <c r="H1036" s="157">
        <v>121890.7</v>
      </c>
    </row>
    <row r="1037" spans="1:8" ht="45" outlineLevel="7" x14ac:dyDescent="0.2">
      <c r="A1037" s="155" t="s">
        <v>2162</v>
      </c>
      <c r="B1037" s="155" t="s">
        <v>2178</v>
      </c>
      <c r="C1037" s="155" t="s">
        <v>392</v>
      </c>
      <c r="D1037" s="155" t="s">
        <v>293</v>
      </c>
      <c r="E1037" s="156" t="s">
        <v>294</v>
      </c>
      <c r="F1037" s="157">
        <v>1890.7</v>
      </c>
      <c r="G1037" s="157">
        <v>1890.7</v>
      </c>
      <c r="H1037" s="157">
        <v>1890.7</v>
      </c>
    </row>
    <row r="1038" spans="1:8" ht="60" outlineLevel="7" x14ac:dyDescent="0.2">
      <c r="A1038" s="155" t="s">
        <v>2162</v>
      </c>
      <c r="B1038" s="155" t="s">
        <v>2178</v>
      </c>
      <c r="C1038" s="155" t="s">
        <v>392</v>
      </c>
      <c r="D1038" s="155" t="s">
        <v>289</v>
      </c>
      <c r="E1038" s="156" t="s">
        <v>290</v>
      </c>
      <c r="F1038" s="157">
        <v>120000</v>
      </c>
      <c r="G1038" s="157">
        <v>120000</v>
      </c>
      <c r="H1038" s="157">
        <v>120000</v>
      </c>
    </row>
    <row r="1039" spans="1:8" ht="153" customHeight="1" outlineLevel="6" x14ac:dyDescent="0.2">
      <c r="A1039" s="155" t="s">
        <v>2162</v>
      </c>
      <c r="B1039" s="155" t="s">
        <v>2178</v>
      </c>
      <c r="C1039" s="155" t="s">
        <v>394</v>
      </c>
      <c r="D1039" s="155"/>
      <c r="E1039" s="156" t="s">
        <v>2295</v>
      </c>
      <c r="F1039" s="157">
        <v>3668.5</v>
      </c>
      <c r="G1039" s="157">
        <v>3668.5</v>
      </c>
      <c r="H1039" s="157">
        <v>3668.5</v>
      </c>
    </row>
    <row r="1040" spans="1:8" ht="60" outlineLevel="7" x14ac:dyDescent="0.2">
      <c r="A1040" s="155" t="s">
        <v>2162</v>
      </c>
      <c r="B1040" s="155" t="s">
        <v>2178</v>
      </c>
      <c r="C1040" s="155" t="s">
        <v>394</v>
      </c>
      <c r="D1040" s="155" t="s">
        <v>289</v>
      </c>
      <c r="E1040" s="156" t="s">
        <v>290</v>
      </c>
      <c r="F1040" s="157">
        <v>3668.5</v>
      </c>
      <c r="G1040" s="157">
        <v>3668.5</v>
      </c>
      <c r="H1040" s="157">
        <v>3668.5</v>
      </c>
    </row>
    <row r="1041" spans="1:8" ht="165" outlineLevel="6" x14ac:dyDescent="0.2">
      <c r="A1041" s="155" t="s">
        <v>2162</v>
      </c>
      <c r="B1041" s="155" t="s">
        <v>2178</v>
      </c>
      <c r="C1041" s="155" t="s">
        <v>395</v>
      </c>
      <c r="D1041" s="155"/>
      <c r="E1041" s="156" t="s">
        <v>2296</v>
      </c>
      <c r="F1041" s="157">
        <v>13580</v>
      </c>
      <c r="G1041" s="157">
        <v>17200</v>
      </c>
      <c r="H1041" s="157">
        <v>17200</v>
      </c>
    </row>
    <row r="1042" spans="1:8" ht="60" outlineLevel="7" x14ac:dyDescent="0.2">
      <c r="A1042" s="155" t="s">
        <v>2162</v>
      </c>
      <c r="B1042" s="155" t="s">
        <v>2178</v>
      </c>
      <c r="C1042" s="155" t="s">
        <v>395</v>
      </c>
      <c r="D1042" s="155" t="s">
        <v>289</v>
      </c>
      <c r="E1042" s="156" t="s">
        <v>290</v>
      </c>
      <c r="F1042" s="157">
        <v>13580</v>
      </c>
      <c r="G1042" s="157">
        <v>17200</v>
      </c>
      <c r="H1042" s="157">
        <v>17200</v>
      </c>
    </row>
    <row r="1043" spans="1:8" ht="60" outlineLevel="6" x14ac:dyDescent="0.2">
      <c r="A1043" s="155" t="s">
        <v>2162</v>
      </c>
      <c r="B1043" s="155" t="s">
        <v>2178</v>
      </c>
      <c r="C1043" s="155" t="s">
        <v>396</v>
      </c>
      <c r="D1043" s="155"/>
      <c r="E1043" s="156" t="s">
        <v>397</v>
      </c>
      <c r="F1043" s="157">
        <v>43328.2</v>
      </c>
      <c r="G1043" s="157">
        <v>52348.4</v>
      </c>
      <c r="H1043" s="157">
        <v>57195.199999999997</v>
      </c>
    </row>
    <row r="1044" spans="1:8" ht="30" outlineLevel="7" x14ac:dyDescent="0.2">
      <c r="A1044" s="155" t="s">
        <v>2162</v>
      </c>
      <c r="B1044" s="155" t="s">
        <v>2178</v>
      </c>
      <c r="C1044" s="155" t="s">
        <v>396</v>
      </c>
      <c r="D1044" s="155" t="s">
        <v>301</v>
      </c>
      <c r="E1044" s="156" t="s">
        <v>302</v>
      </c>
      <c r="F1044" s="157">
        <v>43328.2</v>
      </c>
      <c r="G1044" s="157">
        <v>52348.4</v>
      </c>
      <c r="H1044" s="157">
        <v>57195.199999999997</v>
      </c>
    </row>
    <row r="1045" spans="1:8" ht="75" outlineLevel="6" x14ac:dyDescent="0.2">
      <c r="A1045" s="155" t="s">
        <v>2162</v>
      </c>
      <c r="B1045" s="155" t="s">
        <v>2178</v>
      </c>
      <c r="C1045" s="155" t="s">
        <v>398</v>
      </c>
      <c r="D1045" s="155"/>
      <c r="E1045" s="156" t="s">
        <v>2321</v>
      </c>
      <c r="F1045" s="157">
        <v>300</v>
      </c>
      <c r="G1045" s="157">
        <v>300</v>
      </c>
      <c r="H1045" s="157">
        <v>300</v>
      </c>
    </row>
    <row r="1046" spans="1:8" ht="30" outlineLevel="7" x14ac:dyDescent="0.2">
      <c r="A1046" s="155" t="s">
        <v>2162</v>
      </c>
      <c r="B1046" s="155" t="s">
        <v>2178</v>
      </c>
      <c r="C1046" s="155" t="s">
        <v>398</v>
      </c>
      <c r="D1046" s="155" t="s">
        <v>301</v>
      </c>
      <c r="E1046" s="156" t="s">
        <v>302</v>
      </c>
      <c r="F1046" s="157">
        <v>300</v>
      </c>
      <c r="G1046" s="157">
        <v>300</v>
      </c>
      <c r="H1046" s="157">
        <v>300</v>
      </c>
    </row>
    <row r="1047" spans="1:8" ht="30" outlineLevel="6" x14ac:dyDescent="0.2">
      <c r="A1047" s="155" t="s">
        <v>2162</v>
      </c>
      <c r="B1047" s="155" t="s">
        <v>2178</v>
      </c>
      <c r="C1047" s="155" t="s">
        <v>399</v>
      </c>
      <c r="D1047" s="155"/>
      <c r="E1047" s="156" t="s">
        <v>400</v>
      </c>
      <c r="F1047" s="157">
        <v>4000</v>
      </c>
      <c r="G1047" s="157">
        <v>4000</v>
      </c>
      <c r="H1047" s="157">
        <v>4000</v>
      </c>
    </row>
    <row r="1048" spans="1:8" ht="30" outlineLevel="7" x14ac:dyDescent="0.2">
      <c r="A1048" s="155" t="s">
        <v>2162</v>
      </c>
      <c r="B1048" s="155" t="s">
        <v>2178</v>
      </c>
      <c r="C1048" s="155" t="s">
        <v>399</v>
      </c>
      <c r="D1048" s="155" t="s">
        <v>301</v>
      </c>
      <c r="E1048" s="156" t="s">
        <v>302</v>
      </c>
      <c r="F1048" s="157">
        <v>4000</v>
      </c>
      <c r="G1048" s="157">
        <v>4000</v>
      </c>
      <c r="H1048" s="157">
        <v>4000</v>
      </c>
    </row>
    <row r="1049" spans="1:8" ht="225" outlineLevel="6" x14ac:dyDescent="0.2">
      <c r="A1049" s="155" t="s">
        <v>2162</v>
      </c>
      <c r="B1049" s="155" t="s">
        <v>2178</v>
      </c>
      <c r="C1049" s="155" t="s">
        <v>401</v>
      </c>
      <c r="D1049" s="155"/>
      <c r="E1049" s="156" t="s">
        <v>402</v>
      </c>
      <c r="F1049" s="157">
        <v>147500</v>
      </c>
      <c r="G1049" s="157">
        <v>147500</v>
      </c>
      <c r="H1049" s="157">
        <v>147500</v>
      </c>
    </row>
    <row r="1050" spans="1:8" ht="30" outlineLevel="7" x14ac:dyDescent="0.2">
      <c r="A1050" s="155" t="s">
        <v>2162</v>
      </c>
      <c r="B1050" s="155" t="s">
        <v>2178</v>
      </c>
      <c r="C1050" s="155" t="s">
        <v>401</v>
      </c>
      <c r="D1050" s="155" t="s">
        <v>301</v>
      </c>
      <c r="E1050" s="156" t="s">
        <v>302</v>
      </c>
      <c r="F1050" s="157">
        <v>147500</v>
      </c>
      <c r="G1050" s="157">
        <v>147500</v>
      </c>
      <c r="H1050" s="157">
        <v>147500</v>
      </c>
    </row>
    <row r="1051" spans="1:8" ht="105" outlineLevel="5" x14ac:dyDescent="0.2">
      <c r="A1051" s="155" t="s">
        <v>2162</v>
      </c>
      <c r="B1051" s="155" t="s">
        <v>2178</v>
      </c>
      <c r="C1051" s="155" t="s">
        <v>403</v>
      </c>
      <c r="D1051" s="155"/>
      <c r="E1051" s="156" t="s">
        <v>404</v>
      </c>
      <c r="F1051" s="157">
        <v>104268.8</v>
      </c>
      <c r="G1051" s="157">
        <v>114806.5</v>
      </c>
      <c r="H1051" s="157">
        <v>114806.5</v>
      </c>
    </row>
    <row r="1052" spans="1:8" ht="90" outlineLevel="6" x14ac:dyDescent="0.2">
      <c r="A1052" s="155" t="s">
        <v>2162</v>
      </c>
      <c r="B1052" s="155" t="s">
        <v>2178</v>
      </c>
      <c r="C1052" s="155" t="s">
        <v>405</v>
      </c>
      <c r="D1052" s="155"/>
      <c r="E1052" s="156" t="s">
        <v>406</v>
      </c>
      <c r="F1052" s="157">
        <v>104268.8</v>
      </c>
      <c r="G1052" s="157">
        <v>114806.5</v>
      </c>
      <c r="H1052" s="157">
        <v>114806.5</v>
      </c>
    </row>
    <row r="1053" spans="1:8" ht="45" outlineLevel="7" x14ac:dyDescent="0.2">
      <c r="A1053" s="155" t="s">
        <v>2162</v>
      </c>
      <c r="B1053" s="155" t="s">
        <v>2178</v>
      </c>
      <c r="C1053" s="155" t="s">
        <v>405</v>
      </c>
      <c r="D1053" s="155" t="s">
        <v>293</v>
      </c>
      <c r="E1053" s="156" t="s">
        <v>294</v>
      </c>
      <c r="F1053" s="157">
        <v>104268.8</v>
      </c>
      <c r="G1053" s="157">
        <v>114806.5</v>
      </c>
      <c r="H1053" s="157">
        <v>114806.5</v>
      </c>
    </row>
    <row r="1054" spans="1:8" ht="15" outlineLevel="1" x14ac:dyDescent="0.2">
      <c r="A1054" s="155" t="s">
        <v>2162</v>
      </c>
      <c r="B1054" s="155" t="s">
        <v>2092</v>
      </c>
      <c r="C1054" s="155"/>
      <c r="D1054" s="155"/>
      <c r="E1054" s="156" t="s">
        <v>2093</v>
      </c>
      <c r="F1054" s="157">
        <v>14569554.5</v>
      </c>
      <c r="G1054" s="157">
        <v>15622801.300000001</v>
      </c>
      <c r="H1054" s="157">
        <v>16656433.5</v>
      </c>
    </row>
    <row r="1055" spans="1:8" ht="18.75" customHeight="1" outlineLevel="2" x14ac:dyDescent="0.2">
      <c r="A1055" s="155" t="s">
        <v>2162</v>
      </c>
      <c r="B1055" s="155" t="s">
        <v>2138</v>
      </c>
      <c r="C1055" s="155"/>
      <c r="D1055" s="155"/>
      <c r="E1055" s="156" t="s">
        <v>2139</v>
      </c>
      <c r="F1055" s="157">
        <v>14569554.5</v>
      </c>
      <c r="G1055" s="157">
        <v>15622801.300000001</v>
      </c>
      <c r="H1055" s="157">
        <v>16656433.5</v>
      </c>
    </row>
    <row r="1056" spans="1:8" ht="45" outlineLevel="3" x14ac:dyDescent="0.2">
      <c r="A1056" s="155" t="s">
        <v>2162</v>
      </c>
      <c r="B1056" s="155" t="s">
        <v>2138</v>
      </c>
      <c r="C1056" s="155" t="s">
        <v>281</v>
      </c>
      <c r="D1056" s="155"/>
      <c r="E1056" s="156" t="s">
        <v>282</v>
      </c>
      <c r="F1056" s="157">
        <v>14557060.5</v>
      </c>
      <c r="G1056" s="157">
        <v>15622801.300000001</v>
      </c>
      <c r="H1056" s="157">
        <v>16656433.5</v>
      </c>
    </row>
    <row r="1057" spans="1:8" ht="122.25" customHeight="1" outlineLevel="4" x14ac:dyDescent="0.2">
      <c r="A1057" s="155" t="s">
        <v>2162</v>
      </c>
      <c r="B1057" s="155" t="s">
        <v>2138</v>
      </c>
      <c r="C1057" s="155" t="s">
        <v>320</v>
      </c>
      <c r="D1057" s="155"/>
      <c r="E1057" s="156" t="s">
        <v>321</v>
      </c>
      <c r="F1057" s="157">
        <v>14557060.5</v>
      </c>
      <c r="G1057" s="157">
        <v>15622801.300000001</v>
      </c>
      <c r="H1057" s="157">
        <v>16656433.5</v>
      </c>
    </row>
    <row r="1058" spans="1:8" ht="60" outlineLevel="5" x14ac:dyDescent="0.2">
      <c r="A1058" s="155" t="s">
        <v>2162</v>
      </c>
      <c r="B1058" s="155" t="s">
        <v>2138</v>
      </c>
      <c r="C1058" s="155" t="s">
        <v>362</v>
      </c>
      <c r="D1058" s="155"/>
      <c r="E1058" s="156" t="s">
        <v>363</v>
      </c>
      <c r="F1058" s="157">
        <v>14557060.5</v>
      </c>
      <c r="G1058" s="157">
        <v>15622801.300000001</v>
      </c>
      <c r="H1058" s="157">
        <v>16656433.5</v>
      </c>
    </row>
    <row r="1059" spans="1:8" ht="60" outlineLevel="6" x14ac:dyDescent="0.2">
      <c r="A1059" s="155" t="s">
        <v>2162</v>
      </c>
      <c r="B1059" s="155" t="s">
        <v>2138</v>
      </c>
      <c r="C1059" s="155" t="s">
        <v>364</v>
      </c>
      <c r="D1059" s="155"/>
      <c r="E1059" s="156" t="s">
        <v>365</v>
      </c>
      <c r="F1059" s="157">
        <v>14557060.5</v>
      </c>
      <c r="G1059" s="157">
        <v>15622801.300000001</v>
      </c>
      <c r="H1059" s="157">
        <v>16656433.5</v>
      </c>
    </row>
    <row r="1060" spans="1:8" ht="30" outlineLevel="7" x14ac:dyDescent="0.2">
      <c r="A1060" s="155" t="s">
        <v>2162</v>
      </c>
      <c r="B1060" s="155" t="s">
        <v>2138</v>
      </c>
      <c r="C1060" s="155" t="s">
        <v>364</v>
      </c>
      <c r="D1060" s="155" t="s">
        <v>301</v>
      </c>
      <c r="E1060" s="156" t="s">
        <v>302</v>
      </c>
      <c r="F1060" s="157">
        <v>14557060.5</v>
      </c>
      <c r="G1060" s="157">
        <v>15622801.300000001</v>
      </c>
      <c r="H1060" s="157">
        <v>16656433.5</v>
      </c>
    </row>
    <row r="1061" spans="1:8" ht="60" outlineLevel="3" x14ac:dyDescent="0.2">
      <c r="A1061" s="155" t="s">
        <v>2162</v>
      </c>
      <c r="B1061" s="155" t="s">
        <v>2138</v>
      </c>
      <c r="C1061" s="155" t="s">
        <v>633</v>
      </c>
      <c r="D1061" s="155"/>
      <c r="E1061" s="156" t="s">
        <v>634</v>
      </c>
      <c r="F1061" s="157">
        <v>12494</v>
      </c>
      <c r="G1061" s="157">
        <v>0</v>
      </c>
      <c r="H1061" s="157">
        <v>0</v>
      </c>
    </row>
    <row r="1062" spans="1:8" ht="75" outlineLevel="4" x14ac:dyDescent="0.2">
      <c r="A1062" s="155" t="s">
        <v>2162</v>
      </c>
      <c r="B1062" s="155" t="s">
        <v>2138</v>
      </c>
      <c r="C1062" s="155" t="s">
        <v>721</v>
      </c>
      <c r="D1062" s="155"/>
      <c r="E1062" s="156" t="s">
        <v>722</v>
      </c>
      <c r="F1062" s="157">
        <v>12494</v>
      </c>
      <c r="G1062" s="157">
        <v>0</v>
      </c>
      <c r="H1062" s="157">
        <v>0</v>
      </c>
    </row>
    <row r="1063" spans="1:8" ht="60" outlineLevel="5" x14ac:dyDescent="0.2">
      <c r="A1063" s="155" t="s">
        <v>2162</v>
      </c>
      <c r="B1063" s="155" t="s">
        <v>2138</v>
      </c>
      <c r="C1063" s="155" t="s">
        <v>755</v>
      </c>
      <c r="D1063" s="155"/>
      <c r="E1063" s="156" t="s">
        <v>756</v>
      </c>
      <c r="F1063" s="157">
        <v>12494</v>
      </c>
      <c r="G1063" s="157">
        <v>0</v>
      </c>
      <c r="H1063" s="157">
        <v>0</v>
      </c>
    </row>
    <row r="1064" spans="1:8" ht="75" outlineLevel="6" x14ac:dyDescent="0.2">
      <c r="A1064" s="155" t="s">
        <v>2162</v>
      </c>
      <c r="B1064" s="155" t="s">
        <v>2138</v>
      </c>
      <c r="C1064" s="155" t="s">
        <v>761</v>
      </c>
      <c r="D1064" s="155"/>
      <c r="E1064" s="156" t="s">
        <v>762</v>
      </c>
      <c r="F1064" s="157">
        <v>12494</v>
      </c>
      <c r="G1064" s="157">
        <v>0</v>
      </c>
      <c r="H1064" s="157">
        <v>0</v>
      </c>
    </row>
    <row r="1065" spans="1:8" ht="60" outlineLevel="7" x14ac:dyDescent="0.2">
      <c r="A1065" s="155" t="s">
        <v>2162</v>
      </c>
      <c r="B1065" s="155" t="s">
        <v>2138</v>
      </c>
      <c r="C1065" s="155" t="s">
        <v>761</v>
      </c>
      <c r="D1065" s="155" t="s">
        <v>289</v>
      </c>
      <c r="E1065" s="156" t="s">
        <v>290</v>
      </c>
      <c r="F1065" s="157">
        <v>12494</v>
      </c>
      <c r="G1065" s="157">
        <v>0</v>
      </c>
      <c r="H1065" s="157">
        <v>0</v>
      </c>
    </row>
    <row r="1066" spans="1:8" ht="30" x14ac:dyDescent="0.2">
      <c r="A1066" s="155" t="s">
        <v>2180</v>
      </c>
      <c r="B1066" s="155"/>
      <c r="C1066" s="155"/>
      <c r="D1066" s="155"/>
      <c r="E1066" s="156" t="s">
        <v>2181</v>
      </c>
      <c r="F1066" s="157">
        <v>4184172.6</v>
      </c>
      <c r="G1066" s="157">
        <v>4190113.8</v>
      </c>
      <c r="H1066" s="157">
        <v>4202023.5</v>
      </c>
    </row>
    <row r="1067" spans="1:8" ht="30" outlineLevel="1" x14ac:dyDescent="0.2">
      <c r="A1067" s="155" t="s">
        <v>2180</v>
      </c>
      <c r="B1067" s="155" t="s">
        <v>2058</v>
      </c>
      <c r="C1067" s="155"/>
      <c r="D1067" s="155"/>
      <c r="E1067" s="156" t="s">
        <v>2059</v>
      </c>
      <c r="F1067" s="157">
        <v>4184172.6</v>
      </c>
      <c r="G1067" s="157">
        <v>4190113.8</v>
      </c>
      <c r="H1067" s="157">
        <v>4202023.5</v>
      </c>
    </row>
    <row r="1068" spans="1:8" ht="15" outlineLevel="2" x14ac:dyDescent="0.2">
      <c r="A1068" s="155" t="s">
        <v>2180</v>
      </c>
      <c r="B1068" s="155" t="s">
        <v>2146</v>
      </c>
      <c r="C1068" s="155"/>
      <c r="D1068" s="155"/>
      <c r="E1068" s="156" t="s">
        <v>2147</v>
      </c>
      <c r="F1068" s="157">
        <v>4184172.6</v>
      </c>
      <c r="G1068" s="157">
        <v>4190113.8</v>
      </c>
      <c r="H1068" s="157">
        <v>4202023.5</v>
      </c>
    </row>
    <row r="1069" spans="1:8" ht="45" outlineLevel="3" x14ac:dyDescent="0.2">
      <c r="A1069" s="155" t="s">
        <v>2180</v>
      </c>
      <c r="B1069" s="155" t="s">
        <v>2146</v>
      </c>
      <c r="C1069" s="155" t="s">
        <v>281</v>
      </c>
      <c r="D1069" s="155"/>
      <c r="E1069" s="156" t="s">
        <v>282</v>
      </c>
      <c r="F1069" s="157">
        <v>34020</v>
      </c>
      <c r="G1069" s="157">
        <v>34020</v>
      </c>
      <c r="H1069" s="157">
        <v>34020</v>
      </c>
    </row>
    <row r="1070" spans="1:8" ht="45" outlineLevel="4" x14ac:dyDescent="0.2">
      <c r="A1070" s="155" t="s">
        <v>2180</v>
      </c>
      <c r="B1070" s="155" t="s">
        <v>2146</v>
      </c>
      <c r="C1070" s="155" t="s">
        <v>366</v>
      </c>
      <c r="D1070" s="155"/>
      <c r="E1070" s="156" t="s">
        <v>367</v>
      </c>
      <c r="F1070" s="157">
        <v>34020</v>
      </c>
      <c r="G1070" s="157">
        <v>34020</v>
      </c>
      <c r="H1070" s="157">
        <v>34020</v>
      </c>
    </row>
    <row r="1071" spans="1:8" ht="45" outlineLevel="5" x14ac:dyDescent="0.2">
      <c r="A1071" s="155" t="s">
        <v>2180</v>
      </c>
      <c r="B1071" s="155" t="s">
        <v>2146</v>
      </c>
      <c r="C1071" s="155" t="s">
        <v>379</v>
      </c>
      <c r="D1071" s="155"/>
      <c r="E1071" s="156" t="s">
        <v>380</v>
      </c>
      <c r="F1071" s="157">
        <v>34020</v>
      </c>
      <c r="G1071" s="157">
        <v>34020</v>
      </c>
      <c r="H1071" s="157">
        <v>34020</v>
      </c>
    </row>
    <row r="1072" spans="1:8" ht="120" outlineLevel="6" x14ac:dyDescent="0.2">
      <c r="A1072" s="155" t="s">
        <v>2180</v>
      </c>
      <c r="B1072" s="155" t="s">
        <v>2146</v>
      </c>
      <c r="C1072" s="155" t="s">
        <v>381</v>
      </c>
      <c r="D1072" s="155"/>
      <c r="E1072" s="156" t="s">
        <v>2316</v>
      </c>
      <c r="F1072" s="157">
        <v>34020</v>
      </c>
      <c r="G1072" s="157">
        <v>34020</v>
      </c>
      <c r="H1072" s="157">
        <v>34020</v>
      </c>
    </row>
    <row r="1073" spans="1:8" ht="45" outlineLevel="7" x14ac:dyDescent="0.2">
      <c r="A1073" s="155" t="s">
        <v>2180</v>
      </c>
      <c r="B1073" s="155" t="s">
        <v>2146</v>
      </c>
      <c r="C1073" s="155" t="s">
        <v>381</v>
      </c>
      <c r="D1073" s="155" t="s">
        <v>293</v>
      </c>
      <c r="E1073" s="156" t="s">
        <v>294</v>
      </c>
      <c r="F1073" s="157">
        <v>34020</v>
      </c>
      <c r="G1073" s="157">
        <v>34020</v>
      </c>
      <c r="H1073" s="157">
        <v>34020</v>
      </c>
    </row>
    <row r="1074" spans="1:8" ht="45" outlineLevel="3" x14ac:dyDescent="0.2">
      <c r="A1074" s="155" t="s">
        <v>2180</v>
      </c>
      <c r="B1074" s="155" t="s">
        <v>2146</v>
      </c>
      <c r="C1074" s="155" t="s">
        <v>439</v>
      </c>
      <c r="D1074" s="155"/>
      <c r="E1074" s="156" t="s">
        <v>440</v>
      </c>
      <c r="F1074" s="157">
        <v>447197</v>
      </c>
      <c r="G1074" s="157">
        <v>447197</v>
      </c>
      <c r="H1074" s="157">
        <v>447197</v>
      </c>
    </row>
    <row r="1075" spans="1:8" ht="45" outlineLevel="4" x14ac:dyDescent="0.2">
      <c r="A1075" s="155" t="s">
        <v>2180</v>
      </c>
      <c r="B1075" s="155" t="s">
        <v>2146</v>
      </c>
      <c r="C1075" s="155" t="s">
        <v>596</v>
      </c>
      <c r="D1075" s="155"/>
      <c r="E1075" s="156" t="s">
        <v>597</v>
      </c>
      <c r="F1075" s="157">
        <v>447197</v>
      </c>
      <c r="G1075" s="157">
        <v>447197</v>
      </c>
      <c r="H1075" s="157">
        <v>447197</v>
      </c>
    </row>
    <row r="1076" spans="1:8" ht="60" outlineLevel="5" x14ac:dyDescent="0.2">
      <c r="A1076" s="155" t="s">
        <v>2180</v>
      </c>
      <c r="B1076" s="155" t="s">
        <v>2146</v>
      </c>
      <c r="C1076" s="155" t="s">
        <v>608</v>
      </c>
      <c r="D1076" s="155"/>
      <c r="E1076" s="156" t="s">
        <v>609</v>
      </c>
      <c r="F1076" s="157">
        <v>447197</v>
      </c>
      <c r="G1076" s="157">
        <v>447197</v>
      </c>
      <c r="H1076" s="157">
        <v>447197</v>
      </c>
    </row>
    <row r="1077" spans="1:8" ht="120" outlineLevel="6" x14ac:dyDescent="0.2">
      <c r="A1077" s="155" t="s">
        <v>2180</v>
      </c>
      <c r="B1077" s="155" t="s">
        <v>2146</v>
      </c>
      <c r="C1077" s="155" t="s">
        <v>610</v>
      </c>
      <c r="D1077" s="155"/>
      <c r="E1077" s="156" t="s">
        <v>2316</v>
      </c>
      <c r="F1077" s="157">
        <v>447197</v>
      </c>
      <c r="G1077" s="157">
        <v>447197</v>
      </c>
      <c r="H1077" s="157">
        <v>447197</v>
      </c>
    </row>
    <row r="1078" spans="1:8" ht="45" outlineLevel="7" x14ac:dyDescent="0.2">
      <c r="A1078" s="155" t="s">
        <v>2180</v>
      </c>
      <c r="B1078" s="155" t="s">
        <v>2146</v>
      </c>
      <c r="C1078" s="155" t="s">
        <v>610</v>
      </c>
      <c r="D1078" s="155" t="s">
        <v>293</v>
      </c>
      <c r="E1078" s="156" t="s">
        <v>294</v>
      </c>
      <c r="F1078" s="157">
        <v>447197</v>
      </c>
      <c r="G1078" s="157">
        <v>447197</v>
      </c>
      <c r="H1078" s="157">
        <v>447197</v>
      </c>
    </row>
    <row r="1079" spans="1:8" ht="45" outlineLevel="3" x14ac:dyDescent="0.2">
      <c r="A1079" s="155" t="s">
        <v>2180</v>
      </c>
      <c r="B1079" s="155" t="s">
        <v>2146</v>
      </c>
      <c r="C1079" s="155" t="s">
        <v>1055</v>
      </c>
      <c r="D1079" s="155"/>
      <c r="E1079" s="156" t="s">
        <v>1056</v>
      </c>
      <c r="F1079" s="157">
        <v>10700</v>
      </c>
      <c r="G1079" s="157">
        <v>15000</v>
      </c>
      <c r="H1079" s="157">
        <v>18000</v>
      </c>
    </row>
    <row r="1080" spans="1:8" ht="30" outlineLevel="4" x14ac:dyDescent="0.2">
      <c r="A1080" s="155" t="s">
        <v>2180</v>
      </c>
      <c r="B1080" s="155" t="s">
        <v>2146</v>
      </c>
      <c r="C1080" s="155" t="s">
        <v>1057</v>
      </c>
      <c r="D1080" s="155"/>
      <c r="E1080" s="156" t="s">
        <v>1058</v>
      </c>
      <c r="F1080" s="157">
        <v>10700</v>
      </c>
      <c r="G1080" s="157">
        <v>15000</v>
      </c>
      <c r="H1080" s="157">
        <v>18000</v>
      </c>
    </row>
    <row r="1081" spans="1:8" ht="45" outlineLevel="5" x14ac:dyDescent="0.2">
      <c r="A1081" s="155" t="s">
        <v>2180</v>
      </c>
      <c r="B1081" s="155" t="s">
        <v>2146</v>
      </c>
      <c r="C1081" s="155" t="s">
        <v>1059</v>
      </c>
      <c r="D1081" s="155"/>
      <c r="E1081" s="156" t="s">
        <v>1060</v>
      </c>
      <c r="F1081" s="157">
        <v>10700</v>
      </c>
      <c r="G1081" s="157">
        <v>15000</v>
      </c>
      <c r="H1081" s="157">
        <v>18000</v>
      </c>
    </row>
    <row r="1082" spans="1:8" ht="30" outlineLevel="6" x14ac:dyDescent="0.2">
      <c r="A1082" s="155" t="s">
        <v>2180</v>
      </c>
      <c r="B1082" s="155" t="s">
        <v>2146</v>
      </c>
      <c r="C1082" s="155" t="s">
        <v>1061</v>
      </c>
      <c r="D1082" s="155"/>
      <c r="E1082" s="156" t="s">
        <v>1062</v>
      </c>
      <c r="F1082" s="157">
        <v>10700</v>
      </c>
      <c r="G1082" s="157">
        <v>15000</v>
      </c>
      <c r="H1082" s="157">
        <v>18000</v>
      </c>
    </row>
    <row r="1083" spans="1:8" ht="45" outlineLevel="7" x14ac:dyDescent="0.2">
      <c r="A1083" s="155" t="s">
        <v>2180</v>
      </c>
      <c r="B1083" s="155" t="s">
        <v>2146</v>
      </c>
      <c r="C1083" s="155" t="s">
        <v>1061</v>
      </c>
      <c r="D1083" s="155" t="s">
        <v>293</v>
      </c>
      <c r="E1083" s="156" t="s">
        <v>294</v>
      </c>
      <c r="F1083" s="157">
        <v>10700</v>
      </c>
      <c r="G1083" s="157">
        <v>15000</v>
      </c>
      <c r="H1083" s="157">
        <v>18000</v>
      </c>
    </row>
    <row r="1084" spans="1:8" ht="45" outlineLevel="3" x14ac:dyDescent="0.2">
      <c r="A1084" s="155" t="s">
        <v>2180</v>
      </c>
      <c r="B1084" s="155" t="s">
        <v>2146</v>
      </c>
      <c r="C1084" s="155" t="s">
        <v>1736</v>
      </c>
      <c r="D1084" s="155"/>
      <c r="E1084" s="156" t="s">
        <v>1737</v>
      </c>
      <c r="F1084" s="157">
        <v>785456.9</v>
      </c>
      <c r="G1084" s="157">
        <v>810789</v>
      </c>
      <c r="H1084" s="157">
        <v>810789</v>
      </c>
    </row>
    <row r="1085" spans="1:8" ht="111" customHeight="1" outlineLevel="4" x14ac:dyDescent="0.2">
      <c r="A1085" s="155" t="s">
        <v>2180</v>
      </c>
      <c r="B1085" s="155" t="s">
        <v>2146</v>
      </c>
      <c r="C1085" s="155" t="s">
        <v>1816</v>
      </c>
      <c r="D1085" s="155"/>
      <c r="E1085" s="156" t="s">
        <v>1817</v>
      </c>
      <c r="F1085" s="157">
        <v>785456.9</v>
      </c>
      <c r="G1085" s="157">
        <v>810789</v>
      </c>
      <c r="H1085" s="157">
        <v>810789</v>
      </c>
    </row>
    <row r="1086" spans="1:8" ht="135" outlineLevel="5" x14ac:dyDescent="0.2">
      <c r="A1086" s="155" t="s">
        <v>2180</v>
      </c>
      <c r="B1086" s="155" t="s">
        <v>2146</v>
      </c>
      <c r="C1086" s="155" t="s">
        <v>1818</v>
      </c>
      <c r="D1086" s="155"/>
      <c r="E1086" s="156" t="s">
        <v>1819</v>
      </c>
      <c r="F1086" s="157">
        <v>785456.9</v>
      </c>
      <c r="G1086" s="157">
        <v>810789</v>
      </c>
      <c r="H1086" s="157">
        <v>810789</v>
      </c>
    </row>
    <row r="1087" spans="1:8" ht="60" outlineLevel="6" x14ac:dyDescent="0.2">
      <c r="A1087" s="155" t="s">
        <v>2180</v>
      </c>
      <c r="B1087" s="155" t="s">
        <v>2146</v>
      </c>
      <c r="C1087" s="155" t="s">
        <v>1820</v>
      </c>
      <c r="D1087" s="155"/>
      <c r="E1087" s="156" t="s">
        <v>288</v>
      </c>
      <c r="F1087" s="157">
        <v>785456.9</v>
      </c>
      <c r="G1087" s="157">
        <v>810789</v>
      </c>
      <c r="H1087" s="157">
        <v>810789</v>
      </c>
    </row>
    <row r="1088" spans="1:8" ht="60" outlineLevel="7" x14ac:dyDescent="0.2">
      <c r="A1088" s="155" t="s">
        <v>2180</v>
      </c>
      <c r="B1088" s="155" t="s">
        <v>2146</v>
      </c>
      <c r="C1088" s="155" t="s">
        <v>1820</v>
      </c>
      <c r="D1088" s="155" t="s">
        <v>289</v>
      </c>
      <c r="E1088" s="156" t="s">
        <v>290</v>
      </c>
      <c r="F1088" s="157">
        <v>785456.9</v>
      </c>
      <c r="G1088" s="157">
        <v>810789</v>
      </c>
      <c r="H1088" s="157">
        <v>810789</v>
      </c>
    </row>
    <row r="1089" spans="1:8" ht="45" outlineLevel="3" x14ac:dyDescent="0.2">
      <c r="A1089" s="155" t="s">
        <v>2180</v>
      </c>
      <c r="B1089" s="155" t="s">
        <v>2146</v>
      </c>
      <c r="C1089" s="155" t="s">
        <v>1821</v>
      </c>
      <c r="D1089" s="155"/>
      <c r="E1089" s="156" t="s">
        <v>1822</v>
      </c>
      <c r="F1089" s="157">
        <v>2906798.7</v>
      </c>
      <c r="G1089" s="157">
        <v>2883107.8</v>
      </c>
      <c r="H1089" s="157">
        <v>2892017.5</v>
      </c>
    </row>
    <row r="1090" spans="1:8" ht="60" outlineLevel="4" x14ac:dyDescent="0.2">
      <c r="A1090" s="155" t="s">
        <v>2180</v>
      </c>
      <c r="B1090" s="155" t="s">
        <v>2146</v>
      </c>
      <c r="C1090" s="155" t="s">
        <v>1823</v>
      </c>
      <c r="D1090" s="155"/>
      <c r="E1090" s="156" t="s">
        <v>1824</v>
      </c>
      <c r="F1090" s="157">
        <v>884377.5</v>
      </c>
      <c r="G1090" s="157">
        <v>972421.7</v>
      </c>
      <c r="H1090" s="157">
        <v>966283.1</v>
      </c>
    </row>
    <row r="1091" spans="1:8" ht="79.5" customHeight="1" outlineLevel="5" x14ac:dyDescent="0.2">
      <c r="A1091" s="155" t="s">
        <v>2180</v>
      </c>
      <c r="B1091" s="155" t="s">
        <v>2146</v>
      </c>
      <c r="C1091" s="155" t="s">
        <v>1825</v>
      </c>
      <c r="D1091" s="155"/>
      <c r="E1091" s="156" t="s">
        <v>1826</v>
      </c>
      <c r="F1091" s="157">
        <v>884377.5</v>
      </c>
      <c r="G1091" s="157">
        <v>972421.7</v>
      </c>
      <c r="H1091" s="157">
        <v>966283.1</v>
      </c>
    </row>
    <row r="1092" spans="1:8" ht="120" outlineLevel="6" x14ac:dyDescent="0.2">
      <c r="A1092" s="155" t="s">
        <v>2180</v>
      </c>
      <c r="B1092" s="155" t="s">
        <v>2146</v>
      </c>
      <c r="C1092" s="155" t="s">
        <v>1827</v>
      </c>
      <c r="D1092" s="155"/>
      <c r="E1092" s="156" t="s">
        <v>2316</v>
      </c>
      <c r="F1092" s="157">
        <v>884377.5</v>
      </c>
      <c r="G1092" s="157">
        <v>972421.7</v>
      </c>
      <c r="H1092" s="157">
        <v>966283.1</v>
      </c>
    </row>
    <row r="1093" spans="1:8" ht="45" outlineLevel="7" x14ac:dyDescent="0.2">
      <c r="A1093" s="155" t="s">
        <v>2180</v>
      </c>
      <c r="B1093" s="155" t="s">
        <v>2146</v>
      </c>
      <c r="C1093" s="155" t="s">
        <v>1827</v>
      </c>
      <c r="D1093" s="155" t="s">
        <v>293</v>
      </c>
      <c r="E1093" s="156" t="s">
        <v>294</v>
      </c>
      <c r="F1093" s="157">
        <v>884377.5</v>
      </c>
      <c r="G1093" s="157">
        <v>972421.7</v>
      </c>
      <c r="H1093" s="157">
        <v>966283.1</v>
      </c>
    </row>
    <row r="1094" spans="1:8" ht="30" outlineLevel="4" x14ac:dyDescent="0.2">
      <c r="A1094" s="155" t="s">
        <v>2180</v>
      </c>
      <c r="B1094" s="155" t="s">
        <v>2146</v>
      </c>
      <c r="C1094" s="155" t="s">
        <v>1828</v>
      </c>
      <c r="D1094" s="155"/>
      <c r="E1094" s="156" t="s">
        <v>1829</v>
      </c>
      <c r="F1094" s="157">
        <v>2022421.2</v>
      </c>
      <c r="G1094" s="157">
        <v>1910686.1</v>
      </c>
      <c r="H1094" s="157">
        <v>1925734.3999999999</v>
      </c>
    </row>
    <row r="1095" spans="1:8" ht="276" customHeight="1" outlineLevel="5" x14ac:dyDescent="0.2">
      <c r="A1095" s="155" t="s">
        <v>2180</v>
      </c>
      <c r="B1095" s="155" t="s">
        <v>2146</v>
      </c>
      <c r="C1095" s="155" t="s">
        <v>1830</v>
      </c>
      <c r="D1095" s="155"/>
      <c r="E1095" s="156" t="s">
        <v>1831</v>
      </c>
      <c r="F1095" s="157">
        <v>1951398</v>
      </c>
      <c r="G1095" s="157">
        <v>1837700.7</v>
      </c>
      <c r="H1095" s="157">
        <v>1852749</v>
      </c>
    </row>
    <row r="1096" spans="1:8" ht="60" outlineLevel="6" x14ac:dyDescent="0.2">
      <c r="A1096" s="155" t="s">
        <v>2180</v>
      </c>
      <c r="B1096" s="155" t="s">
        <v>2146</v>
      </c>
      <c r="C1096" s="155" t="s">
        <v>1832</v>
      </c>
      <c r="D1096" s="155"/>
      <c r="E1096" s="156" t="s">
        <v>288</v>
      </c>
      <c r="F1096" s="157">
        <v>950637.4</v>
      </c>
      <c r="G1096" s="157">
        <v>991688.7</v>
      </c>
      <c r="H1096" s="157">
        <v>1004810.7</v>
      </c>
    </row>
    <row r="1097" spans="1:8" ht="60" outlineLevel="7" x14ac:dyDescent="0.2">
      <c r="A1097" s="155" t="s">
        <v>2180</v>
      </c>
      <c r="B1097" s="155" t="s">
        <v>2146</v>
      </c>
      <c r="C1097" s="155" t="s">
        <v>1832</v>
      </c>
      <c r="D1097" s="155" t="s">
        <v>289</v>
      </c>
      <c r="E1097" s="156" t="s">
        <v>290</v>
      </c>
      <c r="F1097" s="157">
        <v>950637.4</v>
      </c>
      <c r="G1097" s="157">
        <v>991688.7</v>
      </c>
      <c r="H1097" s="157">
        <v>1004810.7</v>
      </c>
    </row>
    <row r="1098" spans="1:8" ht="120" outlineLevel="6" x14ac:dyDescent="0.2">
      <c r="A1098" s="155" t="s">
        <v>2180</v>
      </c>
      <c r="B1098" s="155" t="s">
        <v>2146</v>
      </c>
      <c r="C1098" s="155" t="s">
        <v>1833</v>
      </c>
      <c r="D1098" s="155"/>
      <c r="E1098" s="156" t="s">
        <v>2316</v>
      </c>
      <c r="F1098" s="157">
        <v>996402.4</v>
      </c>
      <c r="G1098" s="157">
        <v>841650.3</v>
      </c>
      <c r="H1098" s="157">
        <v>847938.3</v>
      </c>
    </row>
    <row r="1099" spans="1:8" ht="45" outlineLevel="7" x14ac:dyDescent="0.2">
      <c r="A1099" s="155" t="s">
        <v>2180</v>
      </c>
      <c r="B1099" s="155" t="s">
        <v>2146</v>
      </c>
      <c r="C1099" s="155" t="s">
        <v>1833</v>
      </c>
      <c r="D1099" s="155" t="s">
        <v>293</v>
      </c>
      <c r="E1099" s="156" t="s">
        <v>294</v>
      </c>
      <c r="F1099" s="157">
        <v>996402.4</v>
      </c>
      <c r="G1099" s="157">
        <v>841650.3</v>
      </c>
      <c r="H1099" s="157">
        <v>847938.3</v>
      </c>
    </row>
    <row r="1100" spans="1:8" ht="45" outlineLevel="6" x14ac:dyDescent="0.2">
      <c r="A1100" s="155" t="s">
        <v>2180</v>
      </c>
      <c r="B1100" s="155" t="s">
        <v>2146</v>
      </c>
      <c r="C1100" s="155" t="s">
        <v>1834</v>
      </c>
      <c r="D1100" s="155"/>
      <c r="E1100" s="156" t="s">
        <v>1835</v>
      </c>
      <c r="F1100" s="157">
        <v>4358.2</v>
      </c>
      <c r="G1100" s="157">
        <v>4361.7</v>
      </c>
      <c r="H1100" s="157">
        <v>0</v>
      </c>
    </row>
    <row r="1101" spans="1:8" ht="45" outlineLevel="7" x14ac:dyDescent="0.2">
      <c r="A1101" s="155" t="s">
        <v>2180</v>
      </c>
      <c r="B1101" s="155" t="s">
        <v>2146</v>
      </c>
      <c r="C1101" s="155" t="s">
        <v>1834</v>
      </c>
      <c r="D1101" s="155" t="s">
        <v>293</v>
      </c>
      <c r="E1101" s="156" t="s">
        <v>294</v>
      </c>
      <c r="F1101" s="157">
        <v>4358.2</v>
      </c>
      <c r="G1101" s="157">
        <v>4361.7</v>
      </c>
      <c r="H1101" s="157">
        <v>0</v>
      </c>
    </row>
    <row r="1102" spans="1:8" ht="45" outlineLevel="5" x14ac:dyDescent="0.2">
      <c r="A1102" s="155" t="s">
        <v>2180</v>
      </c>
      <c r="B1102" s="155" t="s">
        <v>2146</v>
      </c>
      <c r="C1102" s="155" t="s">
        <v>1836</v>
      </c>
      <c r="D1102" s="155"/>
      <c r="E1102" s="156" t="s">
        <v>369</v>
      </c>
      <c r="F1102" s="157">
        <v>51023.1</v>
      </c>
      <c r="G1102" s="157">
        <v>52985.4</v>
      </c>
      <c r="H1102" s="157">
        <v>52985.4</v>
      </c>
    </row>
    <row r="1103" spans="1:8" ht="60" outlineLevel="6" x14ac:dyDescent="0.2">
      <c r="A1103" s="155" t="s">
        <v>2180</v>
      </c>
      <c r="B1103" s="155" t="s">
        <v>2146</v>
      </c>
      <c r="C1103" s="155" t="s">
        <v>1837</v>
      </c>
      <c r="D1103" s="155"/>
      <c r="E1103" s="156" t="s">
        <v>371</v>
      </c>
      <c r="F1103" s="157">
        <v>51023.1</v>
      </c>
      <c r="G1103" s="157">
        <v>52985.4</v>
      </c>
      <c r="H1103" s="157">
        <v>52985.4</v>
      </c>
    </row>
    <row r="1104" spans="1:8" ht="107.25" customHeight="1" outlineLevel="7" x14ac:dyDescent="0.2">
      <c r="A1104" s="155" t="s">
        <v>2180</v>
      </c>
      <c r="B1104" s="155" t="s">
        <v>2146</v>
      </c>
      <c r="C1104" s="155" t="s">
        <v>1837</v>
      </c>
      <c r="D1104" s="155" t="s">
        <v>325</v>
      </c>
      <c r="E1104" s="156" t="s">
        <v>326</v>
      </c>
      <c r="F1104" s="157">
        <v>49436.6</v>
      </c>
      <c r="G1104" s="157">
        <v>47003.6</v>
      </c>
      <c r="H1104" s="157">
        <v>47003.6</v>
      </c>
    </row>
    <row r="1105" spans="1:8" ht="45" outlineLevel="7" x14ac:dyDescent="0.2">
      <c r="A1105" s="155" t="s">
        <v>2180</v>
      </c>
      <c r="B1105" s="155" t="s">
        <v>2146</v>
      </c>
      <c r="C1105" s="155" t="s">
        <v>1837</v>
      </c>
      <c r="D1105" s="155" t="s">
        <v>293</v>
      </c>
      <c r="E1105" s="156" t="s">
        <v>294</v>
      </c>
      <c r="F1105" s="157">
        <v>1581.5</v>
      </c>
      <c r="G1105" s="157">
        <v>5976.8</v>
      </c>
      <c r="H1105" s="157">
        <v>5976.8</v>
      </c>
    </row>
    <row r="1106" spans="1:8" ht="30" outlineLevel="7" x14ac:dyDescent="0.2">
      <c r="A1106" s="155" t="s">
        <v>2180</v>
      </c>
      <c r="B1106" s="155" t="s">
        <v>2146</v>
      </c>
      <c r="C1106" s="155" t="s">
        <v>1837</v>
      </c>
      <c r="D1106" s="155" t="s">
        <v>301</v>
      </c>
      <c r="E1106" s="156" t="s">
        <v>302</v>
      </c>
      <c r="F1106" s="157">
        <v>5</v>
      </c>
      <c r="G1106" s="157">
        <v>5</v>
      </c>
      <c r="H1106" s="157">
        <v>5</v>
      </c>
    </row>
    <row r="1107" spans="1:8" ht="105" outlineLevel="5" x14ac:dyDescent="0.2">
      <c r="A1107" s="155" t="s">
        <v>2180</v>
      </c>
      <c r="B1107" s="155" t="s">
        <v>2146</v>
      </c>
      <c r="C1107" s="155" t="s">
        <v>1838</v>
      </c>
      <c r="D1107" s="155"/>
      <c r="E1107" s="156" t="s">
        <v>1839</v>
      </c>
      <c r="F1107" s="157">
        <v>20000.099999999999</v>
      </c>
      <c r="G1107" s="157">
        <v>20000</v>
      </c>
      <c r="H1107" s="157">
        <v>20000</v>
      </c>
    </row>
    <row r="1108" spans="1:8" ht="150" outlineLevel="6" x14ac:dyDescent="0.2">
      <c r="A1108" s="155" t="s">
        <v>2180</v>
      </c>
      <c r="B1108" s="155" t="s">
        <v>2146</v>
      </c>
      <c r="C1108" s="155" t="s">
        <v>1840</v>
      </c>
      <c r="D1108" s="155"/>
      <c r="E1108" s="156" t="s">
        <v>1841</v>
      </c>
      <c r="F1108" s="157">
        <v>6510.1</v>
      </c>
      <c r="G1108" s="157">
        <v>5065</v>
      </c>
      <c r="H1108" s="157">
        <v>5065</v>
      </c>
    </row>
    <row r="1109" spans="1:8" ht="60" outlineLevel="7" x14ac:dyDescent="0.2">
      <c r="A1109" s="155" t="s">
        <v>2180</v>
      </c>
      <c r="B1109" s="155" t="s">
        <v>2146</v>
      </c>
      <c r="C1109" s="155" t="s">
        <v>1840</v>
      </c>
      <c r="D1109" s="155" t="s">
        <v>289</v>
      </c>
      <c r="E1109" s="156" t="s">
        <v>290</v>
      </c>
      <c r="F1109" s="157">
        <v>6510.1</v>
      </c>
      <c r="G1109" s="157">
        <v>5065</v>
      </c>
      <c r="H1109" s="157">
        <v>5065</v>
      </c>
    </row>
    <row r="1110" spans="1:8" ht="150" outlineLevel="6" x14ac:dyDescent="0.2">
      <c r="A1110" s="155" t="s">
        <v>2180</v>
      </c>
      <c r="B1110" s="155" t="s">
        <v>2146</v>
      </c>
      <c r="C1110" s="155" t="s">
        <v>1842</v>
      </c>
      <c r="D1110" s="155"/>
      <c r="E1110" s="156" t="s">
        <v>1843</v>
      </c>
      <c r="F1110" s="157">
        <v>6510.1</v>
      </c>
      <c r="G1110" s="157">
        <v>5065</v>
      </c>
      <c r="H1110" s="157">
        <v>5065</v>
      </c>
    </row>
    <row r="1111" spans="1:8" ht="60" outlineLevel="7" x14ac:dyDescent="0.2">
      <c r="A1111" s="155" t="s">
        <v>2180</v>
      </c>
      <c r="B1111" s="155" t="s">
        <v>2146</v>
      </c>
      <c r="C1111" s="155" t="s">
        <v>1842</v>
      </c>
      <c r="D1111" s="155" t="s">
        <v>289</v>
      </c>
      <c r="E1111" s="156" t="s">
        <v>290</v>
      </c>
      <c r="F1111" s="157">
        <v>6510.1</v>
      </c>
      <c r="G1111" s="157">
        <v>5065</v>
      </c>
      <c r="H1111" s="157">
        <v>5065</v>
      </c>
    </row>
    <row r="1112" spans="1:8" ht="150" outlineLevel="6" x14ac:dyDescent="0.2">
      <c r="A1112" s="155" t="s">
        <v>2180</v>
      </c>
      <c r="B1112" s="155" t="s">
        <v>2146</v>
      </c>
      <c r="C1112" s="155" t="s">
        <v>1844</v>
      </c>
      <c r="D1112" s="155"/>
      <c r="E1112" s="156" t="s">
        <v>1845</v>
      </c>
      <c r="F1112" s="157">
        <v>6979.9</v>
      </c>
      <c r="G1112" s="157">
        <v>9870</v>
      </c>
      <c r="H1112" s="157">
        <v>9870</v>
      </c>
    </row>
    <row r="1113" spans="1:8" ht="60" outlineLevel="7" x14ac:dyDescent="0.2">
      <c r="A1113" s="155" t="s">
        <v>2180</v>
      </c>
      <c r="B1113" s="155" t="s">
        <v>2146</v>
      </c>
      <c r="C1113" s="155" t="s">
        <v>1844</v>
      </c>
      <c r="D1113" s="155" t="s">
        <v>289</v>
      </c>
      <c r="E1113" s="156" t="s">
        <v>290</v>
      </c>
      <c r="F1113" s="157">
        <v>6979.9</v>
      </c>
      <c r="G1113" s="157">
        <v>9870</v>
      </c>
      <c r="H1113" s="157">
        <v>9870</v>
      </c>
    </row>
    <row r="1114" spans="1:8" ht="45" x14ac:dyDescent="0.2">
      <c r="A1114" s="155" t="s">
        <v>2289</v>
      </c>
      <c r="B1114" s="155"/>
      <c r="C1114" s="155"/>
      <c r="D1114" s="155"/>
      <c r="E1114" s="156" t="s">
        <v>2290</v>
      </c>
      <c r="F1114" s="157">
        <v>7804.3</v>
      </c>
      <c r="G1114" s="157">
        <v>11945.9</v>
      </c>
      <c r="H1114" s="157">
        <v>11945.9</v>
      </c>
    </row>
    <row r="1115" spans="1:8" ht="30" outlineLevel="1" x14ac:dyDescent="0.2">
      <c r="A1115" s="155" t="s">
        <v>2289</v>
      </c>
      <c r="B1115" s="155" t="s">
        <v>2054</v>
      </c>
      <c r="C1115" s="155"/>
      <c r="D1115" s="155"/>
      <c r="E1115" s="156" t="s">
        <v>2055</v>
      </c>
      <c r="F1115" s="157">
        <v>7804.3</v>
      </c>
      <c r="G1115" s="157">
        <v>11945.9</v>
      </c>
      <c r="H1115" s="157">
        <v>11945.9</v>
      </c>
    </row>
    <row r="1116" spans="1:8" ht="30" outlineLevel="2" x14ac:dyDescent="0.2">
      <c r="A1116" s="155" t="s">
        <v>2289</v>
      </c>
      <c r="B1116" s="155" t="s">
        <v>2056</v>
      </c>
      <c r="C1116" s="155"/>
      <c r="D1116" s="155"/>
      <c r="E1116" s="156" t="s">
        <v>2057</v>
      </c>
      <c r="F1116" s="157">
        <v>7804.3</v>
      </c>
      <c r="G1116" s="157">
        <v>11945.9</v>
      </c>
      <c r="H1116" s="157">
        <v>11945.9</v>
      </c>
    </row>
    <row r="1117" spans="1:8" ht="105" outlineLevel="3" x14ac:dyDescent="0.2">
      <c r="A1117" s="155" t="s">
        <v>2289</v>
      </c>
      <c r="B1117" s="155" t="s">
        <v>2056</v>
      </c>
      <c r="C1117" s="155" t="s">
        <v>1989</v>
      </c>
      <c r="D1117" s="155"/>
      <c r="E1117" s="156" t="s">
        <v>1990</v>
      </c>
      <c r="F1117" s="157">
        <v>7804.3</v>
      </c>
      <c r="G1117" s="157">
        <v>11945.9</v>
      </c>
      <c r="H1117" s="157">
        <v>11945.9</v>
      </c>
    </row>
    <row r="1118" spans="1:8" ht="60" outlineLevel="4" x14ac:dyDescent="0.2">
      <c r="A1118" s="155" t="s">
        <v>2289</v>
      </c>
      <c r="B1118" s="155" t="s">
        <v>2056</v>
      </c>
      <c r="C1118" s="155" t="s">
        <v>1991</v>
      </c>
      <c r="D1118" s="155"/>
      <c r="E1118" s="156" t="s">
        <v>371</v>
      </c>
      <c r="F1118" s="157">
        <v>7804.3</v>
      </c>
      <c r="G1118" s="157">
        <v>11945.9</v>
      </c>
      <c r="H1118" s="157">
        <v>11945.9</v>
      </c>
    </row>
    <row r="1119" spans="1:8" ht="108" customHeight="1" outlineLevel="7" x14ac:dyDescent="0.2">
      <c r="A1119" s="155" t="s">
        <v>2289</v>
      </c>
      <c r="B1119" s="155" t="s">
        <v>2056</v>
      </c>
      <c r="C1119" s="155" t="s">
        <v>1991</v>
      </c>
      <c r="D1119" s="155" t="s">
        <v>325</v>
      </c>
      <c r="E1119" s="156" t="s">
        <v>326</v>
      </c>
      <c r="F1119" s="157">
        <v>6014.6</v>
      </c>
      <c r="G1119" s="157">
        <v>9261.4</v>
      </c>
      <c r="H1119" s="157">
        <v>9261.4</v>
      </c>
    </row>
    <row r="1120" spans="1:8" ht="45" outlineLevel="7" x14ac:dyDescent="0.2">
      <c r="A1120" s="155" t="s">
        <v>2289</v>
      </c>
      <c r="B1120" s="155" t="s">
        <v>2056</v>
      </c>
      <c r="C1120" s="155" t="s">
        <v>1991</v>
      </c>
      <c r="D1120" s="155" t="s">
        <v>293</v>
      </c>
      <c r="E1120" s="156" t="s">
        <v>294</v>
      </c>
      <c r="F1120" s="157">
        <v>1789.7</v>
      </c>
      <c r="G1120" s="157">
        <v>2684.5</v>
      </c>
      <c r="H1120" s="157">
        <v>2684.5</v>
      </c>
    </row>
    <row r="1121" spans="1:8" ht="30" x14ac:dyDescent="0.2">
      <c r="A1121" s="155" t="s">
        <v>2182</v>
      </c>
      <c r="B1121" s="155"/>
      <c r="C1121" s="155"/>
      <c r="D1121" s="155"/>
      <c r="E1121" s="156" t="s">
        <v>2183</v>
      </c>
      <c r="F1121" s="157">
        <v>22976</v>
      </c>
      <c r="G1121" s="157">
        <v>12862.6</v>
      </c>
      <c r="H1121" s="157">
        <v>12862.6</v>
      </c>
    </row>
    <row r="1122" spans="1:8" ht="15" outlineLevel="1" x14ac:dyDescent="0.2">
      <c r="A1122" s="155" t="s">
        <v>2182</v>
      </c>
      <c r="B1122" s="155" t="s">
        <v>2070</v>
      </c>
      <c r="C1122" s="155"/>
      <c r="D1122" s="155"/>
      <c r="E1122" s="156" t="s">
        <v>2071</v>
      </c>
      <c r="F1122" s="157">
        <v>22976</v>
      </c>
      <c r="G1122" s="157">
        <v>12862.6</v>
      </c>
      <c r="H1122" s="157">
        <v>12862.6</v>
      </c>
    </row>
    <row r="1123" spans="1:8" ht="15" outlineLevel="2" x14ac:dyDescent="0.2">
      <c r="A1123" s="155" t="s">
        <v>2182</v>
      </c>
      <c r="B1123" s="155" t="s">
        <v>2184</v>
      </c>
      <c r="C1123" s="155"/>
      <c r="D1123" s="155"/>
      <c r="E1123" s="156" t="s">
        <v>2185</v>
      </c>
      <c r="F1123" s="157">
        <v>12213.5</v>
      </c>
      <c r="G1123" s="157">
        <v>1709.7</v>
      </c>
      <c r="H1123" s="157">
        <v>1709.7</v>
      </c>
    </row>
    <row r="1124" spans="1:8" ht="45" outlineLevel="3" x14ac:dyDescent="0.2">
      <c r="A1124" s="155" t="s">
        <v>2182</v>
      </c>
      <c r="B1124" s="155" t="s">
        <v>2184</v>
      </c>
      <c r="C1124" s="155" t="s">
        <v>439</v>
      </c>
      <c r="D1124" s="155"/>
      <c r="E1124" s="156" t="s">
        <v>440</v>
      </c>
      <c r="F1124" s="157">
        <v>12213.5</v>
      </c>
      <c r="G1124" s="157">
        <v>1709.7</v>
      </c>
      <c r="H1124" s="157">
        <v>1709.7</v>
      </c>
    </row>
    <row r="1125" spans="1:8" ht="30" outlineLevel="4" x14ac:dyDescent="0.2">
      <c r="A1125" s="155" t="s">
        <v>2182</v>
      </c>
      <c r="B1125" s="155" t="s">
        <v>2184</v>
      </c>
      <c r="C1125" s="155" t="s">
        <v>587</v>
      </c>
      <c r="D1125" s="155"/>
      <c r="E1125" s="156" t="s">
        <v>588</v>
      </c>
      <c r="F1125" s="157">
        <v>12213.5</v>
      </c>
      <c r="G1125" s="157">
        <v>1709.7</v>
      </c>
      <c r="H1125" s="157">
        <v>1709.7</v>
      </c>
    </row>
    <row r="1126" spans="1:8" ht="30" outlineLevel="5" x14ac:dyDescent="0.2">
      <c r="A1126" s="155" t="s">
        <v>2182</v>
      </c>
      <c r="B1126" s="155" t="s">
        <v>2184</v>
      </c>
      <c r="C1126" s="155" t="s">
        <v>589</v>
      </c>
      <c r="D1126" s="155"/>
      <c r="E1126" s="156" t="s">
        <v>590</v>
      </c>
      <c r="F1126" s="157">
        <v>12213.5</v>
      </c>
      <c r="G1126" s="157">
        <v>1709.7</v>
      </c>
      <c r="H1126" s="157">
        <v>1709.7</v>
      </c>
    </row>
    <row r="1127" spans="1:8" ht="60" outlineLevel="6" x14ac:dyDescent="0.2">
      <c r="A1127" s="155" t="s">
        <v>2182</v>
      </c>
      <c r="B1127" s="155" t="s">
        <v>2184</v>
      </c>
      <c r="C1127" s="155" t="s">
        <v>591</v>
      </c>
      <c r="D1127" s="155"/>
      <c r="E1127" s="156" t="s">
        <v>288</v>
      </c>
      <c r="F1127" s="157">
        <v>213.5</v>
      </c>
      <c r="G1127" s="157">
        <v>209.7</v>
      </c>
      <c r="H1127" s="157">
        <v>209.7</v>
      </c>
    </row>
    <row r="1128" spans="1:8" ht="60" outlineLevel="7" x14ac:dyDescent="0.2">
      <c r="A1128" s="155" t="s">
        <v>2182</v>
      </c>
      <c r="B1128" s="155" t="s">
        <v>2184</v>
      </c>
      <c r="C1128" s="155" t="s">
        <v>591</v>
      </c>
      <c r="D1128" s="155" t="s">
        <v>289</v>
      </c>
      <c r="E1128" s="156" t="s">
        <v>290</v>
      </c>
      <c r="F1128" s="157">
        <v>213.5</v>
      </c>
      <c r="G1128" s="157">
        <v>209.7</v>
      </c>
      <c r="H1128" s="157">
        <v>209.7</v>
      </c>
    </row>
    <row r="1129" spans="1:8" ht="30" outlineLevel="6" x14ac:dyDescent="0.2">
      <c r="A1129" s="155" t="s">
        <v>2182</v>
      </c>
      <c r="B1129" s="155" t="s">
        <v>2184</v>
      </c>
      <c r="C1129" s="155" t="s">
        <v>592</v>
      </c>
      <c r="D1129" s="155"/>
      <c r="E1129" s="156" t="s">
        <v>593</v>
      </c>
      <c r="F1129" s="157">
        <v>10500</v>
      </c>
      <c r="G1129" s="157">
        <v>0</v>
      </c>
      <c r="H1129" s="157">
        <v>0</v>
      </c>
    </row>
    <row r="1130" spans="1:8" ht="60" outlineLevel="7" x14ac:dyDescent="0.2">
      <c r="A1130" s="155" t="s">
        <v>2182</v>
      </c>
      <c r="B1130" s="155" t="s">
        <v>2184</v>
      </c>
      <c r="C1130" s="155" t="s">
        <v>592</v>
      </c>
      <c r="D1130" s="155" t="s">
        <v>289</v>
      </c>
      <c r="E1130" s="156" t="s">
        <v>290</v>
      </c>
      <c r="F1130" s="157">
        <v>10500</v>
      </c>
      <c r="G1130" s="157">
        <v>0</v>
      </c>
      <c r="H1130" s="157">
        <v>0</v>
      </c>
    </row>
    <row r="1131" spans="1:8" ht="45" outlineLevel="6" x14ac:dyDescent="0.2">
      <c r="A1131" s="155" t="s">
        <v>2182</v>
      </c>
      <c r="B1131" s="155" t="s">
        <v>2184</v>
      </c>
      <c r="C1131" s="155" t="s">
        <v>594</v>
      </c>
      <c r="D1131" s="155"/>
      <c r="E1131" s="156" t="s">
        <v>595</v>
      </c>
      <c r="F1131" s="157">
        <v>1500</v>
      </c>
      <c r="G1131" s="157">
        <v>1500</v>
      </c>
      <c r="H1131" s="157">
        <v>1500</v>
      </c>
    </row>
    <row r="1132" spans="1:8" ht="45" outlineLevel="7" x14ac:dyDescent="0.2">
      <c r="A1132" s="155" t="s">
        <v>2182</v>
      </c>
      <c r="B1132" s="155" t="s">
        <v>2184</v>
      </c>
      <c r="C1132" s="155" t="s">
        <v>594</v>
      </c>
      <c r="D1132" s="155" t="s">
        <v>293</v>
      </c>
      <c r="E1132" s="156" t="s">
        <v>294</v>
      </c>
      <c r="F1132" s="157">
        <v>1500</v>
      </c>
      <c r="G1132" s="157">
        <v>1500</v>
      </c>
      <c r="H1132" s="157">
        <v>1500</v>
      </c>
    </row>
    <row r="1133" spans="1:8" ht="30" outlineLevel="2" x14ac:dyDescent="0.2">
      <c r="A1133" s="155" t="s">
        <v>2182</v>
      </c>
      <c r="B1133" s="155" t="s">
        <v>2126</v>
      </c>
      <c r="C1133" s="155"/>
      <c r="D1133" s="155"/>
      <c r="E1133" s="156" t="s">
        <v>2127</v>
      </c>
      <c r="F1133" s="157">
        <v>10762.5</v>
      </c>
      <c r="G1133" s="157">
        <v>11152.9</v>
      </c>
      <c r="H1133" s="157">
        <v>11152.9</v>
      </c>
    </row>
    <row r="1134" spans="1:8" ht="45" outlineLevel="3" x14ac:dyDescent="0.2">
      <c r="A1134" s="155" t="s">
        <v>2182</v>
      </c>
      <c r="B1134" s="155" t="s">
        <v>2126</v>
      </c>
      <c r="C1134" s="155" t="s">
        <v>439</v>
      </c>
      <c r="D1134" s="155"/>
      <c r="E1134" s="156" t="s">
        <v>440</v>
      </c>
      <c r="F1134" s="157">
        <v>10762.5</v>
      </c>
      <c r="G1134" s="157">
        <v>11152.9</v>
      </c>
      <c r="H1134" s="157">
        <v>11152.9</v>
      </c>
    </row>
    <row r="1135" spans="1:8" ht="45" outlineLevel="4" x14ac:dyDescent="0.2">
      <c r="A1135" s="155" t="s">
        <v>2182</v>
      </c>
      <c r="B1135" s="155" t="s">
        <v>2126</v>
      </c>
      <c r="C1135" s="155" t="s">
        <v>596</v>
      </c>
      <c r="D1135" s="155"/>
      <c r="E1135" s="156" t="s">
        <v>597</v>
      </c>
      <c r="F1135" s="157">
        <v>10762.5</v>
      </c>
      <c r="G1135" s="157">
        <v>11152.9</v>
      </c>
      <c r="H1135" s="157">
        <v>11152.9</v>
      </c>
    </row>
    <row r="1136" spans="1:8" ht="33.75" customHeight="1" outlineLevel="5" x14ac:dyDescent="0.2">
      <c r="A1136" s="155" t="s">
        <v>2182</v>
      </c>
      <c r="B1136" s="155" t="s">
        <v>2126</v>
      </c>
      <c r="C1136" s="155" t="s">
        <v>598</v>
      </c>
      <c r="D1136" s="155"/>
      <c r="E1136" s="156" t="s">
        <v>599</v>
      </c>
      <c r="F1136" s="157">
        <v>10762.5</v>
      </c>
      <c r="G1136" s="157">
        <v>11152.9</v>
      </c>
      <c r="H1136" s="157">
        <v>11152.9</v>
      </c>
    </row>
    <row r="1137" spans="1:8" ht="60" outlineLevel="6" x14ac:dyDescent="0.2">
      <c r="A1137" s="155" t="s">
        <v>2182</v>
      </c>
      <c r="B1137" s="155" t="s">
        <v>2126</v>
      </c>
      <c r="C1137" s="155" t="s">
        <v>600</v>
      </c>
      <c r="D1137" s="155"/>
      <c r="E1137" s="156" t="s">
        <v>371</v>
      </c>
      <c r="F1137" s="157">
        <v>10762.5</v>
      </c>
      <c r="G1137" s="157">
        <v>11152.9</v>
      </c>
      <c r="H1137" s="157">
        <v>11152.9</v>
      </c>
    </row>
    <row r="1138" spans="1:8" ht="108.75" customHeight="1" outlineLevel="7" x14ac:dyDescent="0.2">
      <c r="A1138" s="155" t="s">
        <v>2182</v>
      </c>
      <c r="B1138" s="155" t="s">
        <v>2126</v>
      </c>
      <c r="C1138" s="155" t="s">
        <v>600</v>
      </c>
      <c r="D1138" s="155" t="s">
        <v>325</v>
      </c>
      <c r="E1138" s="156" t="s">
        <v>326</v>
      </c>
      <c r="F1138" s="157">
        <v>9691.7999999999993</v>
      </c>
      <c r="G1138" s="157">
        <v>9867.2000000000007</v>
      </c>
      <c r="H1138" s="157">
        <v>9867.2000000000007</v>
      </c>
    </row>
    <row r="1139" spans="1:8" ht="45" outlineLevel="7" x14ac:dyDescent="0.2">
      <c r="A1139" s="155" t="s">
        <v>2182</v>
      </c>
      <c r="B1139" s="155" t="s">
        <v>2126</v>
      </c>
      <c r="C1139" s="155" t="s">
        <v>600</v>
      </c>
      <c r="D1139" s="155" t="s">
        <v>293</v>
      </c>
      <c r="E1139" s="156" t="s">
        <v>294</v>
      </c>
      <c r="F1139" s="157">
        <v>1070.7</v>
      </c>
      <c r="G1139" s="157">
        <v>1285.7</v>
      </c>
      <c r="H1139" s="157">
        <v>1285.7</v>
      </c>
    </row>
    <row r="1140" spans="1:8" ht="30" x14ac:dyDescent="0.2">
      <c r="A1140" s="155" t="s">
        <v>2186</v>
      </c>
      <c r="B1140" s="155"/>
      <c r="C1140" s="155"/>
      <c r="D1140" s="155"/>
      <c r="E1140" s="156" t="s">
        <v>2187</v>
      </c>
      <c r="F1140" s="157">
        <v>4331964.5</v>
      </c>
      <c r="G1140" s="157">
        <v>3385054.1</v>
      </c>
      <c r="H1140" s="157">
        <v>3243807.6</v>
      </c>
    </row>
    <row r="1141" spans="1:8" ht="15" outlineLevel="1" x14ac:dyDescent="0.2">
      <c r="A1141" s="155" t="s">
        <v>2186</v>
      </c>
      <c r="B1141" s="155" t="s">
        <v>2070</v>
      </c>
      <c r="C1141" s="155"/>
      <c r="D1141" s="155"/>
      <c r="E1141" s="156" t="s">
        <v>2071</v>
      </c>
      <c r="F1141" s="157">
        <v>294324.90000000002</v>
      </c>
      <c r="G1141" s="157">
        <v>424150.6</v>
      </c>
      <c r="H1141" s="157">
        <v>613962.1</v>
      </c>
    </row>
    <row r="1142" spans="1:8" ht="18" customHeight="1" outlineLevel="2" x14ac:dyDescent="0.2">
      <c r="A1142" s="155" t="s">
        <v>2186</v>
      </c>
      <c r="B1142" s="155" t="s">
        <v>2076</v>
      </c>
      <c r="C1142" s="155"/>
      <c r="D1142" s="155"/>
      <c r="E1142" s="156" t="s">
        <v>2077</v>
      </c>
      <c r="F1142" s="157">
        <v>29343.1</v>
      </c>
      <c r="G1142" s="157">
        <v>162810.20000000001</v>
      </c>
      <c r="H1142" s="157">
        <v>352621.7</v>
      </c>
    </row>
    <row r="1143" spans="1:8" ht="45" outlineLevel="3" x14ac:dyDescent="0.2">
      <c r="A1143" s="155" t="s">
        <v>2186</v>
      </c>
      <c r="B1143" s="155" t="s">
        <v>2076</v>
      </c>
      <c r="C1143" s="155" t="s">
        <v>439</v>
      </c>
      <c r="D1143" s="155"/>
      <c r="E1143" s="156" t="s">
        <v>440</v>
      </c>
      <c r="F1143" s="157">
        <v>1744.4</v>
      </c>
      <c r="G1143" s="157">
        <v>1744.4</v>
      </c>
      <c r="H1143" s="157">
        <v>1744.4</v>
      </c>
    </row>
    <row r="1144" spans="1:8" ht="30" outlineLevel="4" x14ac:dyDescent="0.2">
      <c r="A1144" s="155" t="s">
        <v>2186</v>
      </c>
      <c r="B1144" s="155" t="s">
        <v>2076</v>
      </c>
      <c r="C1144" s="155" t="s">
        <v>441</v>
      </c>
      <c r="D1144" s="155"/>
      <c r="E1144" s="156" t="s">
        <v>442</v>
      </c>
      <c r="F1144" s="157">
        <v>1744.4</v>
      </c>
      <c r="G1144" s="157">
        <v>1744.4</v>
      </c>
      <c r="H1144" s="157">
        <v>1744.4</v>
      </c>
    </row>
    <row r="1145" spans="1:8" ht="105" outlineLevel="5" x14ac:dyDescent="0.2">
      <c r="A1145" s="155" t="s">
        <v>2186</v>
      </c>
      <c r="B1145" s="155" t="s">
        <v>2076</v>
      </c>
      <c r="C1145" s="155" t="s">
        <v>443</v>
      </c>
      <c r="D1145" s="155"/>
      <c r="E1145" s="156" t="s">
        <v>444</v>
      </c>
      <c r="F1145" s="157">
        <v>1744.4</v>
      </c>
      <c r="G1145" s="157">
        <v>1744.4</v>
      </c>
      <c r="H1145" s="157">
        <v>1744.4</v>
      </c>
    </row>
    <row r="1146" spans="1:8" ht="60" outlineLevel="6" x14ac:dyDescent="0.2">
      <c r="A1146" s="155" t="s">
        <v>2186</v>
      </c>
      <c r="B1146" s="155" t="s">
        <v>2076</v>
      </c>
      <c r="C1146" s="155" t="s">
        <v>445</v>
      </c>
      <c r="D1146" s="155"/>
      <c r="E1146" s="156" t="s">
        <v>288</v>
      </c>
      <c r="F1146" s="157">
        <v>1744.4</v>
      </c>
      <c r="G1146" s="157">
        <v>1744.4</v>
      </c>
      <c r="H1146" s="157">
        <v>1744.4</v>
      </c>
    </row>
    <row r="1147" spans="1:8" ht="60" outlineLevel="7" x14ac:dyDescent="0.2">
      <c r="A1147" s="155" t="s">
        <v>2186</v>
      </c>
      <c r="B1147" s="155" t="s">
        <v>2076</v>
      </c>
      <c r="C1147" s="155" t="s">
        <v>445</v>
      </c>
      <c r="D1147" s="155" t="s">
        <v>289</v>
      </c>
      <c r="E1147" s="156" t="s">
        <v>290</v>
      </c>
      <c r="F1147" s="157">
        <v>1744.4</v>
      </c>
      <c r="G1147" s="157">
        <v>1744.4</v>
      </c>
      <c r="H1147" s="157">
        <v>1744.4</v>
      </c>
    </row>
    <row r="1148" spans="1:8" ht="45" outlineLevel="3" x14ac:dyDescent="0.2">
      <c r="A1148" s="155" t="s">
        <v>2186</v>
      </c>
      <c r="B1148" s="155" t="s">
        <v>2076</v>
      </c>
      <c r="C1148" s="155" t="s">
        <v>840</v>
      </c>
      <c r="D1148" s="155"/>
      <c r="E1148" s="156" t="s">
        <v>841</v>
      </c>
      <c r="F1148" s="157">
        <v>27598.7</v>
      </c>
      <c r="G1148" s="157">
        <v>161065.79999999999</v>
      </c>
      <c r="H1148" s="157">
        <v>350877.3</v>
      </c>
    </row>
    <row r="1149" spans="1:8" ht="45" outlineLevel="4" x14ac:dyDescent="0.2">
      <c r="A1149" s="155" t="s">
        <v>2186</v>
      </c>
      <c r="B1149" s="155" t="s">
        <v>2076</v>
      </c>
      <c r="C1149" s="155" t="s">
        <v>842</v>
      </c>
      <c r="D1149" s="155"/>
      <c r="E1149" s="156" t="s">
        <v>843</v>
      </c>
      <c r="F1149" s="157">
        <v>27598.7</v>
      </c>
      <c r="G1149" s="157">
        <v>161065.79999999999</v>
      </c>
      <c r="H1149" s="157">
        <v>350877.3</v>
      </c>
    </row>
    <row r="1150" spans="1:8" ht="60" outlineLevel="5" x14ac:dyDescent="0.2">
      <c r="A1150" s="155" t="s">
        <v>2186</v>
      </c>
      <c r="B1150" s="155" t="s">
        <v>2076</v>
      </c>
      <c r="C1150" s="155" t="s">
        <v>844</v>
      </c>
      <c r="D1150" s="155"/>
      <c r="E1150" s="156" t="s">
        <v>845</v>
      </c>
      <c r="F1150" s="157">
        <v>27598.7</v>
      </c>
      <c r="G1150" s="157">
        <v>45497.7</v>
      </c>
      <c r="H1150" s="157">
        <v>45497.7</v>
      </c>
    </row>
    <row r="1151" spans="1:8" ht="60" outlineLevel="6" x14ac:dyDescent="0.2">
      <c r="A1151" s="155" t="s">
        <v>2186</v>
      </c>
      <c r="B1151" s="155" t="s">
        <v>2076</v>
      </c>
      <c r="C1151" s="155" t="s">
        <v>846</v>
      </c>
      <c r="D1151" s="155"/>
      <c r="E1151" s="156" t="s">
        <v>288</v>
      </c>
      <c r="F1151" s="157">
        <v>27598.7</v>
      </c>
      <c r="G1151" s="157">
        <v>45497.7</v>
      </c>
      <c r="H1151" s="157">
        <v>45497.7</v>
      </c>
    </row>
    <row r="1152" spans="1:8" ht="60" outlineLevel="7" x14ac:dyDescent="0.2">
      <c r="A1152" s="155" t="s">
        <v>2186</v>
      </c>
      <c r="B1152" s="155" t="s">
        <v>2076</v>
      </c>
      <c r="C1152" s="155" t="s">
        <v>846</v>
      </c>
      <c r="D1152" s="155" t="s">
        <v>289</v>
      </c>
      <c r="E1152" s="156" t="s">
        <v>290</v>
      </c>
      <c r="F1152" s="157">
        <v>27598.7</v>
      </c>
      <c r="G1152" s="157">
        <v>45497.7</v>
      </c>
      <c r="H1152" s="157">
        <v>45497.7</v>
      </c>
    </row>
    <row r="1153" spans="1:8" ht="60" outlineLevel="5" x14ac:dyDescent="0.2">
      <c r="A1153" s="155" t="s">
        <v>2186</v>
      </c>
      <c r="B1153" s="155" t="s">
        <v>2076</v>
      </c>
      <c r="C1153" s="155" t="s">
        <v>849</v>
      </c>
      <c r="D1153" s="155"/>
      <c r="E1153" s="156" t="s">
        <v>850</v>
      </c>
      <c r="F1153" s="157">
        <v>0</v>
      </c>
      <c r="G1153" s="157">
        <v>115568.1</v>
      </c>
      <c r="H1153" s="157">
        <v>305379.59999999998</v>
      </c>
    </row>
    <row r="1154" spans="1:8" ht="60" outlineLevel="6" x14ac:dyDescent="0.2">
      <c r="A1154" s="155" t="s">
        <v>2186</v>
      </c>
      <c r="B1154" s="155" t="s">
        <v>2076</v>
      </c>
      <c r="C1154" s="155" t="s">
        <v>851</v>
      </c>
      <c r="D1154" s="155"/>
      <c r="E1154" s="156" t="s">
        <v>288</v>
      </c>
      <c r="F1154" s="157">
        <v>0</v>
      </c>
      <c r="G1154" s="157">
        <v>115568.1</v>
      </c>
      <c r="H1154" s="157">
        <v>305379.59999999998</v>
      </c>
    </row>
    <row r="1155" spans="1:8" ht="60" outlineLevel="7" x14ac:dyDescent="0.2">
      <c r="A1155" s="155" t="s">
        <v>2186</v>
      </c>
      <c r="B1155" s="155" t="s">
        <v>2076</v>
      </c>
      <c r="C1155" s="155" t="s">
        <v>851</v>
      </c>
      <c r="D1155" s="155" t="s">
        <v>289</v>
      </c>
      <c r="E1155" s="156" t="s">
        <v>290</v>
      </c>
      <c r="F1155" s="157">
        <v>0</v>
      </c>
      <c r="G1155" s="157">
        <v>115568.1</v>
      </c>
      <c r="H1155" s="157">
        <v>305379.59999999998</v>
      </c>
    </row>
    <row r="1156" spans="1:8" ht="30" outlineLevel="2" x14ac:dyDescent="0.2">
      <c r="A1156" s="155" t="s">
        <v>2186</v>
      </c>
      <c r="B1156" s="155" t="s">
        <v>2122</v>
      </c>
      <c r="C1156" s="155"/>
      <c r="D1156" s="155"/>
      <c r="E1156" s="156" t="s">
        <v>2123</v>
      </c>
      <c r="F1156" s="157">
        <v>259839</v>
      </c>
      <c r="G1156" s="157">
        <v>257306.2</v>
      </c>
      <c r="H1156" s="157">
        <v>257306.2</v>
      </c>
    </row>
    <row r="1157" spans="1:8" ht="45" outlineLevel="3" x14ac:dyDescent="0.2">
      <c r="A1157" s="155" t="s">
        <v>2186</v>
      </c>
      <c r="B1157" s="155" t="s">
        <v>2122</v>
      </c>
      <c r="C1157" s="155" t="s">
        <v>439</v>
      </c>
      <c r="D1157" s="155"/>
      <c r="E1157" s="156" t="s">
        <v>440</v>
      </c>
      <c r="F1157" s="157">
        <v>207339</v>
      </c>
      <c r="G1157" s="157">
        <v>209806.2</v>
      </c>
      <c r="H1157" s="157">
        <v>209806.2</v>
      </c>
    </row>
    <row r="1158" spans="1:8" ht="45" outlineLevel="4" x14ac:dyDescent="0.2">
      <c r="A1158" s="155" t="s">
        <v>2186</v>
      </c>
      <c r="B1158" s="155" t="s">
        <v>2122</v>
      </c>
      <c r="C1158" s="155" t="s">
        <v>521</v>
      </c>
      <c r="D1158" s="155"/>
      <c r="E1158" s="156" t="s">
        <v>522</v>
      </c>
      <c r="F1158" s="157">
        <v>207339</v>
      </c>
      <c r="G1158" s="157">
        <v>209806.2</v>
      </c>
      <c r="H1158" s="157">
        <v>209806.2</v>
      </c>
    </row>
    <row r="1159" spans="1:8" ht="120" outlineLevel="5" x14ac:dyDescent="0.2">
      <c r="A1159" s="155" t="s">
        <v>2186</v>
      </c>
      <c r="B1159" s="155" t="s">
        <v>2122</v>
      </c>
      <c r="C1159" s="155" t="s">
        <v>523</v>
      </c>
      <c r="D1159" s="155"/>
      <c r="E1159" s="156" t="s">
        <v>524</v>
      </c>
      <c r="F1159" s="157">
        <v>196147.5</v>
      </c>
      <c r="G1159" s="157">
        <v>198168.6</v>
      </c>
      <c r="H1159" s="157">
        <v>198168.6</v>
      </c>
    </row>
    <row r="1160" spans="1:8" ht="60" outlineLevel="6" x14ac:dyDescent="0.2">
      <c r="A1160" s="155" t="s">
        <v>2186</v>
      </c>
      <c r="B1160" s="155" t="s">
        <v>2122</v>
      </c>
      <c r="C1160" s="155" t="s">
        <v>525</v>
      </c>
      <c r="D1160" s="155"/>
      <c r="E1160" s="156" t="s">
        <v>288</v>
      </c>
      <c r="F1160" s="157">
        <v>188870.6</v>
      </c>
      <c r="G1160" s="157">
        <v>190891.7</v>
      </c>
      <c r="H1160" s="157">
        <v>190891.7</v>
      </c>
    </row>
    <row r="1161" spans="1:8" ht="60" outlineLevel="7" x14ac:dyDescent="0.2">
      <c r="A1161" s="155" t="s">
        <v>2186</v>
      </c>
      <c r="B1161" s="155" t="s">
        <v>2122</v>
      </c>
      <c r="C1161" s="155" t="s">
        <v>525</v>
      </c>
      <c r="D1161" s="155" t="s">
        <v>289</v>
      </c>
      <c r="E1161" s="156" t="s">
        <v>290</v>
      </c>
      <c r="F1161" s="157">
        <v>188870.6</v>
      </c>
      <c r="G1161" s="157">
        <v>190891.7</v>
      </c>
      <c r="H1161" s="157">
        <v>190891.7</v>
      </c>
    </row>
    <row r="1162" spans="1:8" ht="195" outlineLevel="6" x14ac:dyDescent="0.2">
      <c r="A1162" s="155" t="s">
        <v>2186</v>
      </c>
      <c r="B1162" s="155" t="s">
        <v>2122</v>
      </c>
      <c r="C1162" s="155" t="s">
        <v>533</v>
      </c>
      <c r="D1162" s="155"/>
      <c r="E1162" s="156" t="s">
        <v>534</v>
      </c>
      <c r="F1162" s="157">
        <v>7276.9</v>
      </c>
      <c r="G1162" s="157">
        <v>7276.9</v>
      </c>
      <c r="H1162" s="157">
        <v>7276.9</v>
      </c>
    </row>
    <row r="1163" spans="1:8" ht="60" outlineLevel="7" x14ac:dyDescent="0.2">
      <c r="A1163" s="155" t="s">
        <v>2186</v>
      </c>
      <c r="B1163" s="155" t="s">
        <v>2122</v>
      </c>
      <c r="C1163" s="155" t="s">
        <v>533</v>
      </c>
      <c r="D1163" s="155" t="s">
        <v>289</v>
      </c>
      <c r="E1163" s="156" t="s">
        <v>290</v>
      </c>
      <c r="F1163" s="157">
        <v>7276.9</v>
      </c>
      <c r="G1163" s="157">
        <v>7276.9</v>
      </c>
      <c r="H1163" s="157">
        <v>7276.9</v>
      </c>
    </row>
    <row r="1164" spans="1:8" ht="53.25" customHeight="1" outlineLevel="5" x14ac:dyDescent="0.2">
      <c r="A1164" s="155" t="s">
        <v>2186</v>
      </c>
      <c r="B1164" s="155" t="s">
        <v>2122</v>
      </c>
      <c r="C1164" s="155" t="s">
        <v>535</v>
      </c>
      <c r="D1164" s="155"/>
      <c r="E1164" s="156" t="s">
        <v>536</v>
      </c>
      <c r="F1164" s="157">
        <v>11191.5</v>
      </c>
      <c r="G1164" s="157">
        <v>11637.6</v>
      </c>
      <c r="H1164" s="157">
        <v>11637.6</v>
      </c>
    </row>
    <row r="1165" spans="1:8" ht="75" outlineLevel="6" x14ac:dyDescent="0.2">
      <c r="A1165" s="155" t="s">
        <v>2186</v>
      </c>
      <c r="B1165" s="155" t="s">
        <v>2122</v>
      </c>
      <c r="C1165" s="155" t="s">
        <v>537</v>
      </c>
      <c r="D1165" s="155"/>
      <c r="E1165" s="156" t="s">
        <v>538</v>
      </c>
      <c r="F1165" s="157">
        <v>11191.5</v>
      </c>
      <c r="G1165" s="157">
        <v>11637.6</v>
      </c>
      <c r="H1165" s="157">
        <v>11637.6</v>
      </c>
    </row>
    <row r="1166" spans="1:8" ht="30" outlineLevel="7" x14ac:dyDescent="0.2">
      <c r="A1166" s="155" t="s">
        <v>2186</v>
      </c>
      <c r="B1166" s="155" t="s">
        <v>2122</v>
      </c>
      <c r="C1166" s="155" t="s">
        <v>537</v>
      </c>
      <c r="D1166" s="155" t="s">
        <v>301</v>
      </c>
      <c r="E1166" s="156" t="s">
        <v>302</v>
      </c>
      <c r="F1166" s="157">
        <v>10368.6</v>
      </c>
      <c r="G1166" s="157">
        <v>10781.9</v>
      </c>
      <c r="H1166" s="157">
        <v>10781.9</v>
      </c>
    </row>
    <row r="1167" spans="1:8" ht="60" outlineLevel="7" x14ac:dyDescent="0.2">
      <c r="A1167" s="155" t="s">
        <v>2186</v>
      </c>
      <c r="B1167" s="155" t="s">
        <v>2122</v>
      </c>
      <c r="C1167" s="155" t="s">
        <v>537</v>
      </c>
      <c r="D1167" s="155" t="s">
        <v>289</v>
      </c>
      <c r="E1167" s="156" t="s">
        <v>290</v>
      </c>
      <c r="F1167" s="157">
        <v>822.9</v>
      </c>
      <c r="G1167" s="157">
        <v>855.7</v>
      </c>
      <c r="H1167" s="157">
        <v>855.7</v>
      </c>
    </row>
    <row r="1168" spans="1:8" ht="45" outlineLevel="3" x14ac:dyDescent="0.2">
      <c r="A1168" s="155" t="s">
        <v>2186</v>
      </c>
      <c r="B1168" s="155" t="s">
        <v>2122</v>
      </c>
      <c r="C1168" s="155" t="s">
        <v>840</v>
      </c>
      <c r="D1168" s="155"/>
      <c r="E1168" s="156" t="s">
        <v>841</v>
      </c>
      <c r="F1168" s="157">
        <v>52500</v>
      </c>
      <c r="G1168" s="157">
        <v>47500</v>
      </c>
      <c r="H1168" s="157">
        <v>47500</v>
      </c>
    </row>
    <row r="1169" spans="1:8" ht="45" outlineLevel="4" x14ac:dyDescent="0.2">
      <c r="A1169" s="155" t="s">
        <v>2186</v>
      </c>
      <c r="B1169" s="155" t="s">
        <v>2122</v>
      </c>
      <c r="C1169" s="155" t="s">
        <v>842</v>
      </c>
      <c r="D1169" s="155"/>
      <c r="E1169" s="156" t="s">
        <v>843</v>
      </c>
      <c r="F1169" s="157">
        <v>52500</v>
      </c>
      <c r="G1169" s="157">
        <v>47500</v>
      </c>
      <c r="H1169" s="157">
        <v>47500</v>
      </c>
    </row>
    <row r="1170" spans="1:8" ht="60" outlineLevel="5" x14ac:dyDescent="0.2">
      <c r="A1170" s="155" t="s">
        <v>2186</v>
      </c>
      <c r="B1170" s="155" t="s">
        <v>2122</v>
      </c>
      <c r="C1170" s="155" t="s">
        <v>844</v>
      </c>
      <c r="D1170" s="155"/>
      <c r="E1170" s="156" t="s">
        <v>845</v>
      </c>
      <c r="F1170" s="157">
        <v>2500</v>
      </c>
      <c r="G1170" s="157">
        <v>2500</v>
      </c>
      <c r="H1170" s="157">
        <v>2500</v>
      </c>
    </row>
    <row r="1171" spans="1:8" ht="45" outlineLevel="6" x14ac:dyDescent="0.2">
      <c r="A1171" s="155" t="s">
        <v>2186</v>
      </c>
      <c r="B1171" s="155" t="s">
        <v>2122</v>
      </c>
      <c r="C1171" s="155" t="s">
        <v>847</v>
      </c>
      <c r="D1171" s="155"/>
      <c r="E1171" s="156" t="s">
        <v>848</v>
      </c>
      <c r="F1171" s="157">
        <v>2500</v>
      </c>
      <c r="G1171" s="157">
        <v>2500</v>
      </c>
      <c r="H1171" s="157">
        <v>2500</v>
      </c>
    </row>
    <row r="1172" spans="1:8" ht="60" outlineLevel="7" x14ac:dyDescent="0.2">
      <c r="A1172" s="155" t="s">
        <v>2186</v>
      </c>
      <c r="B1172" s="155" t="s">
        <v>2122</v>
      </c>
      <c r="C1172" s="155" t="s">
        <v>847</v>
      </c>
      <c r="D1172" s="155" t="s">
        <v>289</v>
      </c>
      <c r="E1172" s="156" t="s">
        <v>290</v>
      </c>
      <c r="F1172" s="157">
        <v>2500</v>
      </c>
      <c r="G1172" s="157">
        <v>2500</v>
      </c>
      <c r="H1172" s="157">
        <v>2500</v>
      </c>
    </row>
    <row r="1173" spans="1:8" ht="60" outlineLevel="5" x14ac:dyDescent="0.2">
      <c r="A1173" s="155" t="s">
        <v>2186</v>
      </c>
      <c r="B1173" s="155" t="s">
        <v>2122</v>
      </c>
      <c r="C1173" s="155" t="s">
        <v>896</v>
      </c>
      <c r="D1173" s="155"/>
      <c r="E1173" s="156" t="s">
        <v>897</v>
      </c>
      <c r="F1173" s="157">
        <v>50000</v>
      </c>
      <c r="G1173" s="157">
        <v>45000</v>
      </c>
      <c r="H1173" s="157">
        <v>45000</v>
      </c>
    </row>
    <row r="1174" spans="1:8" ht="45" outlineLevel="6" x14ac:dyDescent="0.2">
      <c r="A1174" s="155" t="s">
        <v>2186</v>
      </c>
      <c r="B1174" s="155" t="s">
        <v>2122</v>
      </c>
      <c r="C1174" s="155" t="s">
        <v>898</v>
      </c>
      <c r="D1174" s="155"/>
      <c r="E1174" s="156" t="s">
        <v>612</v>
      </c>
      <c r="F1174" s="157">
        <v>50000</v>
      </c>
      <c r="G1174" s="157">
        <v>45000</v>
      </c>
      <c r="H1174" s="157">
        <v>45000</v>
      </c>
    </row>
    <row r="1175" spans="1:8" ht="60" outlineLevel="7" x14ac:dyDescent="0.2">
      <c r="A1175" s="155" t="s">
        <v>2186</v>
      </c>
      <c r="B1175" s="155" t="s">
        <v>2122</v>
      </c>
      <c r="C1175" s="155" t="s">
        <v>898</v>
      </c>
      <c r="D1175" s="155" t="s">
        <v>289</v>
      </c>
      <c r="E1175" s="156" t="s">
        <v>290</v>
      </c>
      <c r="F1175" s="157">
        <v>50000</v>
      </c>
      <c r="G1175" s="157">
        <v>45000</v>
      </c>
      <c r="H1175" s="157">
        <v>45000</v>
      </c>
    </row>
    <row r="1176" spans="1:8" ht="15" outlineLevel="2" x14ac:dyDescent="0.2">
      <c r="A1176" s="155" t="s">
        <v>2186</v>
      </c>
      <c r="B1176" s="155" t="s">
        <v>2124</v>
      </c>
      <c r="C1176" s="155"/>
      <c r="D1176" s="155"/>
      <c r="E1176" s="156" t="s">
        <v>2125</v>
      </c>
      <c r="F1176" s="157">
        <v>1108.5999999999999</v>
      </c>
      <c r="G1176" s="157">
        <v>0</v>
      </c>
      <c r="H1176" s="157">
        <v>0</v>
      </c>
    </row>
    <row r="1177" spans="1:8" ht="45" outlineLevel="3" x14ac:dyDescent="0.2">
      <c r="A1177" s="155" t="s">
        <v>2186</v>
      </c>
      <c r="B1177" s="155" t="s">
        <v>2124</v>
      </c>
      <c r="C1177" s="155" t="s">
        <v>439</v>
      </c>
      <c r="D1177" s="155"/>
      <c r="E1177" s="156" t="s">
        <v>440</v>
      </c>
      <c r="F1177" s="157">
        <v>1108.5999999999999</v>
      </c>
      <c r="G1177" s="157">
        <v>0</v>
      </c>
      <c r="H1177" s="157">
        <v>0</v>
      </c>
    </row>
    <row r="1178" spans="1:8" ht="45" outlineLevel="4" x14ac:dyDescent="0.2">
      <c r="A1178" s="155" t="s">
        <v>2186</v>
      </c>
      <c r="B1178" s="155" t="s">
        <v>2124</v>
      </c>
      <c r="C1178" s="155" t="s">
        <v>521</v>
      </c>
      <c r="D1178" s="155"/>
      <c r="E1178" s="156" t="s">
        <v>522</v>
      </c>
      <c r="F1178" s="157">
        <v>1108.5999999999999</v>
      </c>
      <c r="G1178" s="157">
        <v>0</v>
      </c>
      <c r="H1178" s="157">
        <v>0</v>
      </c>
    </row>
    <row r="1179" spans="1:8" ht="45" outlineLevel="5" x14ac:dyDescent="0.2">
      <c r="A1179" s="155" t="s">
        <v>2186</v>
      </c>
      <c r="B1179" s="155" t="s">
        <v>2124</v>
      </c>
      <c r="C1179" s="155" t="s">
        <v>549</v>
      </c>
      <c r="D1179" s="155"/>
      <c r="E1179" s="156" t="s">
        <v>550</v>
      </c>
      <c r="F1179" s="157">
        <v>1108.5999999999999</v>
      </c>
      <c r="G1179" s="157">
        <v>0</v>
      </c>
      <c r="H1179" s="157">
        <v>0</v>
      </c>
    </row>
    <row r="1180" spans="1:8" ht="120" outlineLevel="6" x14ac:dyDescent="0.2">
      <c r="A1180" s="155" t="s">
        <v>2186</v>
      </c>
      <c r="B1180" s="155" t="s">
        <v>2124</v>
      </c>
      <c r="C1180" s="155" t="s">
        <v>556</v>
      </c>
      <c r="D1180" s="155"/>
      <c r="E1180" s="156" t="s">
        <v>557</v>
      </c>
      <c r="F1180" s="157">
        <v>1108.5999999999999</v>
      </c>
      <c r="G1180" s="157">
        <v>0</v>
      </c>
      <c r="H1180" s="157">
        <v>0</v>
      </c>
    </row>
    <row r="1181" spans="1:8" ht="60" outlineLevel="7" x14ac:dyDescent="0.2">
      <c r="A1181" s="155" t="s">
        <v>2186</v>
      </c>
      <c r="B1181" s="155" t="s">
        <v>2124</v>
      </c>
      <c r="C1181" s="155" t="s">
        <v>556</v>
      </c>
      <c r="D1181" s="155" t="s">
        <v>289</v>
      </c>
      <c r="E1181" s="156" t="s">
        <v>290</v>
      </c>
      <c r="F1181" s="157">
        <v>1108.5999999999999</v>
      </c>
      <c r="G1181" s="157">
        <v>0</v>
      </c>
      <c r="H1181" s="157">
        <v>0</v>
      </c>
    </row>
    <row r="1182" spans="1:8" ht="30" outlineLevel="2" x14ac:dyDescent="0.2">
      <c r="A1182" s="155" t="s">
        <v>2186</v>
      </c>
      <c r="B1182" s="155" t="s">
        <v>2126</v>
      </c>
      <c r="C1182" s="155"/>
      <c r="D1182" s="155"/>
      <c r="E1182" s="156" t="s">
        <v>2127</v>
      </c>
      <c r="F1182" s="157">
        <v>4034.2</v>
      </c>
      <c r="G1182" s="157">
        <v>4034.2</v>
      </c>
      <c r="H1182" s="157">
        <v>4034.2</v>
      </c>
    </row>
    <row r="1183" spans="1:8" ht="45" outlineLevel="3" x14ac:dyDescent="0.2">
      <c r="A1183" s="155" t="s">
        <v>2186</v>
      </c>
      <c r="B1183" s="155" t="s">
        <v>2126</v>
      </c>
      <c r="C1183" s="155" t="s">
        <v>439</v>
      </c>
      <c r="D1183" s="155"/>
      <c r="E1183" s="156" t="s">
        <v>440</v>
      </c>
      <c r="F1183" s="157">
        <v>3571.7</v>
      </c>
      <c r="G1183" s="157">
        <v>3571.7</v>
      </c>
      <c r="H1183" s="157">
        <v>3571.7</v>
      </c>
    </row>
    <row r="1184" spans="1:8" ht="45" outlineLevel="4" x14ac:dyDescent="0.2">
      <c r="A1184" s="155" t="s">
        <v>2186</v>
      </c>
      <c r="B1184" s="155" t="s">
        <v>2126</v>
      </c>
      <c r="C1184" s="155" t="s">
        <v>521</v>
      </c>
      <c r="D1184" s="155"/>
      <c r="E1184" s="156" t="s">
        <v>522</v>
      </c>
      <c r="F1184" s="157">
        <v>3571.7</v>
      </c>
      <c r="G1184" s="157">
        <v>3571.7</v>
      </c>
      <c r="H1184" s="157">
        <v>3571.7</v>
      </c>
    </row>
    <row r="1185" spans="1:8" ht="45" outlineLevel="5" x14ac:dyDescent="0.2">
      <c r="A1185" s="155" t="s">
        <v>2186</v>
      </c>
      <c r="B1185" s="155" t="s">
        <v>2126</v>
      </c>
      <c r="C1185" s="155" t="s">
        <v>549</v>
      </c>
      <c r="D1185" s="155"/>
      <c r="E1185" s="156" t="s">
        <v>550</v>
      </c>
      <c r="F1185" s="157">
        <v>3571.7</v>
      </c>
      <c r="G1185" s="157">
        <v>3571.7</v>
      </c>
      <c r="H1185" s="157">
        <v>3571.7</v>
      </c>
    </row>
    <row r="1186" spans="1:8" ht="60" outlineLevel="6" x14ac:dyDescent="0.2">
      <c r="A1186" s="155" t="s">
        <v>2186</v>
      </c>
      <c r="B1186" s="155" t="s">
        <v>2126</v>
      </c>
      <c r="C1186" s="155" t="s">
        <v>551</v>
      </c>
      <c r="D1186" s="155"/>
      <c r="E1186" s="156" t="s">
        <v>288</v>
      </c>
      <c r="F1186" s="157">
        <v>3571.7</v>
      </c>
      <c r="G1186" s="157">
        <v>3571.7</v>
      </c>
      <c r="H1186" s="157">
        <v>3571.7</v>
      </c>
    </row>
    <row r="1187" spans="1:8" ht="60" outlineLevel="7" x14ac:dyDescent="0.2">
      <c r="A1187" s="155" t="s">
        <v>2186</v>
      </c>
      <c r="B1187" s="155" t="s">
        <v>2126</v>
      </c>
      <c r="C1187" s="155" t="s">
        <v>551</v>
      </c>
      <c r="D1187" s="155" t="s">
        <v>289</v>
      </c>
      <c r="E1187" s="156" t="s">
        <v>290</v>
      </c>
      <c r="F1187" s="157">
        <v>3571.7</v>
      </c>
      <c r="G1187" s="157">
        <v>3571.7</v>
      </c>
      <c r="H1187" s="157">
        <v>3571.7</v>
      </c>
    </row>
    <row r="1188" spans="1:8" ht="60" outlineLevel="3" x14ac:dyDescent="0.2">
      <c r="A1188" s="155" t="s">
        <v>2186</v>
      </c>
      <c r="B1188" s="155" t="s">
        <v>2126</v>
      </c>
      <c r="C1188" s="155" t="s">
        <v>633</v>
      </c>
      <c r="D1188" s="155"/>
      <c r="E1188" s="156" t="s">
        <v>634</v>
      </c>
      <c r="F1188" s="157">
        <v>462.5</v>
      </c>
      <c r="G1188" s="157">
        <v>462.5</v>
      </c>
      <c r="H1188" s="157">
        <v>462.5</v>
      </c>
    </row>
    <row r="1189" spans="1:8" ht="75" outlineLevel="4" x14ac:dyDescent="0.2">
      <c r="A1189" s="155" t="s">
        <v>2186</v>
      </c>
      <c r="B1189" s="155" t="s">
        <v>2126</v>
      </c>
      <c r="C1189" s="155" t="s">
        <v>635</v>
      </c>
      <c r="D1189" s="155"/>
      <c r="E1189" s="156" t="s">
        <v>636</v>
      </c>
      <c r="F1189" s="157">
        <v>462.5</v>
      </c>
      <c r="G1189" s="157">
        <v>462.5</v>
      </c>
      <c r="H1189" s="157">
        <v>462.5</v>
      </c>
    </row>
    <row r="1190" spans="1:8" ht="45" outlineLevel="5" x14ac:dyDescent="0.2">
      <c r="A1190" s="155" t="s">
        <v>2186</v>
      </c>
      <c r="B1190" s="155" t="s">
        <v>2126</v>
      </c>
      <c r="C1190" s="155" t="s">
        <v>679</v>
      </c>
      <c r="D1190" s="155"/>
      <c r="E1190" s="156" t="s">
        <v>680</v>
      </c>
      <c r="F1190" s="157">
        <v>462.5</v>
      </c>
      <c r="G1190" s="157">
        <v>462.5</v>
      </c>
      <c r="H1190" s="157">
        <v>462.5</v>
      </c>
    </row>
    <row r="1191" spans="1:8" ht="60" outlineLevel="6" x14ac:dyDescent="0.2">
      <c r="A1191" s="155" t="s">
        <v>2186</v>
      </c>
      <c r="B1191" s="155" t="s">
        <v>2126</v>
      </c>
      <c r="C1191" s="155" t="s">
        <v>681</v>
      </c>
      <c r="D1191" s="155"/>
      <c r="E1191" s="156" t="s">
        <v>288</v>
      </c>
      <c r="F1191" s="157">
        <v>462.5</v>
      </c>
      <c r="G1191" s="157">
        <v>462.5</v>
      </c>
      <c r="H1191" s="157">
        <v>462.5</v>
      </c>
    </row>
    <row r="1192" spans="1:8" ht="60" outlineLevel="7" x14ac:dyDescent="0.2">
      <c r="A1192" s="155" t="s">
        <v>2186</v>
      </c>
      <c r="B1192" s="155" t="s">
        <v>2126</v>
      </c>
      <c r="C1192" s="155" t="s">
        <v>681</v>
      </c>
      <c r="D1192" s="155" t="s">
        <v>289</v>
      </c>
      <c r="E1192" s="156" t="s">
        <v>290</v>
      </c>
      <c r="F1192" s="157">
        <v>462.5</v>
      </c>
      <c r="G1192" s="157">
        <v>462.5</v>
      </c>
      <c r="H1192" s="157">
        <v>462.5</v>
      </c>
    </row>
    <row r="1193" spans="1:8" ht="30" outlineLevel="1" x14ac:dyDescent="0.2">
      <c r="A1193" s="155" t="s">
        <v>2186</v>
      </c>
      <c r="B1193" s="155" t="s">
        <v>2078</v>
      </c>
      <c r="C1193" s="155"/>
      <c r="D1193" s="155"/>
      <c r="E1193" s="156" t="s">
        <v>2079</v>
      </c>
      <c r="F1193" s="157">
        <v>4030466.7</v>
      </c>
      <c r="G1193" s="157">
        <v>2954316</v>
      </c>
      <c r="H1193" s="157">
        <v>2623258</v>
      </c>
    </row>
    <row r="1194" spans="1:8" ht="15" outlineLevel="2" x14ac:dyDescent="0.2">
      <c r="A1194" s="155" t="s">
        <v>2186</v>
      </c>
      <c r="B1194" s="155" t="s">
        <v>2080</v>
      </c>
      <c r="C1194" s="155"/>
      <c r="D1194" s="155"/>
      <c r="E1194" s="156" t="s">
        <v>2081</v>
      </c>
      <c r="F1194" s="157">
        <v>3844108.9</v>
      </c>
      <c r="G1194" s="157">
        <v>2762063.6</v>
      </c>
      <c r="H1194" s="157">
        <v>2429805.6</v>
      </c>
    </row>
    <row r="1195" spans="1:8" ht="45" outlineLevel="3" x14ac:dyDescent="0.2">
      <c r="A1195" s="155" t="s">
        <v>2186</v>
      </c>
      <c r="B1195" s="155" t="s">
        <v>2080</v>
      </c>
      <c r="C1195" s="155" t="s">
        <v>840</v>
      </c>
      <c r="D1195" s="155"/>
      <c r="E1195" s="156" t="s">
        <v>841</v>
      </c>
      <c r="F1195" s="157">
        <v>3823208.9</v>
      </c>
      <c r="G1195" s="157">
        <v>2741163.6</v>
      </c>
      <c r="H1195" s="157">
        <v>2408905.6</v>
      </c>
    </row>
    <row r="1196" spans="1:8" ht="45" outlineLevel="4" x14ac:dyDescent="0.2">
      <c r="A1196" s="155" t="s">
        <v>2186</v>
      </c>
      <c r="B1196" s="155" t="s">
        <v>2080</v>
      </c>
      <c r="C1196" s="155" t="s">
        <v>842</v>
      </c>
      <c r="D1196" s="155"/>
      <c r="E1196" s="156" t="s">
        <v>843</v>
      </c>
      <c r="F1196" s="157">
        <v>3823208.9</v>
      </c>
      <c r="G1196" s="157">
        <v>2741163.6</v>
      </c>
      <c r="H1196" s="157">
        <v>2408905.6</v>
      </c>
    </row>
    <row r="1197" spans="1:8" ht="60" outlineLevel="5" x14ac:dyDescent="0.2">
      <c r="A1197" s="155" t="s">
        <v>2186</v>
      </c>
      <c r="B1197" s="155" t="s">
        <v>2080</v>
      </c>
      <c r="C1197" s="155" t="s">
        <v>844</v>
      </c>
      <c r="D1197" s="155"/>
      <c r="E1197" s="156" t="s">
        <v>845</v>
      </c>
      <c r="F1197" s="157">
        <v>1707396.7</v>
      </c>
      <c r="G1197" s="157">
        <v>1648944</v>
      </c>
      <c r="H1197" s="157">
        <v>1653944</v>
      </c>
    </row>
    <row r="1198" spans="1:8" ht="60" outlineLevel="6" x14ac:dyDescent="0.2">
      <c r="A1198" s="155" t="s">
        <v>2186</v>
      </c>
      <c r="B1198" s="155" t="s">
        <v>2080</v>
      </c>
      <c r="C1198" s="155" t="s">
        <v>846</v>
      </c>
      <c r="D1198" s="155"/>
      <c r="E1198" s="156" t="s">
        <v>288</v>
      </c>
      <c r="F1198" s="157">
        <v>1564642.8</v>
      </c>
      <c r="G1198" s="157">
        <v>1601303.1</v>
      </c>
      <c r="H1198" s="157">
        <v>1606303.1</v>
      </c>
    </row>
    <row r="1199" spans="1:8" ht="60" outlineLevel="7" x14ac:dyDescent="0.2">
      <c r="A1199" s="155" t="s">
        <v>2186</v>
      </c>
      <c r="B1199" s="155" t="s">
        <v>2080</v>
      </c>
      <c r="C1199" s="155" t="s">
        <v>846</v>
      </c>
      <c r="D1199" s="155" t="s">
        <v>289</v>
      </c>
      <c r="E1199" s="156" t="s">
        <v>290</v>
      </c>
      <c r="F1199" s="157">
        <v>1564642.8</v>
      </c>
      <c r="G1199" s="157">
        <v>1601303.1</v>
      </c>
      <c r="H1199" s="157">
        <v>1606303.1</v>
      </c>
    </row>
    <row r="1200" spans="1:8" ht="45" outlineLevel="6" x14ac:dyDescent="0.2">
      <c r="A1200" s="155" t="s">
        <v>2186</v>
      </c>
      <c r="B1200" s="155" t="s">
        <v>2080</v>
      </c>
      <c r="C1200" s="155" t="s">
        <v>847</v>
      </c>
      <c r="D1200" s="155"/>
      <c r="E1200" s="156" t="s">
        <v>848</v>
      </c>
      <c r="F1200" s="157">
        <v>142753.9</v>
      </c>
      <c r="G1200" s="157">
        <v>47640.9</v>
      </c>
      <c r="H1200" s="157">
        <v>47640.9</v>
      </c>
    </row>
    <row r="1201" spans="1:8" ht="60" outlineLevel="7" x14ac:dyDescent="0.2">
      <c r="A1201" s="155" t="s">
        <v>2186</v>
      </c>
      <c r="B1201" s="155" t="s">
        <v>2080</v>
      </c>
      <c r="C1201" s="155" t="s">
        <v>847</v>
      </c>
      <c r="D1201" s="155" t="s">
        <v>289</v>
      </c>
      <c r="E1201" s="156" t="s">
        <v>290</v>
      </c>
      <c r="F1201" s="157">
        <v>142753.9</v>
      </c>
      <c r="G1201" s="157">
        <v>47640.9</v>
      </c>
      <c r="H1201" s="157">
        <v>47640.9</v>
      </c>
    </row>
    <row r="1202" spans="1:8" ht="60" outlineLevel="5" x14ac:dyDescent="0.2">
      <c r="A1202" s="155" t="s">
        <v>2186</v>
      </c>
      <c r="B1202" s="155" t="s">
        <v>2080</v>
      </c>
      <c r="C1202" s="155" t="s">
        <v>849</v>
      </c>
      <c r="D1202" s="155"/>
      <c r="E1202" s="156" t="s">
        <v>850</v>
      </c>
      <c r="F1202" s="157">
        <v>331269.7</v>
      </c>
      <c r="G1202" s="157">
        <v>354769.7</v>
      </c>
      <c r="H1202" s="157">
        <v>332269.7</v>
      </c>
    </row>
    <row r="1203" spans="1:8" ht="60" outlineLevel="6" x14ac:dyDescent="0.2">
      <c r="A1203" s="155" t="s">
        <v>2186</v>
      </c>
      <c r="B1203" s="155" t="s">
        <v>2080</v>
      </c>
      <c r="C1203" s="155" t="s">
        <v>851</v>
      </c>
      <c r="D1203" s="155"/>
      <c r="E1203" s="156" t="s">
        <v>288</v>
      </c>
      <c r="F1203" s="157">
        <v>271419.7</v>
      </c>
      <c r="G1203" s="157">
        <v>288419.7</v>
      </c>
      <c r="H1203" s="157">
        <v>272419.7</v>
      </c>
    </row>
    <row r="1204" spans="1:8" ht="60" outlineLevel="7" x14ac:dyDescent="0.2">
      <c r="A1204" s="155" t="s">
        <v>2186</v>
      </c>
      <c r="B1204" s="155" t="s">
        <v>2080</v>
      </c>
      <c r="C1204" s="155" t="s">
        <v>851</v>
      </c>
      <c r="D1204" s="155" t="s">
        <v>289</v>
      </c>
      <c r="E1204" s="156" t="s">
        <v>290</v>
      </c>
      <c r="F1204" s="157">
        <v>271419.7</v>
      </c>
      <c r="G1204" s="157">
        <v>288419.7</v>
      </c>
      <c r="H1204" s="157">
        <v>272419.7</v>
      </c>
    </row>
    <row r="1205" spans="1:8" ht="45" outlineLevel="6" x14ac:dyDescent="0.2">
      <c r="A1205" s="155" t="s">
        <v>2186</v>
      </c>
      <c r="B1205" s="155" t="s">
        <v>2080</v>
      </c>
      <c r="C1205" s="155" t="s">
        <v>852</v>
      </c>
      <c r="D1205" s="155"/>
      <c r="E1205" s="156" t="s">
        <v>853</v>
      </c>
      <c r="F1205" s="157">
        <v>59850</v>
      </c>
      <c r="G1205" s="157">
        <v>66350</v>
      </c>
      <c r="H1205" s="157">
        <v>59850</v>
      </c>
    </row>
    <row r="1206" spans="1:8" ht="15" outlineLevel="7" x14ac:dyDescent="0.2">
      <c r="A1206" s="155" t="s">
        <v>2186</v>
      </c>
      <c r="B1206" s="155" t="s">
        <v>2080</v>
      </c>
      <c r="C1206" s="155" t="s">
        <v>852</v>
      </c>
      <c r="D1206" s="155" t="s">
        <v>343</v>
      </c>
      <c r="E1206" s="156" t="s">
        <v>344</v>
      </c>
      <c r="F1206" s="157">
        <v>59850</v>
      </c>
      <c r="G1206" s="157">
        <v>66350</v>
      </c>
      <c r="H1206" s="157">
        <v>59850</v>
      </c>
    </row>
    <row r="1207" spans="1:8" ht="45" outlineLevel="5" x14ac:dyDescent="0.2">
      <c r="A1207" s="155" t="s">
        <v>2186</v>
      </c>
      <c r="B1207" s="155" t="s">
        <v>2080</v>
      </c>
      <c r="C1207" s="155" t="s">
        <v>854</v>
      </c>
      <c r="D1207" s="155"/>
      <c r="E1207" s="156" t="s">
        <v>855</v>
      </c>
      <c r="F1207" s="157">
        <v>3275.6</v>
      </c>
      <c r="G1207" s="157">
        <v>3175.6</v>
      </c>
      <c r="H1207" s="157">
        <v>3275.6</v>
      </c>
    </row>
    <row r="1208" spans="1:8" ht="45" outlineLevel="6" x14ac:dyDescent="0.2">
      <c r="A1208" s="155" t="s">
        <v>2186</v>
      </c>
      <c r="B1208" s="155" t="s">
        <v>2080</v>
      </c>
      <c r="C1208" s="155" t="s">
        <v>856</v>
      </c>
      <c r="D1208" s="155"/>
      <c r="E1208" s="156" t="s">
        <v>857</v>
      </c>
      <c r="F1208" s="157">
        <v>180</v>
      </c>
      <c r="G1208" s="157">
        <v>180</v>
      </c>
      <c r="H1208" s="157">
        <v>180</v>
      </c>
    </row>
    <row r="1209" spans="1:8" ht="30" outlineLevel="7" x14ac:dyDescent="0.2">
      <c r="A1209" s="155" t="s">
        <v>2186</v>
      </c>
      <c r="B1209" s="155" t="s">
        <v>2080</v>
      </c>
      <c r="C1209" s="155" t="s">
        <v>856</v>
      </c>
      <c r="D1209" s="155" t="s">
        <v>301</v>
      </c>
      <c r="E1209" s="156" t="s">
        <v>302</v>
      </c>
      <c r="F1209" s="157">
        <v>180</v>
      </c>
      <c r="G1209" s="157">
        <v>180</v>
      </c>
      <c r="H1209" s="157">
        <v>180</v>
      </c>
    </row>
    <row r="1210" spans="1:8" ht="60" outlineLevel="6" x14ac:dyDescent="0.2">
      <c r="A1210" s="155" t="s">
        <v>2186</v>
      </c>
      <c r="B1210" s="155" t="s">
        <v>2080</v>
      </c>
      <c r="C1210" s="155" t="s">
        <v>858</v>
      </c>
      <c r="D1210" s="155"/>
      <c r="E1210" s="156" t="s">
        <v>859</v>
      </c>
      <c r="F1210" s="157">
        <v>2495.6</v>
      </c>
      <c r="G1210" s="157">
        <v>2495.6</v>
      </c>
      <c r="H1210" s="157">
        <v>2495.6</v>
      </c>
    </row>
    <row r="1211" spans="1:8" ht="30" outlineLevel="7" x14ac:dyDescent="0.2">
      <c r="A1211" s="155" t="s">
        <v>2186</v>
      </c>
      <c r="B1211" s="155" t="s">
        <v>2080</v>
      </c>
      <c r="C1211" s="155" t="s">
        <v>858</v>
      </c>
      <c r="D1211" s="155" t="s">
        <v>301</v>
      </c>
      <c r="E1211" s="156" t="s">
        <v>302</v>
      </c>
      <c r="F1211" s="157">
        <v>2495.6</v>
      </c>
      <c r="G1211" s="157">
        <v>2495.6</v>
      </c>
      <c r="H1211" s="157">
        <v>2495.6</v>
      </c>
    </row>
    <row r="1212" spans="1:8" ht="60" outlineLevel="6" x14ac:dyDescent="0.2">
      <c r="A1212" s="155" t="s">
        <v>2186</v>
      </c>
      <c r="B1212" s="155" t="s">
        <v>2080</v>
      </c>
      <c r="C1212" s="155" t="s">
        <v>860</v>
      </c>
      <c r="D1212" s="155"/>
      <c r="E1212" s="156" t="s">
        <v>861</v>
      </c>
      <c r="F1212" s="157">
        <v>500</v>
      </c>
      <c r="G1212" s="157">
        <v>500</v>
      </c>
      <c r="H1212" s="157">
        <v>500</v>
      </c>
    </row>
    <row r="1213" spans="1:8" ht="30" outlineLevel="7" x14ac:dyDescent="0.2">
      <c r="A1213" s="155" t="s">
        <v>2186</v>
      </c>
      <c r="B1213" s="155" t="s">
        <v>2080</v>
      </c>
      <c r="C1213" s="155" t="s">
        <v>860</v>
      </c>
      <c r="D1213" s="155" t="s">
        <v>301</v>
      </c>
      <c r="E1213" s="156" t="s">
        <v>302</v>
      </c>
      <c r="F1213" s="157">
        <v>500</v>
      </c>
      <c r="G1213" s="157">
        <v>500</v>
      </c>
      <c r="H1213" s="157">
        <v>500</v>
      </c>
    </row>
    <row r="1214" spans="1:8" ht="60" outlineLevel="6" x14ac:dyDescent="0.2">
      <c r="A1214" s="155" t="s">
        <v>2186</v>
      </c>
      <c r="B1214" s="155" t="s">
        <v>2080</v>
      </c>
      <c r="C1214" s="155" t="s">
        <v>862</v>
      </c>
      <c r="D1214" s="155"/>
      <c r="E1214" s="156" t="s">
        <v>863</v>
      </c>
      <c r="F1214" s="157">
        <v>100</v>
      </c>
      <c r="G1214" s="157">
        <v>0</v>
      </c>
      <c r="H1214" s="157">
        <v>100</v>
      </c>
    </row>
    <row r="1215" spans="1:8" ht="30" outlineLevel="7" x14ac:dyDescent="0.2">
      <c r="A1215" s="155" t="s">
        <v>2186</v>
      </c>
      <c r="B1215" s="155" t="s">
        <v>2080</v>
      </c>
      <c r="C1215" s="155" t="s">
        <v>862</v>
      </c>
      <c r="D1215" s="155" t="s">
        <v>301</v>
      </c>
      <c r="E1215" s="156" t="s">
        <v>302</v>
      </c>
      <c r="F1215" s="157">
        <v>100</v>
      </c>
      <c r="G1215" s="157">
        <v>0</v>
      </c>
      <c r="H1215" s="157">
        <v>100</v>
      </c>
    </row>
    <row r="1216" spans="1:8" ht="30" outlineLevel="5" x14ac:dyDescent="0.2">
      <c r="A1216" s="155" t="s">
        <v>2186</v>
      </c>
      <c r="B1216" s="155" t="s">
        <v>2080</v>
      </c>
      <c r="C1216" s="155" t="s">
        <v>864</v>
      </c>
      <c r="D1216" s="155"/>
      <c r="E1216" s="156" t="s">
        <v>865</v>
      </c>
      <c r="F1216" s="157">
        <v>1160031.3</v>
      </c>
      <c r="G1216" s="157">
        <v>280903.40000000002</v>
      </c>
      <c r="H1216" s="157">
        <v>237134.4</v>
      </c>
    </row>
    <row r="1217" spans="1:8" ht="30" outlineLevel="6" x14ac:dyDescent="0.2">
      <c r="A1217" s="155" t="s">
        <v>2186</v>
      </c>
      <c r="B1217" s="155" t="s">
        <v>2080</v>
      </c>
      <c r="C1217" s="155" t="s">
        <v>867</v>
      </c>
      <c r="D1217" s="155"/>
      <c r="E1217" s="156" t="s">
        <v>868</v>
      </c>
      <c r="F1217" s="157">
        <v>8791.4</v>
      </c>
      <c r="G1217" s="157">
        <v>8791.4</v>
      </c>
      <c r="H1217" s="157">
        <v>8791.4</v>
      </c>
    </row>
    <row r="1218" spans="1:8" ht="60" outlineLevel="7" x14ac:dyDescent="0.2">
      <c r="A1218" s="155" t="s">
        <v>2186</v>
      </c>
      <c r="B1218" s="155" t="s">
        <v>2080</v>
      </c>
      <c r="C1218" s="155" t="s">
        <v>867</v>
      </c>
      <c r="D1218" s="155" t="s">
        <v>289</v>
      </c>
      <c r="E1218" s="156" t="s">
        <v>290</v>
      </c>
      <c r="F1218" s="157">
        <v>8791.4</v>
      </c>
      <c r="G1218" s="157">
        <v>8791.4</v>
      </c>
      <c r="H1218" s="157">
        <v>8791.4</v>
      </c>
    </row>
    <row r="1219" spans="1:8" ht="75" outlineLevel="6" x14ac:dyDescent="0.2">
      <c r="A1219" s="155" t="s">
        <v>2186</v>
      </c>
      <c r="B1219" s="155" t="s">
        <v>2080</v>
      </c>
      <c r="C1219" s="155" t="s">
        <v>871</v>
      </c>
      <c r="D1219" s="155"/>
      <c r="E1219" s="156" t="s">
        <v>872</v>
      </c>
      <c r="F1219" s="157">
        <v>37597.5</v>
      </c>
      <c r="G1219" s="157">
        <v>17597.5</v>
      </c>
      <c r="H1219" s="157">
        <v>17597.5</v>
      </c>
    </row>
    <row r="1220" spans="1:8" ht="15" outlineLevel="7" x14ac:dyDescent="0.2">
      <c r="A1220" s="155" t="s">
        <v>2186</v>
      </c>
      <c r="B1220" s="155" t="s">
        <v>2080</v>
      </c>
      <c r="C1220" s="155" t="s">
        <v>871</v>
      </c>
      <c r="D1220" s="155" t="s">
        <v>327</v>
      </c>
      <c r="E1220" s="156" t="s">
        <v>328</v>
      </c>
      <c r="F1220" s="157">
        <v>37597.5</v>
      </c>
      <c r="G1220" s="157">
        <v>17597.5</v>
      </c>
      <c r="H1220" s="157">
        <v>17597.5</v>
      </c>
    </row>
    <row r="1221" spans="1:8" ht="120" outlineLevel="6" x14ac:dyDescent="0.2">
      <c r="A1221" s="155" t="s">
        <v>2186</v>
      </c>
      <c r="B1221" s="155" t="s">
        <v>2080</v>
      </c>
      <c r="C1221" s="155" t="s">
        <v>873</v>
      </c>
      <c r="D1221" s="155"/>
      <c r="E1221" s="156" t="s">
        <v>874</v>
      </c>
      <c r="F1221" s="157">
        <v>11504.8</v>
      </c>
      <c r="G1221" s="157">
        <v>11504.8</v>
      </c>
      <c r="H1221" s="157">
        <v>11504.8</v>
      </c>
    </row>
    <row r="1222" spans="1:8" ht="60" outlineLevel="7" x14ac:dyDescent="0.2">
      <c r="A1222" s="155" t="s">
        <v>2186</v>
      </c>
      <c r="B1222" s="155" t="s">
        <v>2080</v>
      </c>
      <c r="C1222" s="155" t="s">
        <v>873</v>
      </c>
      <c r="D1222" s="155" t="s">
        <v>289</v>
      </c>
      <c r="E1222" s="156" t="s">
        <v>290</v>
      </c>
      <c r="F1222" s="157">
        <v>11504.8</v>
      </c>
      <c r="G1222" s="157">
        <v>11504.8</v>
      </c>
      <c r="H1222" s="157">
        <v>11504.8</v>
      </c>
    </row>
    <row r="1223" spans="1:8" ht="30" outlineLevel="6" x14ac:dyDescent="0.2">
      <c r="A1223" s="155" t="s">
        <v>2186</v>
      </c>
      <c r="B1223" s="155" t="s">
        <v>2080</v>
      </c>
      <c r="C1223" s="155" t="s">
        <v>875</v>
      </c>
      <c r="D1223" s="155"/>
      <c r="E1223" s="156" t="s">
        <v>876</v>
      </c>
      <c r="F1223" s="157">
        <v>15000</v>
      </c>
      <c r="G1223" s="157">
        <v>15000</v>
      </c>
      <c r="H1223" s="157">
        <v>15000</v>
      </c>
    </row>
    <row r="1224" spans="1:8" ht="15" outlineLevel="7" x14ac:dyDescent="0.2">
      <c r="A1224" s="155" t="s">
        <v>2186</v>
      </c>
      <c r="B1224" s="155" t="s">
        <v>2080</v>
      </c>
      <c r="C1224" s="155" t="s">
        <v>875</v>
      </c>
      <c r="D1224" s="155" t="s">
        <v>343</v>
      </c>
      <c r="E1224" s="156" t="s">
        <v>344</v>
      </c>
      <c r="F1224" s="157">
        <v>15000</v>
      </c>
      <c r="G1224" s="157">
        <v>15000</v>
      </c>
      <c r="H1224" s="157">
        <v>15000</v>
      </c>
    </row>
    <row r="1225" spans="1:8" ht="105" outlineLevel="6" x14ac:dyDescent="0.2">
      <c r="A1225" s="155" t="s">
        <v>2186</v>
      </c>
      <c r="B1225" s="155" t="s">
        <v>2080</v>
      </c>
      <c r="C1225" s="155" t="s">
        <v>877</v>
      </c>
      <c r="D1225" s="155"/>
      <c r="E1225" s="156" t="s">
        <v>2305</v>
      </c>
      <c r="F1225" s="157">
        <v>406535.4</v>
      </c>
      <c r="G1225" s="157">
        <v>1190.4000000000001</v>
      </c>
      <c r="H1225" s="157">
        <v>0</v>
      </c>
    </row>
    <row r="1226" spans="1:8" ht="60" outlineLevel="7" x14ac:dyDescent="0.2">
      <c r="A1226" s="155" t="s">
        <v>2186</v>
      </c>
      <c r="B1226" s="155" t="s">
        <v>2080</v>
      </c>
      <c r="C1226" s="155" t="s">
        <v>877</v>
      </c>
      <c r="D1226" s="155" t="s">
        <v>289</v>
      </c>
      <c r="E1226" s="156" t="s">
        <v>290</v>
      </c>
      <c r="F1226" s="157">
        <v>406535.4</v>
      </c>
      <c r="G1226" s="157">
        <v>1190.4000000000001</v>
      </c>
      <c r="H1226" s="157">
        <v>0</v>
      </c>
    </row>
    <row r="1227" spans="1:8" ht="105" outlineLevel="6" x14ac:dyDescent="0.2">
      <c r="A1227" s="155" t="s">
        <v>2186</v>
      </c>
      <c r="B1227" s="155" t="s">
        <v>2080</v>
      </c>
      <c r="C1227" s="155" t="s">
        <v>878</v>
      </c>
      <c r="D1227" s="155"/>
      <c r="E1227" s="156" t="s">
        <v>879</v>
      </c>
      <c r="F1227" s="157">
        <v>55975</v>
      </c>
      <c r="G1227" s="157">
        <v>55975</v>
      </c>
      <c r="H1227" s="157">
        <v>55975</v>
      </c>
    </row>
    <row r="1228" spans="1:8" ht="60" outlineLevel="7" x14ac:dyDescent="0.2">
      <c r="A1228" s="155" t="s">
        <v>2186</v>
      </c>
      <c r="B1228" s="155" t="s">
        <v>2080</v>
      </c>
      <c r="C1228" s="155" t="s">
        <v>878</v>
      </c>
      <c r="D1228" s="155" t="s">
        <v>289</v>
      </c>
      <c r="E1228" s="156" t="s">
        <v>290</v>
      </c>
      <c r="F1228" s="157">
        <v>55975</v>
      </c>
      <c r="G1228" s="157">
        <v>55975</v>
      </c>
      <c r="H1228" s="157">
        <v>55975</v>
      </c>
    </row>
    <row r="1229" spans="1:8" ht="120" outlineLevel="6" x14ac:dyDescent="0.2">
      <c r="A1229" s="155" t="s">
        <v>2186</v>
      </c>
      <c r="B1229" s="155" t="s">
        <v>2080</v>
      </c>
      <c r="C1229" s="155" t="s">
        <v>880</v>
      </c>
      <c r="D1229" s="155"/>
      <c r="E1229" s="156" t="s">
        <v>881</v>
      </c>
      <c r="F1229" s="157">
        <v>88902.5</v>
      </c>
      <c r="G1229" s="157">
        <v>21402.5</v>
      </c>
      <c r="H1229" s="157">
        <v>21402.5</v>
      </c>
    </row>
    <row r="1230" spans="1:8" ht="60" outlineLevel="7" x14ac:dyDescent="0.2">
      <c r="A1230" s="155" t="s">
        <v>2186</v>
      </c>
      <c r="B1230" s="155" t="s">
        <v>2080</v>
      </c>
      <c r="C1230" s="155" t="s">
        <v>880</v>
      </c>
      <c r="D1230" s="155" t="s">
        <v>289</v>
      </c>
      <c r="E1230" s="156" t="s">
        <v>290</v>
      </c>
      <c r="F1230" s="157">
        <v>88902.5</v>
      </c>
      <c r="G1230" s="157">
        <v>21402.5</v>
      </c>
      <c r="H1230" s="157">
        <v>21402.5</v>
      </c>
    </row>
    <row r="1231" spans="1:8" ht="45" outlineLevel="6" x14ac:dyDescent="0.2">
      <c r="A1231" s="155" t="s">
        <v>2186</v>
      </c>
      <c r="B1231" s="155" t="s">
        <v>2080</v>
      </c>
      <c r="C1231" s="155" t="s">
        <v>882</v>
      </c>
      <c r="D1231" s="155"/>
      <c r="E1231" s="156" t="s">
        <v>883</v>
      </c>
      <c r="F1231" s="157">
        <v>9974.7000000000007</v>
      </c>
      <c r="G1231" s="157">
        <v>10134.700000000001</v>
      </c>
      <c r="H1231" s="157">
        <v>10134.700000000001</v>
      </c>
    </row>
    <row r="1232" spans="1:8" ht="60" outlineLevel="7" x14ac:dyDescent="0.2">
      <c r="A1232" s="155" t="s">
        <v>2186</v>
      </c>
      <c r="B1232" s="155" t="s">
        <v>2080</v>
      </c>
      <c r="C1232" s="155" t="s">
        <v>882</v>
      </c>
      <c r="D1232" s="155" t="s">
        <v>289</v>
      </c>
      <c r="E1232" s="156" t="s">
        <v>290</v>
      </c>
      <c r="F1232" s="157">
        <v>9974.7000000000007</v>
      </c>
      <c r="G1232" s="157">
        <v>10134.700000000001</v>
      </c>
      <c r="H1232" s="157">
        <v>10134.700000000001</v>
      </c>
    </row>
    <row r="1233" spans="1:8" ht="105" outlineLevel="6" x14ac:dyDescent="0.2">
      <c r="A1233" s="155" t="s">
        <v>2186</v>
      </c>
      <c r="B1233" s="155" t="s">
        <v>2080</v>
      </c>
      <c r="C1233" s="155" t="s">
        <v>884</v>
      </c>
      <c r="D1233" s="155"/>
      <c r="E1233" s="156" t="s">
        <v>885</v>
      </c>
      <c r="F1233" s="157">
        <v>116009</v>
      </c>
      <c r="G1233" s="157">
        <v>53509</v>
      </c>
      <c r="H1233" s="157">
        <v>53509</v>
      </c>
    </row>
    <row r="1234" spans="1:8" ht="60" outlineLevel="7" x14ac:dyDescent="0.2">
      <c r="A1234" s="155" t="s">
        <v>2186</v>
      </c>
      <c r="B1234" s="155" t="s">
        <v>2080</v>
      </c>
      <c r="C1234" s="155" t="s">
        <v>884</v>
      </c>
      <c r="D1234" s="155" t="s">
        <v>289</v>
      </c>
      <c r="E1234" s="156" t="s">
        <v>290</v>
      </c>
      <c r="F1234" s="157">
        <v>116009</v>
      </c>
      <c r="G1234" s="157">
        <v>53509</v>
      </c>
      <c r="H1234" s="157">
        <v>53509</v>
      </c>
    </row>
    <row r="1235" spans="1:8" ht="105" outlineLevel="6" x14ac:dyDescent="0.2">
      <c r="A1235" s="155" t="s">
        <v>2186</v>
      </c>
      <c r="B1235" s="155" t="s">
        <v>2080</v>
      </c>
      <c r="C1235" s="155" t="s">
        <v>886</v>
      </c>
      <c r="D1235" s="155"/>
      <c r="E1235" s="156" t="s">
        <v>887</v>
      </c>
      <c r="F1235" s="157">
        <v>20123.099999999999</v>
      </c>
      <c r="G1235" s="157">
        <v>20102.400000000001</v>
      </c>
      <c r="H1235" s="157">
        <v>20809.400000000001</v>
      </c>
    </row>
    <row r="1236" spans="1:8" ht="15" outlineLevel="7" x14ac:dyDescent="0.2">
      <c r="A1236" s="155" t="s">
        <v>2186</v>
      </c>
      <c r="B1236" s="155" t="s">
        <v>2080</v>
      </c>
      <c r="C1236" s="155" t="s">
        <v>886</v>
      </c>
      <c r="D1236" s="155" t="s">
        <v>343</v>
      </c>
      <c r="E1236" s="156" t="s">
        <v>344</v>
      </c>
      <c r="F1236" s="157">
        <v>20123.099999999999</v>
      </c>
      <c r="G1236" s="157">
        <v>20102.400000000001</v>
      </c>
      <c r="H1236" s="157">
        <v>20809.400000000001</v>
      </c>
    </row>
    <row r="1237" spans="1:8" ht="75" outlineLevel="6" x14ac:dyDescent="0.2">
      <c r="A1237" s="155" t="s">
        <v>2186</v>
      </c>
      <c r="B1237" s="155" t="s">
        <v>2080</v>
      </c>
      <c r="C1237" s="155" t="s">
        <v>888</v>
      </c>
      <c r="D1237" s="155"/>
      <c r="E1237" s="156" t="s">
        <v>889</v>
      </c>
      <c r="F1237" s="157">
        <v>28462.9</v>
      </c>
      <c r="G1237" s="157">
        <v>28462.9</v>
      </c>
      <c r="H1237" s="157">
        <v>0</v>
      </c>
    </row>
    <row r="1238" spans="1:8" ht="15" outlineLevel="7" x14ac:dyDescent="0.2">
      <c r="A1238" s="155" t="s">
        <v>2186</v>
      </c>
      <c r="B1238" s="155" t="s">
        <v>2080</v>
      </c>
      <c r="C1238" s="155" t="s">
        <v>888</v>
      </c>
      <c r="D1238" s="155" t="s">
        <v>343</v>
      </c>
      <c r="E1238" s="156" t="s">
        <v>344</v>
      </c>
      <c r="F1238" s="157">
        <v>28462.9</v>
      </c>
      <c r="G1238" s="157">
        <v>28462.9</v>
      </c>
      <c r="H1238" s="157">
        <v>0</v>
      </c>
    </row>
    <row r="1239" spans="1:8" ht="60" outlineLevel="6" x14ac:dyDescent="0.2">
      <c r="A1239" s="155" t="s">
        <v>2186</v>
      </c>
      <c r="B1239" s="155" t="s">
        <v>2080</v>
      </c>
      <c r="C1239" s="155" t="s">
        <v>890</v>
      </c>
      <c r="D1239" s="155"/>
      <c r="E1239" s="156" t="s">
        <v>891</v>
      </c>
      <c r="F1239" s="157">
        <v>323857.8</v>
      </c>
      <c r="G1239" s="157">
        <v>0</v>
      </c>
      <c r="H1239" s="157">
        <v>0</v>
      </c>
    </row>
    <row r="1240" spans="1:8" ht="15" outlineLevel="7" x14ac:dyDescent="0.2">
      <c r="A1240" s="155" t="s">
        <v>2186</v>
      </c>
      <c r="B1240" s="155" t="s">
        <v>2080</v>
      </c>
      <c r="C1240" s="155" t="s">
        <v>890</v>
      </c>
      <c r="D1240" s="155" t="s">
        <v>343</v>
      </c>
      <c r="E1240" s="156" t="s">
        <v>344</v>
      </c>
      <c r="F1240" s="157">
        <v>21383.3</v>
      </c>
      <c r="G1240" s="157">
        <v>0</v>
      </c>
      <c r="H1240" s="157">
        <v>0</v>
      </c>
    </row>
    <row r="1241" spans="1:8" ht="60" outlineLevel="7" x14ac:dyDescent="0.2">
      <c r="A1241" s="155" t="s">
        <v>2186</v>
      </c>
      <c r="B1241" s="155" t="s">
        <v>2080</v>
      </c>
      <c r="C1241" s="155" t="s">
        <v>890</v>
      </c>
      <c r="D1241" s="155" t="s">
        <v>289</v>
      </c>
      <c r="E1241" s="156" t="s">
        <v>290</v>
      </c>
      <c r="F1241" s="157">
        <v>302474.5</v>
      </c>
      <c r="G1241" s="157">
        <v>0</v>
      </c>
      <c r="H1241" s="157">
        <v>0</v>
      </c>
    </row>
    <row r="1242" spans="1:8" ht="60" outlineLevel="6" x14ac:dyDescent="0.2">
      <c r="A1242" s="155" t="s">
        <v>2186</v>
      </c>
      <c r="B1242" s="155" t="s">
        <v>2080</v>
      </c>
      <c r="C1242" s="155" t="s">
        <v>892</v>
      </c>
      <c r="D1242" s="155"/>
      <c r="E1242" s="156" t="s">
        <v>893</v>
      </c>
      <c r="F1242" s="157">
        <v>23299.200000000001</v>
      </c>
      <c r="G1242" s="157">
        <v>23234.799999999999</v>
      </c>
      <c r="H1242" s="157">
        <v>22410.1</v>
      </c>
    </row>
    <row r="1243" spans="1:8" ht="15" outlineLevel="7" x14ac:dyDescent="0.2">
      <c r="A1243" s="155" t="s">
        <v>2186</v>
      </c>
      <c r="B1243" s="155" t="s">
        <v>2080</v>
      </c>
      <c r="C1243" s="155" t="s">
        <v>892</v>
      </c>
      <c r="D1243" s="155" t="s">
        <v>343</v>
      </c>
      <c r="E1243" s="156" t="s">
        <v>344</v>
      </c>
      <c r="F1243" s="157">
        <v>23299.200000000001</v>
      </c>
      <c r="G1243" s="157">
        <v>23234.799999999999</v>
      </c>
      <c r="H1243" s="157">
        <v>22410.1</v>
      </c>
    </row>
    <row r="1244" spans="1:8" ht="30" outlineLevel="6" x14ac:dyDescent="0.2">
      <c r="A1244" s="155" t="s">
        <v>2186</v>
      </c>
      <c r="B1244" s="155" t="s">
        <v>2080</v>
      </c>
      <c r="C1244" s="155" t="s">
        <v>894</v>
      </c>
      <c r="D1244" s="155"/>
      <c r="E1244" s="156" t="s">
        <v>895</v>
      </c>
      <c r="F1244" s="157">
        <v>13998</v>
      </c>
      <c r="G1244" s="157">
        <v>13998</v>
      </c>
      <c r="H1244" s="157">
        <v>0</v>
      </c>
    </row>
    <row r="1245" spans="1:8" ht="15" outlineLevel="7" x14ac:dyDescent="0.2">
      <c r="A1245" s="155" t="s">
        <v>2186</v>
      </c>
      <c r="B1245" s="155" t="s">
        <v>2080</v>
      </c>
      <c r="C1245" s="155" t="s">
        <v>894</v>
      </c>
      <c r="D1245" s="155" t="s">
        <v>343</v>
      </c>
      <c r="E1245" s="156" t="s">
        <v>344</v>
      </c>
      <c r="F1245" s="157">
        <v>13998</v>
      </c>
      <c r="G1245" s="157">
        <v>13998</v>
      </c>
      <c r="H1245" s="157">
        <v>0</v>
      </c>
    </row>
    <row r="1246" spans="1:8" ht="60" outlineLevel="5" x14ac:dyDescent="0.2">
      <c r="A1246" s="155" t="s">
        <v>2186</v>
      </c>
      <c r="B1246" s="155" t="s">
        <v>2080</v>
      </c>
      <c r="C1246" s="155" t="s">
        <v>896</v>
      </c>
      <c r="D1246" s="155"/>
      <c r="E1246" s="156" t="s">
        <v>897</v>
      </c>
      <c r="F1246" s="157">
        <v>196203.9</v>
      </c>
      <c r="G1246" s="157">
        <v>77735.3</v>
      </c>
      <c r="H1246" s="157">
        <v>113966.5</v>
      </c>
    </row>
    <row r="1247" spans="1:8" ht="45" outlineLevel="6" x14ac:dyDescent="0.2">
      <c r="A1247" s="155" t="s">
        <v>2186</v>
      </c>
      <c r="B1247" s="155" t="s">
        <v>2080</v>
      </c>
      <c r="C1247" s="155" t="s">
        <v>898</v>
      </c>
      <c r="D1247" s="155"/>
      <c r="E1247" s="156" t="s">
        <v>612</v>
      </c>
      <c r="F1247" s="157">
        <v>196203.9</v>
      </c>
      <c r="G1247" s="157">
        <v>77735.3</v>
      </c>
      <c r="H1247" s="157">
        <v>113966.5</v>
      </c>
    </row>
    <row r="1248" spans="1:8" ht="60" outlineLevel="7" x14ac:dyDescent="0.2">
      <c r="A1248" s="155" t="s">
        <v>2186</v>
      </c>
      <c r="B1248" s="155" t="s">
        <v>2080</v>
      </c>
      <c r="C1248" s="155" t="s">
        <v>898</v>
      </c>
      <c r="D1248" s="155" t="s">
        <v>289</v>
      </c>
      <c r="E1248" s="156" t="s">
        <v>290</v>
      </c>
      <c r="F1248" s="157">
        <v>196203.9</v>
      </c>
      <c r="G1248" s="157">
        <v>77735.3</v>
      </c>
      <c r="H1248" s="157">
        <v>113966.5</v>
      </c>
    </row>
    <row r="1249" spans="1:8" ht="45" outlineLevel="5" x14ac:dyDescent="0.2">
      <c r="A1249" s="155" t="s">
        <v>2186</v>
      </c>
      <c r="B1249" s="155" t="s">
        <v>2080</v>
      </c>
      <c r="C1249" s="155" t="s">
        <v>906</v>
      </c>
      <c r="D1249" s="155"/>
      <c r="E1249" s="156" t="s">
        <v>907</v>
      </c>
      <c r="F1249" s="157">
        <v>276254.2</v>
      </c>
      <c r="G1249" s="157">
        <v>172959.7</v>
      </c>
      <c r="H1249" s="157">
        <v>68315.399999999994</v>
      </c>
    </row>
    <row r="1250" spans="1:8" ht="105" outlineLevel="6" x14ac:dyDescent="0.2">
      <c r="A1250" s="155" t="s">
        <v>2186</v>
      </c>
      <c r="B1250" s="155" t="s">
        <v>2080</v>
      </c>
      <c r="C1250" s="155" t="s">
        <v>908</v>
      </c>
      <c r="D1250" s="155"/>
      <c r="E1250" s="156" t="s">
        <v>2306</v>
      </c>
      <c r="F1250" s="157">
        <v>21500</v>
      </c>
      <c r="G1250" s="157">
        <v>0</v>
      </c>
      <c r="H1250" s="157">
        <v>0</v>
      </c>
    </row>
    <row r="1251" spans="1:8" ht="15" outlineLevel="7" x14ac:dyDescent="0.2">
      <c r="A1251" s="155" t="s">
        <v>2186</v>
      </c>
      <c r="B1251" s="155" t="s">
        <v>2080</v>
      </c>
      <c r="C1251" s="155" t="s">
        <v>908</v>
      </c>
      <c r="D1251" s="155" t="s">
        <v>343</v>
      </c>
      <c r="E1251" s="156" t="s">
        <v>344</v>
      </c>
      <c r="F1251" s="157">
        <v>21500</v>
      </c>
      <c r="G1251" s="157">
        <v>0</v>
      </c>
      <c r="H1251" s="157">
        <v>0</v>
      </c>
    </row>
    <row r="1252" spans="1:8" ht="30" outlineLevel="6" x14ac:dyDescent="0.2">
      <c r="A1252" s="155" t="s">
        <v>2186</v>
      </c>
      <c r="B1252" s="155" t="s">
        <v>2080</v>
      </c>
      <c r="C1252" s="155" t="s">
        <v>909</v>
      </c>
      <c r="D1252" s="155"/>
      <c r="E1252" s="156" t="s">
        <v>910</v>
      </c>
      <c r="F1252" s="157">
        <v>195069.4</v>
      </c>
      <c r="G1252" s="157">
        <v>135242.6</v>
      </c>
      <c r="H1252" s="157">
        <v>68315.399999999994</v>
      </c>
    </row>
    <row r="1253" spans="1:8" ht="60" outlineLevel="7" x14ac:dyDescent="0.2">
      <c r="A1253" s="155" t="s">
        <v>2186</v>
      </c>
      <c r="B1253" s="155" t="s">
        <v>2080</v>
      </c>
      <c r="C1253" s="155" t="s">
        <v>909</v>
      </c>
      <c r="D1253" s="155" t="s">
        <v>289</v>
      </c>
      <c r="E1253" s="156" t="s">
        <v>290</v>
      </c>
      <c r="F1253" s="157">
        <v>195069.4</v>
      </c>
      <c r="G1253" s="157">
        <v>135242.6</v>
      </c>
      <c r="H1253" s="157">
        <v>68315.399999999994</v>
      </c>
    </row>
    <row r="1254" spans="1:8" ht="30" outlineLevel="6" x14ac:dyDescent="0.2">
      <c r="A1254" s="155" t="s">
        <v>2186</v>
      </c>
      <c r="B1254" s="155" t="s">
        <v>2080</v>
      </c>
      <c r="C1254" s="155" t="s">
        <v>911</v>
      </c>
      <c r="D1254" s="155"/>
      <c r="E1254" s="156" t="s">
        <v>912</v>
      </c>
      <c r="F1254" s="157">
        <v>59684.800000000003</v>
      </c>
      <c r="G1254" s="157">
        <v>37717.1</v>
      </c>
      <c r="H1254" s="157">
        <v>0</v>
      </c>
    </row>
    <row r="1255" spans="1:8" ht="15" outlineLevel="7" x14ac:dyDescent="0.2">
      <c r="A1255" s="155" t="s">
        <v>2186</v>
      </c>
      <c r="B1255" s="155" t="s">
        <v>2080</v>
      </c>
      <c r="C1255" s="155" t="s">
        <v>911</v>
      </c>
      <c r="D1255" s="155" t="s">
        <v>343</v>
      </c>
      <c r="E1255" s="156" t="s">
        <v>344</v>
      </c>
      <c r="F1255" s="157">
        <v>59684.800000000003</v>
      </c>
      <c r="G1255" s="157">
        <v>37717.1</v>
      </c>
      <c r="H1255" s="157">
        <v>0</v>
      </c>
    </row>
    <row r="1256" spans="1:8" ht="45" outlineLevel="5" x14ac:dyDescent="0.2">
      <c r="A1256" s="155" t="s">
        <v>2186</v>
      </c>
      <c r="B1256" s="155" t="s">
        <v>2080</v>
      </c>
      <c r="C1256" s="155" t="s">
        <v>914</v>
      </c>
      <c r="D1256" s="155"/>
      <c r="E1256" s="156" t="s">
        <v>915</v>
      </c>
      <c r="F1256" s="157">
        <v>142646</v>
      </c>
      <c r="G1256" s="157">
        <v>200044.4</v>
      </c>
      <c r="H1256" s="157">
        <v>0</v>
      </c>
    </row>
    <row r="1257" spans="1:8" ht="30" outlineLevel="6" x14ac:dyDescent="0.2">
      <c r="A1257" s="155" t="s">
        <v>2186</v>
      </c>
      <c r="B1257" s="155" t="s">
        <v>2080</v>
      </c>
      <c r="C1257" s="155" t="s">
        <v>916</v>
      </c>
      <c r="D1257" s="155"/>
      <c r="E1257" s="156" t="s">
        <v>876</v>
      </c>
      <c r="F1257" s="157">
        <v>40000</v>
      </c>
      <c r="G1257" s="157">
        <v>0</v>
      </c>
      <c r="H1257" s="157">
        <v>0</v>
      </c>
    </row>
    <row r="1258" spans="1:8" ht="15" outlineLevel="7" x14ac:dyDescent="0.2">
      <c r="A1258" s="155" t="s">
        <v>2186</v>
      </c>
      <c r="B1258" s="155" t="s">
        <v>2080</v>
      </c>
      <c r="C1258" s="155" t="s">
        <v>916</v>
      </c>
      <c r="D1258" s="155" t="s">
        <v>343</v>
      </c>
      <c r="E1258" s="156" t="s">
        <v>344</v>
      </c>
      <c r="F1258" s="157">
        <v>40000</v>
      </c>
      <c r="G1258" s="157">
        <v>0</v>
      </c>
      <c r="H1258" s="157">
        <v>0</v>
      </c>
    </row>
    <row r="1259" spans="1:8" ht="90" outlineLevel="6" x14ac:dyDescent="0.2">
      <c r="A1259" s="155" t="s">
        <v>2186</v>
      </c>
      <c r="B1259" s="155" t="s">
        <v>2080</v>
      </c>
      <c r="C1259" s="155" t="s">
        <v>917</v>
      </c>
      <c r="D1259" s="155"/>
      <c r="E1259" s="156" t="s">
        <v>918</v>
      </c>
      <c r="F1259" s="157">
        <v>55223.6</v>
      </c>
      <c r="G1259" s="157">
        <v>0</v>
      </c>
      <c r="H1259" s="157">
        <v>0</v>
      </c>
    </row>
    <row r="1260" spans="1:8" ht="15" outlineLevel="7" x14ac:dyDescent="0.2">
      <c r="A1260" s="155" t="s">
        <v>2186</v>
      </c>
      <c r="B1260" s="155" t="s">
        <v>2080</v>
      </c>
      <c r="C1260" s="155" t="s">
        <v>917</v>
      </c>
      <c r="D1260" s="155" t="s">
        <v>343</v>
      </c>
      <c r="E1260" s="156" t="s">
        <v>344</v>
      </c>
      <c r="F1260" s="157">
        <v>55223.6</v>
      </c>
      <c r="G1260" s="157">
        <v>0</v>
      </c>
      <c r="H1260" s="157">
        <v>0</v>
      </c>
    </row>
    <row r="1261" spans="1:8" ht="75" outlineLevel="6" x14ac:dyDescent="0.2">
      <c r="A1261" s="155" t="s">
        <v>2186</v>
      </c>
      <c r="B1261" s="155" t="s">
        <v>2080</v>
      </c>
      <c r="C1261" s="155" t="s">
        <v>919</v>
      </c>
      <c r="D1261" s="155"/>
      <c r="E1261" s="156" t="s">
        <v>920</v>
      </c>
      <c r="F1261" s="157">
        <v>35473.699999999997</v>
      </c>
      <c r="G1261" s="157">
        <v>100000</v>
      </c>
      <c r="H1261" s="157">
        <v>0</v>
      </c>
    </row>
    <row r="1262" spans="1:8" ht="15" outlineLevel="7" x14ac:dyDescent="0.2">
      <c r="A1262" s="155" t="s">
        <v>2186</v>
      </c>
      <c r="B1262" s="155" t="s">
        <v>2080</v>
      </c>
      <c r="C1262" s="155" t="s">
        <v>919</v>
      </c>
      <c r="D1262" s="155" t="s">
        <v>343</v>
      </c>
      <c r="E1262" s="156" t="s">
        <v>344</v>
      </c>
      <c r="F1262" s="157">
        <v>35473.699999999997</v>
      </c>
      <c r="G1262" s="157">
        <v>100000</v>
      </c>
      <c r="H1262" s="157">
        <v>0</v>
      </c>
    </row>
    <row r="1263" spans="1:8" ht="93" customHeight="1" outlineLevel="6" x14ac:dyDescent="0.2">
      <c r="A1263" s="155" t="s">
        <v>2186</v>
      </c>
      <c r="B1263" s="155" t="s">
        <v>2080</v>
      </c>
      <c r="C1263" s="155" t="s">
        <v>921</v>
      </c>
      <c r="D1263" s="155"/>
      <c r="E1263" s="156" t="s">
        <v>922</v>
      </c>
      <c r="F1263" s="157">
        <v>0</v>
      </c>
      <c r="G1263" s="157">
        <v>19344</v>
      </c>
      <c r="H1263" s="157">
        <v>0</v>
      </c>
    </row>
    <row r="1264" spans="1:8" ht="15" outlineLevel="7" x14ac:dyDescent="0.2">
      <c r="A1264" s="155" t="s">
        <v>2186</v>
      </c>
      <c r="B1264" s="155" t="s">
        <v>2080</v>
      </c>
      <c r="C1264" s="155" t="s">
        <v>921</v>
      </c>
      <c r="D1264" s="155" t="s">
        <v>343</v>
      </c>
      <c r="E1264" s="156" t="s">
        <v>344</v>
      </c>
      <c r="F1264" s="157">
        <v>0</v>
      </c>
      <c r="G1264" s="157">
        <v>19344</v>
      </c>
      <c r="H1264" s="157">
        <v>0</v>
      </c>
    </row>
    <row r="1265" spans="1:8" ht="90" outlineLevel="6" x14ac:dyDescent="0.2">
      <c r="A1265" s="155" t="s">
        <v>2186</v>
      </c>
      <c r="B1265" s="155" t="s">
        <v>2080</v>
      </c>
      <c r="C1265" s="155" t="s">
        <v>923</v>
      </c>
      <c r="D1265" s="155"/>
      <c r="E1265" s="156" t="s">
        <v>924</v>
      </c>
      <c r="F1265" s="157">
        <v>9339.6</v>
      </c>
      <c r="G1265" s="157">
        <v>25723.7</v>
      </c>
      <c r="H1265" s="157">
        <v>0</v>
      </c>
    </row>
    <row r="1266" spans="1:8" ht="15" outlineLevel="7" x14ac:dyDescent="0.2">
      <c r="A1266" s="155" t="s">
        <v>2186</v>
      </c>
      <c r="B1266" s="155" t="s">
        <v>2080</v>
      </c>
      <c r="C1266" s="155" t="s">
        <v>923</v>
      </c>
      <c r="D1266" s="155" t="s">
        <v>343</v>
      </c>
      <c r="E1266" s="156" t="s">
        <v>344</v>
      </c>
      <c r="F1266" s="157">
        <v>9339.6</v>
      </c>
      <c r="G1266" s="157">
        <v>25723.7</v>
      </c>
      <c r="H1266" s="157">
        <v>0</v>
      </c>
    </row>
    <row r="1267" spans="1:8" ht="120" outlineLevel="6" x14ac:dyDescent="0.2">
      <c r="A1267" s="155" t="s">
        <v>2186</v>
      </c>
      <c r="B1267" s="155" t="s">
        <v>2080</v>
      </c>
      <c r="C1267" s="155" t="s">
        <v>925</v>
      </c>
      <c r="D1267" s="155"/>
      <c r="E1267" s="156" t="s">
        <v>926</v>
      </c>
      <c r="F1267" s="157">
        <v>0</v>
      </c>
      <c r="G1267" s="157">
        <v>48660.9</v>
      </c>
      <c r="H1267" s="157">
        <v>0</v>
      </c>
    </row>
    <row r="1268" spans="1:8" ht="15" outlineLevel="7" x14ac:dyDescent="0.2">
      <c r="A1268" s="155" t="s">
        <v>2186</v>
      </c>
      <c r="B1268" s="155" t="s">
        <v>2080</v>
      </c>
      <c r="C1268" s="155" t="s">
        <v>925</v>
      </c>
      <c r="D1268" s="155" t="s">
        <v>343</v>
      </c>
      <c r="E1268" s="156" t="s">
        <v>344</v>
      </c>
      <c r="F1268" s="157">
        <v>0</v>
      </c>
      <c r="G1268" s="157">
        <v>48660.9</v>
      </c>
      <c r="H1268" s="157">
        <v>0</v>
      </c>
    </row>
    <row r="1269" spans="1:8" ht="30" outlineLevel="6" x14ac:dyDescent="0.2">
      <c r="A1269" s="155" t="s">
        <v>2186</v>
      </c>
      <c r="B1269" s="155" t="s">
        <v>2080</v>
      </c>
      <c r="C1269" s="155" t="s">
        <v>927</v>
      </c>
      <c r="D1269" s="155"/>
      <c r="E1269" s="156" t="s">
        <v>928</v>
      </c>
      <c r="F1269" s="157">
        <v>0</v>
      </c>
      <c r="G1269" s="157">
        <v>6315.8</v>
      </c>
      <c r="H1269" s="157">
        <v>0</v>
      </c>
    </row>
    <row r="1270" spans="1:8" ht="15" outlineLevel="7" x14ac:dyDescent="0.2">
      <c r="A1270" s="155" t="s">
        <v>2186</v>
      </c>
      <c r="B1270" s="155" t="s">
        <v>2080</v>
      </c>
      <c r="C1270" s="155" t="s">
        <v>927</v>
      </c>
      <c r="D1270" s="155" t="s">
        <v>343</v>
      </c>
      <c r="E1270" s="156" t="s">
        <v>344</v>
      </c>
      <c r="F1270" s="157">
        <v>0</v>
      </c>
      <c r="G1270" s="157">
        <v>6315.8</v>
      </c>
      <c r="H1270" s="157">
        <v>0</v>
      </c>
    </row>
    <row r="1271" spans="1:8" ht="30" outlineLevel="6" x14ac:dyDescent="0.2">
      <c r="A1271" s="155" t="s">
        <v>2186</v>
      </c>
      <c r="B1271" s="155" t="s">
        <v>2080</v>
      </c>
      <c r="C1271" s="155" t="s">
        <v>929</v>
      </c>
      <c r="D1271" s="155"/>
      <c r="E1271" s="156" t="s">
        <v>930</v>
      </c>
      <c r="F1271" s="157">
        <v>2609.1</v>
      </c>
      <c r="G1271" s="157">
        <v>0</v>
      </c>
      <c r="H1271" s="157">
        <v>0</v>
      </c>
    </row>
    <row r="1272" spans="1:8" ht="15" outlineLevel="7" x14ac:dyDescent="0.2">
      <c r="A1272" s="155" t="s">
        <v>2186</v>
      </c>
      <c r="B1272" s="155" t="s">
        <v>2080</v>
      </c>
      <c r="C1272" s="155" t="s">
        <v>929</v>
      </c>
      <c r="D1272" s="155" t="s">
        <v>343</v>
      </c>
      <c r="E1272" s="156" t="s">
        <v>344</v>
      </c>
      <c r="F1272" s="157">
        <v>2609.1</v>
      </c>
      <c r="G1272" s="157">
        <v>0</v>
      </c>
      <c r="H1272" s="157">
        <v>0</v>
      </c>
    </row>
    <row r="1273" spans="1:8" ht="45" outlineLevel="5" x14ac:dyDescent="0.2">
      <c r="A1273" s="155" t="s">
        <v>2186</v>
      </c>
      <c r="B1273" s="155" t="s">
        <v>2080</v>
      </c>
      <c r="C1273" s="155" t="s">
        <v>931</v>
      </c>
      <c r="D1273" s="155"/>
      <c r="E1273" s="156" t="s">
        <v>932</v>
      </c>
      <c r="F1273" s="157">
        <v>2631.5</v>
      </c>
      <c r="G1273" s="157">
        <v>2631.5</v>
      </c>
      <c r="H1273" s="157">
        <v>0</v>
      </c>
    </row>
    <row r="1274" spans="1:8" ht="75" outlineLevel="6" x14ac:dyDescent="0.2">
      <c r="A1274" s="155" t="s">
        <v>2186</v>
      </c>
      <c r="B1274" s="155" t="s">
        <v>2080</v>
      </c>
      <c r="C1274" s="155" t="s">
        <v>933</v>
      </c>
      <c r="D1274" s="155"/>
      <c r="E1274" s="156" t="s">
        <v>934</v>
      </c>
      <c r="F1274" s="157">
        <v>1052.5999999999999</v>
      </c>
      <c r="G1274" s="157">
        <v>1052.5999999999999</v>
      </c>
      <c r="H1274" s="157">
        <v>0</v>
      </c>
    </row>
    <row r="1275" spans="1:8" ht="15" outlineLevel="7" x14ac:dyDescent="0.2">
      <c r="A1275" s="155" t="s">
        <v>2186</v>
      </c>
      <c r="B1275" s="155" t="s">
        <v>2080</v>
      </c>
      <c r="C1275" s="155" t="s">
        <v>933</v>
      </c>
      <c r="D1275" s="155" t="s">
        <v>343</v>
      </c>
      <c r="E1275" s="156" t="s">
        <v>344</v>
      </c>
      <c r="F1275" s="157">
        <v>1052.5999999999999</v>
      </c>
      <c r="G1275" s="157">
        <v>1052.5999999999999</v>
      </c>
      <c r="H1275" s="157">
        <v>0</v>
      </c>
    </row>
    <row r="1276" spans="1:8" ht="75" outlineLevel="6" x14ac:dyDescent="0.2">
      <c r="A1276" s="155" t="s">
        <v>2186</v>
      </c>
      <c r="B1276" s="155" t="s">
        <v>2080</v>
      </c>
      <c r="C1276" s="155" t="s">
        <v>935</v>
      </c>
      <c r="D1276" s="155"/>
      <c r="E1276" s="156" t="s">
        <v>936</v>
      </c>
      <c r="F1276" s="157">
        <v>1578.9</v>
      </c>
      <c r="G1276" s="157">
        <v>1578.9</v>
      </c>
      <c r="H1276" s="157">
        <v>0</v>
      </c>
    </row>
    <row r="1277" spans="1:8" ht="15" outlineLevel="7" x14ac:dyDescent="0.2">
      <c r="A1277" s="155" t="s">
        <v>2186</v>
      </c>
      <c r="B1277" s="155" t="s">
        <v>2080</v>
      </c>
      <c r="C1277" s="155" t="s">
        <v>935</v>
      </c>
      <c r="D1277" s="155" t="s">
        <v>343</v>
      </c>
      <c r="E1277" s="156" t="s">
        <v>344</v>
      </c>
      <c r="F1277" s="157">
        <v>1578.9</v>
      </c>
      <c r="G1277" s="157">
        <v>1578.9</v>
      </c>
      <c r="H1277" s="157">
        <v>0</v>
      </c>
    </row>
    <row r="1278" spans="1:8" ht="45" outlineLevel="5" x14ac:dyDescent="0.2">
      <c r="A1278" s="155" t="s">
        <v>2186</v>
      </c>
      <c r="B1278" s="155" t="s">
        <v>2080</v>
      </c>
      <c r="C1278" s="155" t="s">
        <v>937</v>
      </c>
      <c r="D1278" s="155"/>
      <c r="E1278" s="156" t="s">
        <v>938</v>
      </c>
      <c r="F1278" s="157">
        <v>3500</v>
      </c>
      <c r="G1278" s="157">
        <v>0</v>
      </c>
      <c r="H1278" s="157">
        <v>0</v>
      </c>
    </row>
    <row r="1279" spans="1:8" ht="30" outlineLevel="6" x14ac:dyDescent="0.2">
      <c r="A1279" s="155" t="s">
        <v>2186</v>
      </c>
      <c r="B1279" s="155" t="s">
        <v>2080</v>
      </c>
      <c r="C1279" s="155" t="s">
        <v>939</v>
      </c>
      <c r="D1279" s="155"/>
      <c r="E1279" s="156" t="s">
        <v>940</v>
      </c>
      <c r="F1279" s="157">
        <v>3500</v>
      </c>
      <c r="G1279" s="157">
        <v>0</v>
      </c>
      <c r="H1279" s="157">
        <v>0</v>
      </c>
    </row>
    <row r="1280" spans="1:8" ht="15" outlineLevel="7" x14ac:dyDescent="0.2">
      <c r="A1280" s="155" t="s">
        <v>2186</v>
      </c>
      <c r="B1280" s="155" t="s">
        <v>2080</v>
      </c>
      <c r="C1280" s="155" t="s">
        <v>939</v>
      </c>
      <c r="D1280" s="155" t="s">
        <v>343</v>
      </c>
      <c r="E1280" s="156" t="s">
        <v>344</v>
      </c>
      <c r="F1280" s="157">
        <v>3500</v>
      </c>
      <c r="G1280" s="157">
        <v>0</v>
      </c>
      <c r="H1280" s="157">
        <v>0</v>
      </c>
    </row>
    <row r="1281" spans="1:8" ht="45" outlineLevel="3" x14ac:dyDescent="0.2">
      <c r="A1281" s="155" t="s">
        <v>2186</v>
      </c>
      <c r="B1281" s="155" t="s">
        <v>2080</v>
      </c>
      <c r="C1281" s="155" t="s">
        <v>1736</v>
      </c>
      <c r="D1281" s="155"/>
      <c r="E1281" s="156" t="s">
        <v>1737</v>
      </c>
      <c r="F1281" s="157">
        <v>20900</v>
      </c>
      <c r="G1281" s="157">
        <v>20900</v>
      </c>
      <c r="H1281" s="157">
        <v>20900</v>
      </c>
    </row>
    <row r="1282" spans="1:8" ht="45" outlineLevel="4" x14ac:dyDescent="0.2">
      <c r="A1282" s="155" t="s">
        <v>2186</v>
      </c>
      <c r="B1282" s="155" t="s">
        <v>2080</v>
      </c>
      <c r="C1282" s="155" t="s">
        <v>1738</v>
      </c>
      <c r="D1282" s="155"/>
      <c r="E1282" s="156" t="s">
        <v>1739</v>
      </c>
      <c r="F1282" s="157">
        <v>19500</v>
      </c>
      <c r="G1282" s="157">
        <v>19500</v>
      </c>
      <c r="H1282" s="157">
        <v>19500</v>
      </c>
    </row>
    <row r="1283" spans="1:8" ht="75" outlineLevel="5" x14ac:dyDescent="0.2">
      <c r="A1283" s="155" t="s">
        <v>2186</v>
      </c>
      <c r="B1283" s="155" t="s">
        <v>2080</v>
      </c>
      <c r="C1283" s="155" t="s">
        <v>1740</v>
      </c>
      <c r="D1283" s="155"/>
      <c r="E1283" s="156" t="s">
        <v>1741</v>
      </c>
      <c r="F1283" s="157">
        <v>19500</v>
      </c>
      <c r="G1283" s="157">
        <v>19500</v>
      </c>
      <c r="H1283" s="157">
        <v>19500</v>
      </c>
    </row>
    <row r="1284" spans="1:8" ht="60" outlineLevel="6" x14ac:dyDescent="0.2">
      <c r="A1284" s="155" t="s">
        <v>2186</v>
      </c>
      <c r="B1284" s="155" t="s">
        <v>2080</v>
      </c>
      <c r="C1284" s="155" t="s">
        <v>1742</v>
      </c>
      <c r="D1284" s="155"/>
      <c r="E1284" s="156" t="s">
        <v>288</v>
      </c>
      <c r="F1284" s="157">
        <v>19500</v>
      </c>
      <c r="G1284" s="157">
        <v>19500</v>
      </c>
      <c r="H1284" s="157">
        <v>19500</v>
      </c>
    </row>
    <row r="1285" spans="1:8" ht="60" outlineLevel="7" x14ac:dyDescent="0.2">
      <c r="A1285" s="155" t="s">
        <v>2186</v>
      </c>
      <c r="B1285" s="155" t="s">
        <v>2080</v>
      </c>
      <c r="C1285" s="155" t="s">
        <v>1742</v>
      </c>
      <c r="D1285" s="155" t="s">
        <v>289</v>
      </c>
      <c r="E1285" s="156" t="s">
        <v>290</v>
      </c>
      <c r="F1285" s="157">
        <v>19500</v>
      </c>
      <c r="G1285" s="157">
        <v>19500</v>
      </c>
      <c r="H1285" s="157">
        <v>19500</v>
      </c>
    </row>
    <row r="1286" spans="1:8" ht="75" outlineLevel="4" x14ac:dyDescent="0.2">
      <c r="A1286" s="155" t="s">
        <v>2186</v>
      </c>
      <c r="B1286" s="155" t="s">
        <v>2080</v>
      </c>
      <c r="C1286" s="155" t="s">
        <v>1759</v>
      </c>
      <c r="D1286" s="155"/>
      <c r="E1286" s="156" t="s">
        <v>1760</v>
      </c>
      <c r="F1286" s="157">
        <v>400</v>
      </c>
      <c r="G1286" s="157">
        <v>400</v>
      </c>
      <c r="H1286" s="157">
        <v>400</v>
      </c>
    </row>
    <row r="1287" spans="1:8" ht="60" outlineLevel="5" x14ac:dyDescent="0.2">
      <c r="A1287" s="155" t="s">
        <v>2186</v>
      </c>
      <c r="B1287" s="155" t="s">
        <v>2080</v>
      </c>
      <c r="C1287" s="155" t="s">
        <v>1761</v>
      </c>
      <c r="D1287" s="155"/>
      <c r="E1287" s="156" t="s">
        <v>1762</v>
      </c>
      <c r="F1287" s="157">
        <v>400</v>
      </c>
      <c r="G1287" s="157">
        <v>400</v>
      </c>
      <c r="H1287" s="157">
        <v>400</v>
      </c>
    </row>
    <row r="1288" spans="1:8" ht="105" outlineLevel="6" x14ac:dyDescent="0.2">
      <c r="A1288" s="155" t="s">
        <v>2186</v>
      </c>
      <c r="B1288" s="155" t="s">
        <v>2080</v>
      </c>
      <c r="C1288" s="155" t="s">
        <v>1765</v>
      </c>
      <c r="D1288" s="155"/>
      <c r="E1288" s="156" t="s">
        <v>1766</v>
      </c>
      <c r="F1288" s="157">
        <v>400</v>
      </c>
      <c r="G1288" s="157">
        <v>400</v>
      </c>
      <c r="H1288" s="157">
        <v>400</v>
      </c>
    </row>
    <row r="1289" spans="1:8" ht="60" outlineLevel="7" x14ac:dyDescent="0.2">
      <c r="A1289" s="155" t="s">
        <v>2186</v>
      </c>
      <c r="B1289" s="155" t="s">
        <v>2080</v>
      </c>
      <c r="C1289" s="155" t="s">
        <v>1765</v>
      </c>
      <c r="D1289" s="155" t="s">
        <v>289</v>
      </c>
      <c r="E1289" s="156" t="s">
        <v>290</v>
      </c>
      <c r="F1289" s="157">
        <v>400</v>
      </c>
      <c r="G1289" s="157">
        <v>400</v>
      </c>
      <c r="H1289" s="157">
        <v>400</v>
      </c>
    </row>
    <row r="1290" spans="1:8" ht="60" outlineLevel="4" x14ac:dyDescent="0.2">
      <c r="A1290" s="155" t="s">
        <v>2186</v>
      </c>
      <c r="B1290" s="155" t="s">
        <v>2080</v>
      </c>
      <c r="C1290" s="155" t="s">
        <v>1777</v>
      </c>
      <c r="D1290" s="155"/>
      <c r="E1290" s="156" t="s">
        <v>1778</v>
      </c>
      <c r="F1290" s="157">
        <v>1000</v>
      </c>
      <c r="G1290" s="157">
        <v>1000</v>
      </c>
      <c r="H1290" s="157">
        <v>1000</v>
      </c>
    </row>
    <row r="1291" spans="1:8" ht="75" outlineLevel="5" x14ac:dyDescent="0.2">
      <c r="A1291" s="155" t="s">
        <v>2186</v>
      </c>
      <c r="B1291" s="155" t="s">
        <v>2080</v>
      </c>
      <c r="C1291" s="155" t="s">
        <v>1779</v>
      </c>
      <c r="D1291" s="155"/>
      <c r="E1291" s="156" t="s">
        <v>1780</v>
      </c>
      <c r="F1291" s="157">
        <v>1000</v>
      </c>
      <c r="G1291" s="157">
        <v>1000</v>
      </c>
      <c r="H1291" s="157">
        <v>1000</v>
      </c>
    </row>
    <row r="1292" spans="1:8" ht="75" outlineLevel="6" x14ac:dyDescent="0.2">
      <c r="A1292" s="155" t="s">
        <v>2186</v>
      </c>
      <c r="B1292" s="155" t="s">
        <v>2080</v>
      </c>
      <c r="C1292" s="155" t="s">
        <v>1782</v>
      </c>
      <c r="D1292" s="155"/>
      <c r="E1292" s="156" t="s">
        <v>1783</v>
      </c>
      <c r="F1292" s="157">
        <v>1000</v>
      </c>
      <c r="G1292" s="157">
        <v>1000</v>
      </c>
      <c r="H1292" s="157">
        <v>1000</v>
      </c>
    </row>
    <row r="1293" spans="1:8" ht="60" outlineLevel="7" x14ac:dyDescent="0.2">
      <c r="A1293" s="155" t="s">
        <v>2186</v>
      </c>
      <c r="B1293" s="155" t="s">
        <v>2080</v>
      </c>
      <c r="C1293" s="155" t="s">
        <v>1782</v>
      </c>
      <c r="D1293" s="155" t="s">
        <v>289</v>
      </c>
      <c r="E1293" s="156" t="s">
        <v>290</v>
      </c>
      <c r="F1293" s="157">
        <v>1000</v>
      </c>
      <c r="G1293" s="157">
        <v>1000</v>
      </c>
      <c r="H1293" s="157">
        <v>1000</v>
      </c>
    </row>
    <row r="1294" spans="1:8" ht="30" outlineLevel="2" x14ac:dyDescent="0.2">
      <c r="A1294" s="155" t="s">
        <v>2186</v>
      </c>
      <c r="B1294" s="155" t="s">
        <v>2106</v>
      </c>
      <c r="C1294" s="155"/>
      <c r="D1294" s="155"/>
      <c r="E1294" s="156" t="s">
        <v>2107</v>
      </c>
      <c r="F1294" s="157">
        <v>186357.8</v>
      </c>
      <c r="G1294" s="157">
        <v>192252.4</v>
      </c>
      <c r="H1294" s="157">
        <v>193452.4</v>
      </c>
    </row>
    <row r="1295" spans="1:8" ht="60" outlineLevel="3" x14ac:dyDescent="0.2">
      <c r="A1295" s="155" t="s">
        <v>2186</v>
      </c>
      <c r="B1295" s="155" t="s">
        <v>2106</v>
      </c>
      <c r="C1295" s="155" t="s">
        <v>633</v>
      </c>
      <c r="D1295" s="155"/>
      <c r="E1295" s="156" t="s">
        <v>634</v>
      </c>
      <c r="F1295" s="157">
        <v>1286</v>
      </c>
      <c r="G1295" s="157">
        <v>1286</v>
      </c>
      <c r="H1295" s="157">
        <v>1286</v>
      </c>
    </row>
    <row r="1296" spans="1:8" ht="60" outlineLevel="4" x14ac:dyDescent="0.2">
      <c r="A1296" s="155" t="s">
        <v>2186</v>
      </c>
      <c r="B1296" s="155" t="s">
        <v>2106</v>
      </c>
      <c r="C1296" s="155" t="s">
        <v>816</v>
      </c>
      <c r="D1296" s="155"/>
      <c r="E1296" s="156" t="s">
        <v>817</v>
      </c>
      <c r="F1296" s="157">
        <v>1286</v>
      </c>
      <c r="G1296" s="157">
        <v>1286</v>
      </c>
      <c r="H1296" s="157">
        <v>1286</v>
      </c>
    </row>
    <row r="1297" spans="1:8" ht="105" outlineLevel="5" x14ac:dyDescent="0.2">
      <c r="A1297" s="155" t="s">
        <v>2186</v>
      </c>
      <c r="B1297" s="155" t="s">
        <v>2106</v>
      </c>
      <c r="C1297" s="155" t="s">
        <v>818</v>
      </c>
      <c r="D1297" s="155"/>
      <c r="E1297" s="156" t="s">
        <v>819</v>
      </c>
      <c r="F1297" s="157">
        <v>920</v>
      </c>
      <c r="G1297" s="157">
        <v>920</v>
      </c>
      <c r="H1297" s="157">
        <v>920</v>
      </c>
    </row>
    <row r="1298" spans="1:8" ht="60" outlineLevel="6" x14ac:dyDescent="0.2">
      <c r="A1298" s="155" t="s">
        <v>2186</v>
      </c>
      <c r="B1298" s="155" t="s">
        <v>2106</v>
      </c>
      <c r="C1298" s="155" t="s">
        <v>820</v>
      </c>
      <c r="D1298" s="155"/>
      <c r="E1298" s="156" t="s">
        <v>288</v>
      </c>
      <c r="F1298" s="157">
        <v>920</v>
      </c>
      <c r="G1298" s="157">
        <v>920</v>
      </c>
      <c r="H1298" s="157">
        <v>920</v>
      </c>
    </row>
    <row r="1299" spans="1:8" ht="60" outlineLevel="7" x14ac:dyDescent="0.2">
      <c r="A1299" s="155" t="s">
        <v>2186</v>
      </c>
      <c r="B1299" s="155" t="s">
        <v>2106</v>
      </c>
      <c r="C1299" s="155" t="s">
        <v>820</v>
      </c>
      <c r="D1299" s="155" t="s">
        <v>289</v>
      </c>
      <c r="E1299" s="156" t="s">
        <v>290</v>
      </c>
      <c r="F1299" s="157">
        <v>920</v>
      </c>
      <c r="G1299" s="157">
        <v>920</v>
      </c>
      <c r="H1299" s="157">
        <v>920</v>
      </c>
    </row>
    <row r="1300" spans="1:8" ht="90" outlineLevel="5" x14ac:dyDescent="0.2">
      <c r="A1300" s="155" t="s">
        <v>2186</v>
      </c>
      <c r="B1300" s="155" t="s">
        <v>2106</v>
      </c>
      <c r="C1300" s="155" t="s">
        <v>823</v>
      </c>
      <c r="D1300" s="155"/>
      <c r="E1300" s="156" t="s">
        <v>824</v>
      </c>
      <c r="F1300" s="157">
        <v>366</v>
      </c>
      <c r="G1300" s="157">
        <v>366</v>
      </c>
      <c r="H1300" s="157">
        <v>366</v>
      </c>
    </row>
    <row r="1301" spans="1:8" ht="60" outlineLevel="6" x14ac:dyDescent="0.2">
      <c r="A1301" s="155" t="s">
        <v>2186</v>
      </c>
      <c r="B1301" s="155" t="s">
        <v>2106</v>
      </c>
      <c r="C1301" s="155" t="s">
        <v>825</v>
      </c>
      <c r="D1301" s="155"/>
      <c r="E1301" s="156" t="s">
        <v>288</v>
      </c>
      <c r="F1301" s="157">
        <v>366</v>
      </c>
      <c r="G1301" s="157">
        <v>366</v>
      </c>
      <c r="H1301" s="157">
        <v>366</v>
      </c>
    </row>
    <row r="1302" spans="1:8" ht="60" outlineLevel="7" x14ac:dyDescent="0.2">
      <c r="A1302" s="155" t="s">
        <v>2186</v>
      </c>
      <c r="B1302" s="155" t="s">
        <v>2106</v>
      </c>
      <c r="C1302" s="155" t="s">
        <v>825</v>
      </c>
      <c r="D1302" s="155" t="s">
        <v>289</v>
      </c>
      <c r="E1302" s="156" t="s">
        <v>290</v>
      </c>
      <c r="F1302" s="157">
        <v>366</v>
      </c>
      <c r="G1302" s="157">
        <v>366</v>
      </c>
      <c r="H1302" s="157">
        <v>366</v>
      </c>
    </row>
    <row r="1303" spans="1:8" ht="45" outlineLevel="3" x14ac:dyDescent="0.2">
      <c r="A1303" s="155" t="s">
        <v>2186</v>
      </c>
      <c r="B1303" s="155" t="s">
        <v>2106</v>
      </c>
      <c r="C1303" s="155" t="s">
        <v>840</v>
      </c>
      <c r="D1303" s="155"/>
      <c r="E1303" s="156" t="s">
        <v>841</v>
      </c>
      <c r="F1303" s="157">
        <v>185071.8</v>
      </c>
      <c r="G1303" s="157">
        <v>190966.39999999999</v>
      </c>
      <c r="H1303" s="157">
        <v>192166.39999999999</v>
      </c>
    </row>
    <row r="1304" spans="1:8" ht="45" outlineLevel="4" x14ac:dyDescent="0.2">
      <c r="A1304" s="155" t="s">
        <v>2186</v>
      </c>
      <c r="B1304" s="155" t="s">
        <v>2106</v>
      </c>
      <c r="C1304" s="155" t="s">
        <v>842</v>
      </c>
      <c r="D1304" s="155"/>
      <c r="E1304" s="156" t="s">
        <v>843</v>
      </c>
      <c r="F1304" s="157">
        <v>143683.79999999999</v>
      </c>
      <c r="G1304" s="157">
        <v>147989.29999999999</v>
      </c>
      <c r="H1304" s="157">
        <v>149189.29999999999</v>
      </c>
    </row>
    <row r="1305" spans="1:8" ht="30" outlineLevel="5" x14ac:dyDescent="0.2">
      <c r="A1305" s="155" t="s">
        <v>2186</v>
      </c>
      <c r="B1305" s="155" t="s">
        <v>2106</v>
      </c>
      <c r="C1305" s="155" t="s">
        <v>864</v>
      </c>
      <c r="D1305" s="155"/>
      <c r="E1305" s="156" t="s">
        <v>865</v>
      </c>
      <c r="F1305" s="157">
        <v>143683.79999999999</v>
      </c>
      <c r="G1305" s="157">
        <v>147989.29999999999</v>
      </c>
      <c r="H1305" s="157">
        <v>149189.29999999999</v>
      </c>
    </row>
    <row r="1306" spans="1:8" ht="60" outlineLevel="6" x14ac:dyDescent="0.2">
      <c r="A1306" s="155" t="s">
        <v>2186</v>
      </c>
      <c r="B1306" s="155" t="s">
        <v>2106</v>
      </c>
      <c r="C1306" s="155" t="s">
        <v>866</v>
      </c>
      <c r="D1306" s="155"/>
      <c r="E1306" s="156" t="s">
        <v>288</v>
      </c>
      <c r="F1306" s="157">
        <v>143683.79999999999</v>
      </c>
      <c r="G1306" s="157">
        <v>147989.29999999999</v>
      </c>
      <c r="H1306" s="157">
        <v>147989.29999999999</v>
      </c>
    </row>
    <row r="1307" spans="1:8" ht="110.25" customHeight="1" outlineLevel="7" x14ac:dyDescent="0.2">
      <c r="A1307" s="155" t="s">
        <v>2186</v>
      </c>
      <c r="B1307" s="155" t="s">
        <v>2106</v>
      </c>
      <c r="C1307" s="155" t="s">
        <v>866</v>
      </c>
      <c r="D1307" s="155" t="s">
        <v>325</v>
      </c>
      <c r="E1307" s="156" t="s">
        <v>326</v>
      </c>
      <c r="F1307" s="157">
        <v>98897.1</v>
      </c>
      <c r="G1307" s="157">
        <v>103202.6</v>
      </c>
      <c r="H1307" s="157">
        <v>103202.6</v>
      </c>
    </row>
    <row r="1308" spans="1:8" ht="45" outlineLevel="7" x14ac:dyDescent="0.2">
      <c r="A1308" s="155" t="s">
        <v>2186</v>
      </c>
      <c r="B1308" s="155" t="s">
        <v>2106</v>
      </c>
      <c r="C1308" s="155" t="s">
        <v>866</v>
      </c>
      <c r="D1308" s="155" t="s">
        <v>293</v>
      </c>
      <c r="E1308" s="156" t="s">
        <v>294</v>
      </c>
      <c r="F1308" s="157">
        <v>40242.300000000003</v>
      </c>
      <c r="G1308" s="157">
        <v>40242.300000000003</v>
      </c>
      <c r="H1308" s="157">
        <v>40242.300000000003</v>
      </c>
    </row>
    <row r="1309" spans="1:8" ht="15" outlineLevel="7" x14ac:dyDescent="0.2">
      <c r="A1309" s="155" t="s">
        <v>2186</v>
      </c>
      <c r="B1309" s="155" t="s">
        <v>2106</v>
      </c>
      <c r="C1309" s="155" t="s">
        <v>866</v>
      </c>
      <c r="D1309" s="155" t="s">
        <v>327</v>
      </c>
      <c r="E1309" s="156" t="s">
        <v>328</v>
      </c>
      <c r="F1309" s="157">
        <v>4544.3999999999996</v>
      </c>
      <c r="G1309" s="157">
        <v>4544.3999999999996</v>
      </c>
      <c r="H1309" s="157">
        <v>4544.3999999999996</v>
      </c>
    </row>
    <row r="1310" spans="1:8" ht="45" outlineLevel="6" x14ac:dyDescent="0.2">
      <c r="A1310" s="155" t="s">
        <v>2186</v>
      </c>
      <c r="B1310" s="155" t="s">
        <v>2106</v>
      </c>
      <c r="C1310" s="155" t="s">
        <v>869</v>
      </c>
      <c r="D1310" s="155"/>
      <c r="E1310" s="156" t="s">
        <v>870</v>
      </c>
      <c r="F1310" s="157">
        <v>0</v>
      </c>
      <c r="G1310" s="157">
        <v>0</v>
      </c>
      <c r="H1310" s="157">
        <v>1200</v>
      </c>
    </row>
    <row r="1311" spans="1:8" ht="45" outlineLevel="7" x14ac:dyDescent="0.2">
      <c r="A1311" s="155" t="s">
        <v>2186</v>
      </c>
      <c r="B1311" s="155" t="s">
        <v>2106</v>
      </c>
      <c r="C1311" s="155" t="s">
        <v>869</v>
      </c>
      <c r="D1311" s="155" t="s">
        <v>293</v>
      </c>
      <c r="E1311" s="156" t="s">
        <v>294</v>
      </c>
      <c r="F1311" s="157">
        <v>0</v>
      </c>
      <c r="G1311" s="157">
        <v>0</v>
      </c>
      <c r="H1311" s="157">
        <v>1200</v>
      </c>
    </row>
    <row r="1312" spans="1:8" ht="45" outlineLevel="4" x14ac:dyDescent="0.2">
      <c r="A1312" s="155" t="s">
        <v>2186</v>
      </c>
      <c r="B1312" s="155" t="s">
        <v>2106</v>
      </c>
      <c r="C1312" s="155" t="s">
        <v>950</v>
      </c>
      <c r="D1312" s="155"/>
      <c r="E1312" s="156" t="s">
        <v>951</v>
      </c>
      <c r="F1312" s="157">
        <v>41388</v>
      </c>
      <c r="G1312" s="157">
        <v>42977.1</v>
      </c>
      <c r="H1312" s="157">
        <v>42977.1</v>
      </c>
    </row>
    <row r="1313" spans="1:8" ht="45" outlineLevel="5" x14ac:dyDescent="0.2">
      <c r="A1313" s="155" t="s">
        <v>2186</v>
      </c>
      <c r="B1313" s="155" t="s">
        <v>2106</v>
      </c>
      <c r="C1313" s="155" t="s">
        <v>952</v>
      </c>
      <c r="D1313" s="155"/>
      <c r="E1313" s="156" t="s">
        <v>369</v>
      </c>
      <c r="F1313" s="157">
        <v>41388</v>
      </c>
      <c r="G1313" s="157">
        <v>42977.1</v>
      </c>
      <c r="H1313" s="157">
        <v>42977.1</v>
      </c>
    </row>
    <row r="1314" spans="1:8" ht="60" outlineLevel="6" x14ac:dyDescent="0.2">
      <c r="A1314" s="155" t="s">
        <v>2186</v>
      </c>
      <c r="B1314" s="155" t="s">
        <v>2106</v>
      </c>
      <c r="C1314" s="155" t="s">
        <v>953</v>
      </c>
      <c r="D1314" s="155"/>
      <c r="E1314" s="156" t="s">
        <v>371</v>
      </c>
      <c r="F1314" s="157">
        <v>41388</v>
      </c>
      <c r="G1314" s="157">
        <v>42977.1</v>
      </c>
      <c r="H1314" s="157">
        <v>42977.1</v>
      </c>
    </row>
    <row r="1315" spans="1:8" ht="120" outlineLevel="7" x14ac:dyDescent="0.2">
      <c r="A1315" s="155" t="s">
        <v>2186</v>
      </c>
      <c r="B1315" s="155" t="s">
        <v>2106</v>
      </c>
      <c r="C1315" s="155" t="s">
        <v>953</v>
      </c>
      <c r="D1315" s="155" t="s">
        <v>325</v>
      </c>
      <c r="E1315" s="156" t="s">
        <v>326</v>
      </c>
      <c r="F1315" s="157">
        <v>36672.199999999997</v>
      </c>
      <c r="G1315" s="157">
        <v>38056.300000000003</v>
      </c>
      <c r="H1315" s="157">
        <v>38056.300000000003</v>
      </c>
    </row>
    <row r="1316" spans="1:8" ht="45" outlineLevel="7" x14ac:dyDescent="0.2">
      <c r="A1316" s="155" t="s">
        <v>2186</v>
      </c>
      <c r="B1316" s="155" t="s">
        <v>2106</v>
      </c>
      <c r="C1316" s="155" t="s">
        <v>953</v>
      </c>
      <c r="D1316" s="155" t="s">
        <v>293</v>
      </c>
      <c r="E1316" s="156" t="s">
        <v>294</v>
      </c>
      <c r="F1316" s="157">
        <v>4705.8</v>
      </c>
      <c r="G1316" s="157">
        <v>4910.8</v>
      </c>
      <c r="H1316" s="157">
        <v>4910.8</v>
      </c>
    </row>
    <row r="1317" spans="1:8" ht="30" outlineLevel="7" x14ac:dyDescent="0.2">
      <c r="A1317" s="155" t="s">
        <v>2186</v>
      </c>
      <c r="B1317" s="155" t="s">
        <v>2106</v>
      </c>
      <c r="C1317" s="155" t="s">
        <v>953</v>
      </c>
      <c r="D1317" s="155" t="s">
        <v>301</v>
      </c>
      <c r="E1317" s="156" t="s">
        <v>302</v>
      </c>
      <c r="F1317" s="157">
        <v>10</v>
      </c>
      <c r="G1317" s="157">
        <v>10</v>
      </c>
      <c r="H1317" s="157">
        <v>10</v>
      </c>
    </row>
    <row r="1318" spans="1:8" ht="15" outlineLevel="1" x14ac:dyDescent="0.2">
      <c r="A1318" s="155" t="s">
        <v>2186</v>
      </c>
      <c r="B1318" s="155" t="s">
        <v>2092</v>
      </c>
      <c r="C1318" s="155"/>
      <c r="D1318" s="155"/>
      <c r="E1318" s="156" t="s">
        <v>2093</v>
      </c>
      <c r="F1318" s="157">
        <v>7172.9</v>
      </c>
      <c r="G1318" s="157">
        <v>6587.5</v>
      </c>
      <c r="H1318" s="157">
        <v>6587.5</v>
      </c>
    </row>
    <row r="1319" spans="1:8" ht="20.25" customHeight="1" outlineLevel="2" x14ac:dyDescent="0.2">
      <c r="A1319" s="155" t="s">
        <v>2186</v>
      </c>
      <c r="B1319" s="155" t="s">
        <v>2138</v>
      </c>
      <c r="C1319" s="155"/>
      <c r="D1319" s="155"/>
      <c r="E1319" s="156" t="s">
        <v>2139</v>
      </c>
      <c r="F1319" s="157">
        <v>1430.4</v>
      </c>
      <c r="G1319" s="157">
        <v>840</v>
      </c>
      <c r="H1319" s="157">
        <v>840</v>
      </c>
    </row>
    <row r="1320" spans="1:8" ht="45" outlineLevel="3" x14ac:dyDescent="0.2">
      <c r="A1320" s="155" t="s">
        <v>2186</v>
      </c>
      <c r="B1320" s="155" t="s">
        <v>2138</v>
      </c>
      <c r="C1320" s="155" t="s">
        <v>439</v>
      </c>
      <c r="D1320" s="155"/>
      <c r="E1320" s="156" t="s">
        <v>440</v>
      </c>
      <c r="F1320" s="157">
        <v>840</v>
      </c>
      <c r="G1320" s="157">
        <v>840</v>
      </c>
      <c r="H1320" s="157">
        <v>840</v>
      </c>
    </row>
    <row r="1321" spans="1:8" ht="45" outlineLevel="4" x14ac:dyDescent="0.2">
      <c r="A1321" s="155" t="s">
        <v>2186</v>
      </c>
      <c r="B1321" s="155" t="s">
        <v>2138</v>
      </c>
      <c r="C1321" s="155" t="s">
        <v>521</v>
      </c>
      <c r="D1321" s="155"/>
      <c r="E1321" s="156" t="s">
        <v>522</v>
      </c>
      <c r="F1321" s="157">
        <v>840</v>
      </c>
      <c r="G1321" s="157">
        <v>840</v>
      </c>
      <c r="H1321" s="157">
        <v>840</v>
      </c>
    </row>
    <row r="1322" spans="1:8" ht="60" outlineLevel="5" x14ac:dyDescent="0.2">
      <c r="A1322" s="155" t="s">
        <v>2186</v>
      </c>
      <c r="B1322" s="155" t="s">
        <v>2138</v>
      </c>
      <c r="C1322" s="155" t="s">
        <v>535</v>
      </c>
      <c r="D1322" s="155"/>
      <c r="E1322" s="156" t="s">
        <v>536</v>
      </c>
      <c r="F1322" s="157">
        <v>840</v>
      </c>
      <c r="G1322" s="157">
        <v>840</v>
      </c>
      <c r="H1322" s="157">
        <v>840</v>
      </c>
    </row>
    <row r="1323" spans="1:8" ht="90" outlineLevel="6" x14ac:dyDescent="0.2">
      <c r="A1323" s="155" t="s">
        <v>2186</v>
      </c>
      <c r="B1323" s="155" t="s">
        <v>2138</v>
      </c>
      <c r="C1323" s="155" t="s">
        <v>539</v>
      </c>
      <c r="D1323" s="155"/>
      <c r="E1323" s="156" t="s">
        <v>540</v>
      </c>
      <c r="F1323" s="157">
        <v>840</v>
      </c>
      <c r="G1323" s="157">
        <v>840</v>
      </c>
      <c r="H1323" s="157">
        <v>840</v>
      </c>
    </row>
    <row r="1324" spans="1:8" ht="30" outlineLevel="7" x14ac:dyDescent="0.2">
      <c r="A1324" s="155" t="s">
        <v>2186</v>
      </c>
      <c r="B1324" s="155" t="s">
        <v>2138</v>
      </c>
      <c r="C1324" s="155" t="s">
        <v>539</v>
      </c>
      <c r="D1324" s="155" t="s">
        <v>301</v>
      </c>
      <c r="E1324" s="156" t="s">
        <v>302</v>
      </c>
      <c r="F1324" s="157">
        <v>840</v>
      </c>
      <c r="G1324" s="157">
        <v>840</v>
      </c>
      <c r="H1324" s="157">
        <v>840</v>
      </c>
    </row>
    <row r="1325" spans="1:8" ht="60" outlineLevel="3" x14ac:dyDescent="0.2">
      <c r="A1325" s="155" t="s">
        <v>2186</v>
      </c>
      <c r="B1325" s="155" t="s">
        <v>2138</v>
      </c>
      <c r="C1325" s="155" t="s">
        <v>633</v>
      </c>
      <c r="D1325" s="155"/>
      <c r="E1325" s="156" t="s">
        <v>634</v>
      </c>
      <c r="F1325" s="157">
        <v>590.4</v>
      </c>
      <c r="G1325" s="157">
        <v>0</v>
      </c>
      <c r="H1325" s="157">
        <v>0</v>
      </c>
    </row>
    <row r="1326" spans="1:8" ht="75" outlineLevel="4" x14ac:dyDescent="0.2">
      <c r="A1326" s="155" t="s">
        <v>2186</v>
      </c>
      <c r="B1326" s="155" t="s">
        <v>2138</v>
      </c>
      <c r="C1326" s="155" t="s">
        <v>721</v>
      </c>
      <c r="D1326" s="155"/>
      <c r="E1326" s="156" t="s">
        <v>722</v>
      </c>
      <c r="F1326" s="157">
        <v>590.4</v>
      </c>
      <c r="G1326" s="157">
        <v>0</v>
      </c>
      <c r="H1326" s="157">
        <v>0</v>
      </c>
    </row>
    <row r="1327" spans="1:8" ht="60" outlineLevel="5" x14ac:dyDescent="0.2">
      <c r="A1327" s="155" t="s">
        <v>2186</v>
      </c>
      <c r="B1327" s="155" t="s">
        <v>2138</v>
      </c>
      <c r="C1327" s="155" t="s">
        <v>755</v>
      </c>
      <c r="D1327" s="155"/>
      <c r="E1327" s="156" t="s">
        <v>756</v>
      </c>
      <c r="F1327" s="157">
        <v>590.4</v>
      </c>
      <c r="G1327" s="157">
        <v>0</v>
      </c>
      <c r="H1327" s="157">
        <v>0</v>
      </c>
    </row>
    <row r="1328" spans="1:8" ht="75" outlineLevel="6" x14ac:dyDescent="0.2">
      <c r="A1328" s="155" t="s">
        <v>2186</v>
      </c>
      <c r="B1328" s="155" t="s">
        <v>2138</v>
      </c>
      <c r="C1328" s="155" t="s">
        <v>761</v>
      </c>
      <c r="D1328" s="155"/>
      <c r="E1328" s="156" t="s">
        <v>762</v>
      </c>
      <c r="F1328" s="157">
        <v>590.4</v>
      </c>
      <c r="G1328" s="157">
        <v>0</v>
      </c>
      <c r="H1328" s="157">
        <v>0</v>
      </c>
    </row>
    <row r="1329" spans="1:8" ht="60" outlineLevel="7" x14ac:dyDescent="0.2">
      <c r="A1329" s="155" t="s">
        <v>2186</v>
      </c>
      <c r="B1329" s="155" t="s">
        <v>2138</v>
      </c>
      <c r="C1329" s="155" t="s">
        <v>761</v>
      </c>
      <c r="D1329" s="155" t="s">
        <v>289</v>
      </c>
      <c r="E1329" s="156" t="s">
        <v>290</v>
      </c>
      <c r="F1329" s="157">
        <v>590.4</v>
      </c>
      <c r="G1329" s="157">
        <v>0</v>
      </c>
      <c r="H1329" s="157">
        <v>0</v>
      </c>
    </row>
    <row r="1330" spans="1:8" ht="15" outlineLevel="2" x14ac:dyDescent="0.2">
      <c r="A1330" s="155" t="s">
        <v>2186</v>
      </c>
      <c r="B1330" s="155" t="s">
        <v>2140</v>
      </c>
      <c r="C1330" s="155"/>
      <c r="D1330" s="155"/>
      <c r="E1330" s="156" t="s">
        <v>2141</v>
      </c>
      <c r="F1330" s="157">
        <v>5742.5</v>
      </c>
      <c r="G1330" s="157">
        <v>5747.5</v>
      </c>
      <c r="H1330" s="157">
        <v>5747.5</v>
      </c>
    </row>
    <row r="1331" spans="1:8" ht="60" outlineLevel="3" x14ac:dyDescent="0.2">
      <c r="A1331" s="155" t="s">
        <v>2186</v>
      </c>
      <c r="B1331" s="155" t="s">
        <v>2140</v>
      </c>
      <c r="C1331" s="155" t="s">
        <v>633</v>
      </c>
      <c r="D1331" s="155"/>
      <c r="E1331" s="156" t="s">
        <v>634</v>
      </c>
      <c r="F1331" s="157">
        <v>5742.5</v>
      </c>
      <c r="G1331" s="157">
        <v>5747.5</v>
      </c>
      <c r="H1331" s="157">
        <v>5747.5</v>
      </c>
    </row>
    <row r="1332" spans="1:8" ht="75" outlineLevel="4" x14ac:dyDescent="0.2">
      <c r="A1332" s="155" t="s">
        <v>2186</v>
      </c>
      <c r="B1332" s="155" t="s">
        <v>2140</v>
      </c>
      <c r="C1332" s="155" t="s">
        <v>635</v>
      </c>
      <c r="D1332" s="155"/>
      <c r="E1332" s="156" t="s">
        <v>636</v>
      </c>
      <c r="F1332" s="157">
        <v>5742.5</v>
      </c>
      <c r="G1332" s="157">
        <v>5747.5</v>
      </c>
      <c r="H1332" s="157">
        <v>5747.5</v>
      </c>
    </row>
    <row r="1333" spans="1:8" ht="45" outlineLevel="5" x14ac:dyDescent="0.2">
      <c r="A1333" s="155" t="s">
        <v>2186</v>
      </c>
      <c r="B1333" s="155" t="s">
        <v>2140</v>
      </c>
      <c r="C1333" s="155" t="s">
        <v>679</v>
      </c>
      <c r="D1333" s="155"/>
      <c r="E1333" s="156" t="s">
        <v>680</v>
      </c>
      <c r="F1333" s="157">
        <v>5742.5</v>
      </c>
      <c r="G1333" s="157">
        <v>5747.5</v>
      </c>
      <c r="H1333" s="157">
        <v>5747.5</v>
      </c>
    </row>
    <row r="1334" spans="1:8" ht="60" outlineLevel="6" x14ac:dyDescent="0.2">
      <c r="A1334" s="155" t="s">
        <v>2186</v>
      </c>
      <c r="B1334" s="155" t="s">
        <v>2140</v>
      </c>
      <c r="C1334" s="155" t="s">
        <v>682</v>
      </c>
      <c r="D1334" s="155"/>
      <c r="E1334" s="156" t="s">
        <v>683</v>
      </c>
      <c r="F1334" s="157">
        <v>5742.5</v>
      </c>
      <c r="G1334" s="157">
        <v>5747.5</v>
      </c>
      <c r="H1334" s="157">
        <v>5747.5</v>
      </c>
    </row>
    <row r="1335" spans="1:8" ht="30" outlineLevel="7" x14ac:dyDescent="0.2">
      <c r="A1335" s="155" t="s">
        <v>2186</v>
      </c>
      <c r="B1335" s="155" t="s">
        <v>2140</v>
      </c>
      <c r="C1335" s="155" t="s">
        <v>682</v>
      </c>
      <c r="D1335" s="155" t="s">
        <v>301</v>
      </c>
      <c r="E1335" s="156" t="s">
        <v>302</v>
      </c>
      <c r="F1335" s="157">
        <v>5742.5</v>
      </c>
      <c r="G1335" s="157">
        <v>5747.5</v>
      </c>
      <c r="H1335" s="157">
        <v>5747.5</v>
      </c>
    </row>
    <row r="1336" spans="1:8" ht="45" x14ac:dyDescent="0.2">
      <c r="A1336" s="155" t="s">
        <v>2188</v>
      </c>
      <c r="B1336" s="155"/>
      <c r="C1336" s="155"/>
      <c r="D1336" s="155"/>
      <c r="E1336" s="156" t="s">
        <v>2189</v>
      </c>
      <c r="F1336" s="157">
        <v>223079.3</v>
      </c>
      <c r="G1336" s="157">
        <v>191873</v>
      </c>
      <c r="H1336" s="157">
        <v>191873</v>
      </c>
    </row>
    <row r="1337" spans="1:8" ht="30" outlineLevel="1" x14ac:dyDescent="0.2">
      <c r="A1337" s="155" t="s">
        <v>2188</v>
      </c>
      <c r="B1337" s="155" t="s">
        <v>2078</v>
      </c>
      <c r="C1337" s="155"/>
      <c r="D1337" s="155"/>
      <c r="E1337" s="156" t="s">
        <v>2079</v>
      </c>
      <c r="F1337" s="157">
        <v>223079.3</v>
      </c>
      <c r="G1337" s="157">
        <v>191873</v>
      </c>
      <c r="H1337" s="157">
        <v>191873</v>
      </c>
    </row>
    <row r="1338" spans="1:8" ht="15" outlineLevel="2" x14ac:dyDescent="0.2">
      <c r="A1338" s="155" t="s">
        <v>2188</v>
      </c>
      <c r="B1338" s="155" t="s">
        <v>2080</v>
      </c>
      <c r="C1338" s="155"/>
      <c r="D1338" s="155"/>
      <c r="E1338" s="156" t="s">
        <v>2081</v>
      </c>
      <c r="F1338" s="157">
        <v>195431.7</v>
      </c>
      <c r="G1338" s="157">
        <v>163177.9</v>
      </c>
      <c r="H1338" s="157">
        <v>163177.9</v>
      </c>
    </row>
    <row r="1339" spans="1:8" ht="45" outlineLevel="3" x14ac:dyDescent="0.2">
      <c r="A1339" s="155" t="s">
        <v>2188</v>
      </c>
      <c r="B1339" s="155" t="s">
        <v>2080</v>
      </c>
      <c r="C1339" s="155" t="s">
        <v>840</v>
      </c>
      <c r="D1339" s="155"/>
      <c r="E1339" s="156" t="s">
        <v>841</v>
      </c>
      <c r="F1339" s="157">
        <v>195431.7</v>
      </c>
      <c r="G1339" s="157">
        <v>163177.9</v>
      </c>
      <c r="H1339" s="157">
        <v>163177.9</v>
      </c>
    </row>
    <row r="1340" spans="1:8" ht="105" outlineLevel="4" x14ac:dyDescent="0.2">
      <c r="A1340" s="155" t="s">
        <v>2188</v>
      </c>
      <c r="B1340" s="155" t="s">
        <v>2080</v>
      </c>
      <c r="C1340" s="155" t="s">
        <v>941</v>
      </c>
      <c r="D1340" s="155"/>
      <c r="E1340" s="156" t="s">
        <v>942</v>
      </c>
      <c r="F1340" s="157">
        <v>195431.7</v>
      </c>
      <c r="G1340" s="157">
        <v>163177.9</v>
      </c>
      <c r="H1340" s="157">
        <v>163177.9</v>
      </c>
    </row>
    <row r="1341" spans="1:8" ht="78.75" customHeight="1" outlineLevel="5" x14ac:dyDescent="0.2">
      <c r="A1341" s="155" t="s">
        <v>2188</v>
      </c>
      <c r="B1341" s="155" t="s">
        <v>2080</v>
      </c>
      <c r="C1341" s="155" t="s">
        <v>943</v>
      </c>
      <c r="D1341" s="155"/>
      <c r="E1341" s="156" t="s">
        <v>944</v>
      </c>
      <c r="F1341" s="157">
        <v>195431.7</v>
      </c>
      <c r="G1341" s="157">
        <v>163177.9</v>
      </c>
      <c r="H1341" s="157">
        <v>163177.9</v>
      </c>
    </row>
    <row r="1342" spans="1:8" ht="60" outlineLevel="6" x14ac:dyDescent="0.2">
      <c r="A1342" s="155" t="s">
        <v>2188</v>
      </c>
      <c r="B1342" s="155" t="s">
        <v>2080</v>
      </c>
      <c r="C1342" s="155" t="s">
        <v>945</v>
      </c>
      <c r="D1342" s="155"/>
      <c r="E1342" s="156" t="s">
        <v>288</v>
      </c>
      <c r="F1342" s="157">
        <v>21135.8</v>
      </c>
      <c r="G1342" s="157">
        <v>21135.8</v>
      </c>
      <c r="H1342" s="157">
        <v>21135.8</v>
      </c>
    </row>
    <row r="1343" spans="1:8" ht="60" outlineLevel="7" x14ac:dyDescent="0.2">
      <c r="A1343" s="155" t="s">
        <v>2188</v>
      </c>
      <c r="B1343" s="155" t="s">
        <v>2080</v>
      </c>
      <c r="C1343" s="155" t="s">
        <v>945</v>
      </c>
      <c r="D1343" s="155" t="s">
        <v>289</v>
      </c>
      <c r="E1343" s="156" t="s">
        <v>290</v>
      </c>
      <c r="F1343" s="157">
        <v>21135.8</v>
      </c>
      <c r="G1343" s="157">
        <v>21135.8</v>
      </c>
      <c r="H1343" s="157">
        <v>21135.8</v>
      </c>
    </row>
    <row r="1344" spans="1:8" ht="75" outlineLevel="6" x14ac:dyDescent="0.2">
      <c r="A1344" s="155" t="s">
        <v>2188</v>
      </c>
      <c r="B1344" s="155" t="s">
        <v>2080</v>
      </c>
      <c r="C1344" s="155" t="s">
        <v>946</v>
      </c>
      <c r="D1344" s="155"/>
      <c r="E1344" s="156" t="s">
        <v>947</v>
      </c>
      <c r="F1344" s="157">
        <v>74295.899999999994</v>
      </c>
      <c r="G1344" s="157">
        <v>42042.1</v>
      </c>
      <c r="H1344" s="157">
        <v>42042.1</v>
      </c>
    </row>
    <row r="1345" spans="1:8" ht="45" outlineLevel="7" x14ac:dyDescent="0.2">
      <c r="A1345" s="155" t="s">
        <v>2188</v>
      </c>
      <c r="B1345" s="155" t="s">
        <v>2080</v>
      </c>
      <c r="C1345" s="155" t="s">
        <v>946</v>
      </c>
      <c r="D1345" s="155" t="s">
        <v>293</v>
      </c>
      <c r="E1345" s="156" t="s">
        <v>294</v>
      </c>
      <c r="F1345" s="157">
        <v>74295.899999999994</v>
      </c>
      <c r="G1345" s="157">
        <v>42042.1</v>
      </c>
      <c r="H1345" s="157">
        <v>42042.1</v>
      </c>
    </row>
    <row r="1346" spans="1:8" ht="60" outlineLevel="6" x14ac:dyDescent="0.2">
      <c r="A1346" s="155" t="s">
        <v>2188</v>
      </c>
      <c r="B1346" s="155" t="s">
        <v>2080</v>
      </c>
      <c r="C1346" s="155" t="s">
        <v>948</v>
      </c>
      <c r="D1346" s="155"/>
      <c r="E1346" s="156" t="s">
        <v>949</v>
      </c>
      <c r="F1346" s="157">
        <v>100000</v>
      </c>
      <c r="G1346" s="157">
        <v>100000</v>
      </c>
      <c r="H1346" s="157">
        <v>100000</v>
      </c>
    </row>
    <row r="1347" spans="1:8" ht="15" outlineLevel="7" x14ac:dyDescent="0.2">
      <c r="A1347" s="155" t="s">
        <v>2188</v>
      </c>
      <c r="B1347" s="155" t="s">
        <v>2080</v>
      </c>
      <c r="C1347" s="155" t="s">
        <v>948</v>
      </c>
      <c r="D1347" s="155" t="s">
        <v>343</v>
      </c>
      <c r="E1347" s="156" t="s">
        <v>344</v>
      </c>
      <c r="F1347" s="157">
        <v>100000</v>
      </c>
      <c r="G1347" s="157">
        <v>100000</v>
      </c>
      <c r="H1347" s="157">
        <v>100000</v>
      </c>
    </row>
    <row r="1348" spans="1:8" ht="30" outlineLevel="2" x14ac:dyDescent="0.2">
      <c r="A1348" s="155" t="s">
        <v>2188</v>
      </c>
      <c r="B1348" s="155" t="s">
        <v>2106</v>
      </c>
      <c r="C1348" s="155"/>
      <c r="D1348" s="155"/>
      <c r="E1348" s="156" t="s">
        <v>2107</v>
      </c>
      <c r="F1348" s="157">
        <v>27647.599999999999</v>
      </c>
      <c r="G1348" s="157">
        <v>28695.1</v>
      </c>
      <c r="H1348" s="157">
        <v>28695.1</v>
      </c>
    </row>
    <row r="1349" spans="1:8" ht="45" outlineLevel="3" x14ac:dyDescent="0.2">
      <c r="A1349" s="155" t="s">
        <v>2188</v>
      </c>
      <c r="B1349" s="155" t="s">
        <v>2106</v>
      </c>
      <c r="C1349" s="155" t="s">
        <v>840</v>
      </c>
      <c r="D1349" s="155"/>
      <c r="E1349" s="156" t="s">
        <v>841</v>
      </c>
      <c r="F1349" s="157">
        <v>27647.599999999999</v>
      </c>
      <c r="G1349" s="157">
        <v>28695.1</v>
      </c>
      <c r="H1349" s="157">
        <v>28695.1</v>
      </c>
    </row>
    <row r="1350" spans="1:8" ht="45" outlineLevel="4" x14ac:dyDescent="0.2">
      <c r="A1350" s="155" t="s">
        <v>2188</v>
      </c>
      <c r="B1350" s="155" t="s">
        <v>2106</v>
      </c>
      <c r="C1350" s="155" t="s">
        <v>950</v>
      </c>
      <c r="D1350" s="155"/>
      <c r="E1350" s="156" t="s">
        <v>951</v>
      </c>
      <c r="F1350" s="157">
        <v>27647.599999999999</v>
      </c>
      <c r="G1350" s="157">
        <v>28695.1</v>
      </c>
      <c r="H1350" s="157">
        <v>28695.1</v>
      </c>
    </row>
    <row r="1351" spans="1:8" ht="45" outlineLevel="5" x14ac:dyDescent="0.2">
      <c r="A1351" s="155" t="s">
        <v>2188</v>
      </c>
      <c r="B1351" s="155" t="s">
        <v>2106</v>
      </c>
      <c r="C1351" s="155" t="s">
        <v>952</v>
      </c>
      <c r="D1351" s="155"/>
      <c r="E1351" s="156" t="s">
        <v>369</v>
      </c>
      <c r="F1351" s="157">
        <v>27647.599999999999</v>
      </c>
      <c r="G1351" s="157">
        <v>28695.1</v>
      </c>
      <c r="H1351" s="157">
        <v>28695.1</v>
      </c>
    </row>
    <row r="1352" spans="1:8" ht="60" outlineLevel="6" x14ac:dyDescent="0.2">
      <c r="A1352" s="155" t="s">
        <v>2188</v>
      </c>
      <c r="B1352" s="155" t="s">
        <v>2106</v>
      </c>
      <c r="C1352" s="155" t="s">
        <v>953</v>
      </c>
      <c r="D1352" s="155"/>
      <c r="E1352" s="156" t="s">
        <v>371</v>
      </c>
      <c r="F1352" s="157">
        <v>10908.7</v>
      </c>
      <c r="G1352" s="157">
        <v>11323.4</v>
      </c>
      <c r="H1352" s="157">
        <v>11323.4</v>
      </c>
    </row>
    <row r="1353" spans="1:8" ht="108.75" customHeight="1" outlineLevel="7" x14ac:dyDescent="0.2">
      <c r="A1353" s="155" t="s">
        <v>2188</v>
      </c>
      <c r="B1353" s="155" t="s">
        <v>2106</v>
      </c>
      <c r="C1353" s="155" t="s">
        <v>953</v>
      </c>
      <c r="D1353" s="155" t="s">
        <v>325</v>
      </c>
      <c r="E1353" s="156" t="s">
        <v>326</v>
      </c>
      <c r="F1353" s="157">
        <v>9601.2999999999993</v>
      </c>
      <c r="G1353" s="157">
        <v>9933.5</v>
      </c>
      <c r="H1353" s="157">
        <v>9933.5</v>
      </c>
    </row>
    <row r="1354" spans="1:8" ht="45" outlineLevel="7" x14ac:dyDescent="0.2">
      <c r="A1354" s="155" t="s">
        <v>2188</v>
      </c>
      <c r="B1354" s="155" t="s">
        <v>2106</v>
      </c>
      <c r="C1354" s="155" t="s">
        <v>953</v>
      </c>
      <c r="D1354" s="155" t="s">
        <v>293</v>
      </c>
      <c r="E1354" s="156" t="s">
        <v>294</v>
      </c>
      <c r="F1354" s="157">
        <v>1306.4000000000001</v>
      </c>
      <c r="G1354" s="157">
        <v>1389.9</v>
      </c>
      <c r="H1354" s="157">
        <v>1389.9</v>
      </c>
    </row>
    <row r="1355" spans="1:8" ht="30" outlineLevel="7" x14ac:dyDescent="0.2">
      <c r="A1355" s="155" t="s">
        <v>2188</v>
      </c>
      <c r="B1355" s="155" t="s">
        <v>2106</v>
      </c>
      <c r="C1355" s="155" t="s">
        <v>953</v>
      </c>
      <c r="D1355" s="155" t="s">
        <v>301</v>
      </c>
      <c r="E1355" s="156" t="s">
        <v>302</v>
      </c>
      <c r="F1355" s="157">
        <v>1</v>
      </c>
      <c r="G1355" s="157">
        <v>0</v>
      </c>
      <c r="H1355" s="157">
        <v>0</v>
      </c>
    </row>
    <row r="1356" spans="1:8" ht="75" outlineLevel="6" x14ac:dyDescent="0.2">
      <c r="A1356" s="155" t="s">
        <v>2188</v>
      </c>
      <c r="B1356" s="155" t="s">
        <v>2106</v>
      </c>
      <c r="C1356" s="155" t="s">
        <v>954</v>
      </c>
      <c r="D1356" s="155"/>
      <c r="E1356" s="156" t="s">
        <v>955</v>
      </c>
      <c r="F1356" s="157">
        <v>16738.900000000001</v>
      </c>
      <c r="G1356" s="157">
        <v>17371.7</v>
      </c>
      <c r="H1356" s="157">
        <v>17371.7</v>
      </c>
    </row>
    <row r="1357" spans="1:8" ht="110.25" customHeight="1" outlineLevel="7" x14ac:dyDescent="0.2">
      <c r="A1357" s="155" t="s">
        <v>2188</v>
      </c>
      <c r="B1357" s="155" t="s">
        <v>2106</v>
      </c>
      <c r="C1357" s="155" t="s">
        <v>954</v>
      </c>
      <c r="D1357" s="155" t="s">
        <v>325</v>
      </c>
      <c r="E1357" s="156" t="s">
        <v>326</v>
      </c>
      <c r="F1357" s="157">
        <v>12358.8</v>
      </c>
      <c r="G1357" s="157">
        <v>12915.8</v>
      </c>
      <c r="H1357" s="157">
        <v>12915.8</v>
      </c>
    </row>
    <row r="1358" spans="1:8" ht="45" outlineLevel="7" x14ac:dyDescent="0.2">
      <c r="A1358" s="155" t="s">
        <v>2188</v>
      </c>
      <c r="B1358" s="155" t="s">
        <v>2106</v>
      </c>
      <c r="C1358" s="155" t="s">
        <v>954</v>
      </c>
      <c r="D1358" s="155" t="s">
        <v>293</v>
      </c>
      <c r="E1358" s="156" t="s">
        <v>294</v>
      </c>
      <c r="F1358" s="157">
        <v>4380.1000000000004</v>
      </c>
      <c r="G1358" s="157">
        <v>4455.8999999999996</v>
      </c>
      <c r="H1358" s="157">
        <v>4455.8999999999996</v>
      </c>
    </row>
    <row r="1359" spans="1:8" ht="30" x14ac:dyDescent="0.2">
      <c r="A1359" s="155" t="s">
        <v>2190</v>
      </c>
      <c r="B1359" s="155"/>
      <c r="C1359" s="155"/>
      <c r="D1359" s="155"/>
      <c r="E1359" s="156" t="s">
        <v>2191</v>
      </c>
      <c r="F1359" s="157">
        <v>47560629.700000003</v>
      </c>
      <c r="G1359" s="157">
        <v>46774627.399999999</v>
      </c>
      <c r="H1359" s="157">
        <v>45741924.5</v>
      </c>
    </row>
    <row r="1360" spans="1:8" ht="30" outlineLevel="1" x14ac:dyDescent="0.2">
      <c r="A1360" s="155" t="s">
        <v>2190</v>
      </c>
      <c r="B1360" s="155" t="s">
        <v>2054</v>
      </c>
      <c r="C1360" s="155"/>
      <c r="D1360" s="155"/>
      <c r="E1360" s="156" t="s">
        <v>2055</v>
      </c>
      <c r="F1360" s="157">
        <v>45773</v>
      </c>
      <c r="G1360" s="157">
        <v>61250</v>
      </c>
      <c r="H1360" s="157">
        <v>61250</v>
      </c>
    </row>
    <row r="1361" spans="1:8" ht="15" outlineLevel="2" x14ac:dyDescent="0.2">
      <c r="A1361" s="155" t="s">
        <v>2190</v>
      </c>
      <c r="B1361" s="155" t="s">
        <v>2192</v>
      </c>
      <c r="C1361" s="155"/>
      <c r="D1361" s="155"/>
      <c r="E1361" s="156" t="s">
        <v>2193</v>
      </c>
      <c r="F1361" s="157">
        <v>44523</v>
      </c>
      <c r="G1361" s="157">
        <v>60000</v>
      </c>
      <c r="H1361" s="157">
        <v>60000</v>
      </c>
    </row>
    <row r="1362" spans="1:8" ht="45" outlineLevel="3" x14ac:dyDescent="0.2">
      <c r="A1362" s="155" t="s">
        <v>2190</v>
      </c>
      <c r="B1362" s="155" t="s">
        <v>2192</v>
      </c>
      <c r="C1362" s="155" t="s">
        <v>439</v>
      </c>
      <c r="D1362" s="155"/>
      <c r="E1362" s="156" t="s">
        <v>440</v>
      </c>
      <c r="F1362" s="157">
        <v>44523</v>
      </c>
      <c r="G1362" s="157">
        <v>60000</v>
      </c>
      <c r="H1362" s="157">
        <v>60000</v>
      </c>
    </row>
    <row r="1363" spans="1:8" ht="45" outlineLevel="4" x14ac:dyDescent="0.2">
      <c r="A1363" s="155" t="s">
        <v>2190</v>
      </c>
      <c r="B1363" s="155" t="s">
        <v>2192</v>
      </c>
      <c r="C1363" s="155" t="s">
        <v>521</v>
      </c>
      <c r="D1363" s="155"/>
      <c r="E1363" s="156" t="s">
        <v>522</v>
      </c>
      <c r="F1363" s="157">
        <v>44523</v>
      </c>
      <c r="G1363" s="157">
        <v>60000</v>
      </c>
      <c r="H1363" s="157">
        <v>60000</v>
      </c>
    </row>
    <row r="1364" spans="1:8" ht="30" outlineLevel="5" x14ac:dyDescent="0.2">
      <c r="A1364" s="155" t="s">
        <v>2190</v>
      </c>
      <c r="B1364" s="155" t="s">
        <v>2192</v>
      </c>
      <c r="C1364" s="155" t="s">
        <v>541</v>
      </c>
      <c r="D1364" s="155"/>
      <c r="E1364" s="156" t="s">
        <v>542</v>
      </c>
      <c r="F1364" s="157">
        <v>44523</v>
      </c>
      <c r="G1364" s="157">
        <v>60000</v>
      </c>
      <c r="H1364" s="157">
        <v>60000</v>
      </c>
    </row>
    <row r="1365" spans="1:8" ht="60" outlineLevel="6" x14ac:dyDescent="0.2">
      <c r="A1365" s="155" t="s">
        <v>2190</v>
      </c>
      <c r="B1365" s="155" t="s">
        <v>2192</v>
      </c>
      <c r="C1365" s="155" t="s">
        <v>543</v>
      </c>
      <c r="D1365" s="155"/>
      <c r="E1365" s="156" t="s">
        <v>544</v>
      </c>
      <c r="F1365" s="157">
        <v>44523</v>
      </c>
      <c r="G1365" s="157">
        <v>60000</v>
      </c>
      <c r="H1365" s="157">
        <v>60000</v>
      </c>
    </row>
    <row r="1366" spans="1:8" ht="15" outlineLevel="7" x14ac:dyDescent="0.2">
      <c r="A1366" s="155" t="s">
        <v>2190</v>
      </c>
      <c r="B1366" s="155" t="s">
        <v>2192</v>
      </c>
      <c r="C1366" s="155" t="s">
        <v>543</v>
      </c>
      <c r="D1366" s="155" t="s">
        <v>327</v>
      </c>
      <c r="E1366" s="156" t="s">
        <v>328</v>
      </c>
      <c r="F1366" s="157">
        <v>44523</v>
      </c>
      <c r="G1366" s="157">
        <v>60000</v>
      </c>
      <c r="H1366" s="157">
        <v>60000</v>
      </c>
    </row>
    <row r="1367" spans="1:8" ht="30" outlineLevel="2" x14ac:dyDescent="0.2">
      <c r="A1367" s="155" t="s">
        <v>2190</v>
      </c>
      <c r="B1367" s="155" t="s">
        <v>2056</v>
      </c>
      <c r="C1367" s="155"/>
      <c r="D1367" s="155"/>
      <c r="E1367" s="156" t="s">
        <v>2057</v>
      </c>
      <c r="F1367" s="157">
        <v>1250</v>
      </c>
      <c r="G1367" s="157">
        <v>1250</v>
      </c>
      <c r="H1367" s="157">
        <v>1250</v>
      </c>
    </row>
    <row r="1368" spans="1:8" ht="45" outlineLevel="3" x14ac:dyDescent="0.2">
      <c r="A1368" s="155" t="s">
        <v>2190</v>
      </c>
      <c r="B1368" s="155" t="s">
        <v>2056</v>
      </c>
      <c r="C1368" s="155" t="s">
        <v>1736</v>
      </c>
      <c r="D1368" s="155"/>
      <c r="E1368" s="156" t="s">
        <v>1737</v>
      </c>
      <c r="F1368" s="157">
        <v>1250</v>
      </c>
      <c r="G1368" s="157">
        <v>1250</v>
      </c>
      <c r="H1368" s="157">
        <v>1250</v>
      </c>
    </row>
    <row r="1369" spans="1:8" ht="60" outlineLevel="4" x14ac:dyDescent="0.2">
      <c r="A1369" s="155" t="s">
        <v>2190</v>
      </c>
      <c r="B1369" s="155" t="s">
        <v>2056</v>
      </c>
      <c r="C1369" s="155" t="s">
        <v>1786</v>
      </c>
      <c r="D1369" s="155"/>
      <c r="E1369" s="156" t="s">
        <v>1787</v>
      </c>
      <c r="F1369" s="157">
        <v>1250</v>
      </c>
      <c r="G1369" s="157">
        <v>1250</v>
      </c>
      <c r="H1369" s="157">
        <v>1250</v>
      </c>
    </row>
    <row r="1370" spans="1:8" ht="60" outlineLevel="5" x14ac:dyDescent="0.2">
      <c r="A1370" s="155" t="s">
        <v>2190</v>
      </c>
      <c r="B1370" s="155" t="s">
        <v>2056</v>
      </c>
      <c r="C1370" s="155" t="s">
        <v>1792</v>
      </c>
      <c r="D1370" s="155"/>
      <c r="E1370" s="156" t="s">
        <v>1793</v>
      </c>
      <c r="F1370" s="157">
        <v>1250</v>
      </c>
      <c r="G1370" s="157">
        <v>1250</v>
      </c>
      <c r="H1370" s="157">
        <v>1250</v>
      </c>
    </row>
    <row r="1371" spans="1:8" ht="30" outlineLevel="6" x14ac:dyDescent="0.2">
      <c r="A1371" s="155" t="s">
        <v>2190</v>
      </c>
      <c r="B1371" s="155" t="s">
        <v>2056</v>
      </c>
      <c r="C1371" s="155" t="s">
        <v>1794</v>
      </c>
      <c r="D1371" s="155"/>
      <c r="E1371" s="156" t="s">
        <v>1795</v>
      </c>
      <c r="F1371" s="157">
        <v>1250</v>
      </c>
      <c r="G1371" s="157">
        <v>1250</v>
      </c>
      <c r="H1371" s="157">
        <v>1250</v>
      </c>
    </row>
    <row r="1372" spans="1:8" ht="45" outlineLevel="7" x14ac:dyDescent="0.2">
      <c r="A1372" s="155" t="s">
        <v>2190</v>
      </c>
      <c r="B1372" s="155" t="s">
        <v>2056</v>
      </c>
      <c r="C1372" s="155" t="s">
        <v>1794</v>
      </c>
      <c r="D1372" s="155" t="s">
        <v>293</v>
      </c>
      <c r="E1372" s="156" t="s">
        <v>294</v>
      </c>
      <c r="F1372" s="157">
        <v>1250</v>
      </c>
      <c r="G1372" s="157">
        <v>1250</v>
      </c>
      <c r="H1372" s="157">
        <v>1250</v>
      </c>
    </row>
    <row r="1373" spans="1:8" ht="30" outlineLevel="1" x14ac:dyDescent="0.2">
      <c r="A1373" s="155" t="s">
        <v>2190</v>
      </c>
      <c r="B1373" s="155" t="s">
        <v>2058</v>
      </c>
      <c r="C1373" s="155"/>
      <c r="D1373" s="155"/>
      <c r="E1373" s="156" t="s">
        <v>2059</v>
      </c>
      <c r="F1373" s="157">
        <v>7183.6</v>
      </c>
      <c r="G1373" s="157">
        <v>7183.6</v>
      </c>
      <c r="H1373" s="157">
        <v>7183.6</v>
      </c>
    </row>
    <row r="1374" spans="1:8" ht="32.25" customHeight="1" outlineLevel="2" x14ac:dyDescent="0.2">
      <c r="A1374" s="155" t="s">
        <v>2190</v>
      </c>
      <c r="B1374" s="155" t="s">
        <v>2194</v>
      </c>
      <c r="C1374" s="155"/>
      <c r="D1374" s="155"/>
      <c r="E1374" s="156" t="s">
        <v>2195</v>
      </c>
      <c r="F1374" s="157">
        <v>557.79999999999995</v>
      </c>
      <c r="G1374" s="157">
        <v>557.79999999999995</v>
      </c>
      <c r="H1374" s="157">
        <v>557.79999999999995</v>
      </c>
    </row>
    <row r="1375" spans="1:8" ht="45" outlineLevel="3" x14ac:dyDescent="0.2">
      <c r="A1375" s="155" t="s">
        <v>2190</v>
      </c>
      <c r="B1375" s="155" t="s">
        <v>2194</v>
      </c>
      <c r="C1375" s="155" t="s">
        <v>439</v>
      </c>
      <c r="D1375" s="155"/>
      <c r="E1375" s="156" t="s">
        <v>440</v>
      </c>
      <c r="F1375" s="157">
        <v>557.79999999999995</v>
      </c>
      <c r="G1375" s="157">
        <v>557.79999999999995</v>
      </c>
      <c r="H1375" s="157">
        <v>557.79999999999995</v>
      </c>
    </row>
    <row r="1376" spans="1:8" ht="45" outlineLevel="4" x14ac:dyDescent="0.2">
      <c r="A1376" s="155" t="s">
        <v>2190</v>
      </c>
      <c r="B1376" s="155" t="s">
        <v>2194</v>
      </c>
      <c r="C1376" s="155" t="s">
        <v>521</v>
      </c>
      <c r="D1376" s="155"/>
      <c r="E1376" s="156" t="s">
        <v>522</v>
      </c>
      <c r="F1376" s="157">
        <v>557.79999999999995</v>
      </c>
      <c r="G1376" s="157">
        <v>557.79999999999995</v>
      </c>
      <c r="H1376" s="157">
        <v>557.79999999999995</v>
      </c>
    </row>
    <row r="1377" spans="1:8" ht="30" outlineLevel="5" x14ac:dyDescent="0.2">
      <c r="A1377" s="155" t="s">
        <v>2190</v>
      </c>
      <c r="B1377" s="155" t="s">
        <v>2194</v>
      </c>
      <c r="C1377" s="155" t="s">
        <v>541</v>
      </c>
      <c r="D1377" s="155"/>
      <c r="E1377" s="156" t="s">
        <v>542</v>
      </c>
      <c r="F1377" s="157">
        <v>557.79999999999995</v>
      </c>
      <c r="G1377" s="157">
        <v>557.79999999999995</v>
      </c>
      <c r="H1377" s="157">
        <v>557.79999999999995</v>
      </c>
    </row>
    <row r="1378" spans="1:8" ht="60" outlineLevel="6" x14ac:dyDescent="0.2">
      <c r="A1378" s="155" t="s">
        <v>2190</v>
      </c>
      <c r="B1378" s="155" t="s">
        <v>2194</v>
      </c>
      <c r="C1378" s="155" t="s">
        <v>543</v>
      </c>
      <c r="D1378" s="155"/>
      <c r="E1378" s="156" t="s">
        <v>544</v>
      </c>
      <c r="F1378" s="157">
        <v>557.79999999999995</v>
      </c>
      <c r="G1378" s="157">
        <v>557.79999999999995</v>
      </c>
      <c r="H1378" s="157">
        <v>557.79999999999995</v>
      </c>
    </row>
    <row r="1379" spans="1:8" ht="45" outlineLevel="7" x14ac:dyDescent="0.2">
      <c r="A1379" s="155" t="s">
        <v>2190</v>
      </c>
      <c r="B1379" s="155" t="s">
        <v>2194</v>
      </c>
      <c r="C1379" s="155" t="s">
        <v>543</v>
      </c>
      <c r="D1379" s="155" t="s">
        <v>293</v>
      </c>
      <c r="E1379" s="156" t="s">
        <v>294</v>
      </c>
      <c r="F1379" s="157">
        <v>557.79999999999995</v>
      </c>
      <c r="G1379" s="157">
        <v>557.79999999999995</v>
      </c>
      <c r="H1379" s="157">
        <v>557.79999999999995</v>
      </c>
    </row>
    <row r="1380" spans="1:8" ht="30" outlineLevel="2" x14ac:dyDescent="0.2">
      <c r="A1380" s="155" t="s">
        <v>2190</v>
      </c>
      <c r="B1380" s="155" t="s">
        <v>2104</v>
      </c>
      <c r="C1380" s="155"/>
      <c r="D1380" s="155"/>
      <c r="E1380" s="156" t="s">
        <v>2105</v>
      </c>
      <c r="F1380" s="157">
        <v>6625.8</v>
      </c>
      <c r="G1380" s="157">
        <v>6625.8</v>
      </c>
      <c r="H1380" s="157">
        <v>6625.8</v>
      </c>
    </row>
    <row r="1381" spans="1:8" ht="45" outlineLevel="3" x14ac:dyDescent="0.2">
      <c r="A1381" s="155" t="s">
        <v>2190</v>
      </c>
      <c r="B1381" s="155" t="s">
        <v>2104</v>
      </c>
      <c r="C1381" s="155" t="s">
        <v>439</v>
      </c>
      <c r="D1381" s="155"/>
      <c r="E1381" s="156" t="s">
        <v>440</v>
      </c>
      <c r="F1381" s="157">
        <v>6625.8</v>
      </c>
      <c r="G1381" s="157">
        <v>6625.8</v>
      </c>
      <c r="H1381" s="157">
        <v>6625.8</v>
      </c>
    </row>
    <row r="1382" spans="1:8" ht="45" outlineLevel="4" x14ac:dyDescent="0.2">
      <c r="A1382" s="155" t="s">
        <v>2190</v>
      </c>
      <c r="B1382" s="155" t="s">
        <v>2104</v>
      </c>
      <c r="C1382" s="155" t="s">
        <v>521</v>
      </c>
      <c r="D1382" s="155"/>
      <c r="E1382" s="156" t="s">
        <v>522</v>
      </c>
      <c r="F1382" s="157">
        <v>6625.8</v>
      </c>
      <c r="G1382" s="157">
        <v>6625.8</v>
      </c>
      <c r="H1382" s="157">
        <v>6625.8</v>
      </c>
    </row>
    <row r="1383" spans="1:8" ht="30" outlineLevel="5" x14ac:dyDescent="0.2">
      <c r="A1383" s="155" t="s">
        <v>2190</v>
      </c>
      <c r="B1383" s="155" t="s">
        <v>2104</v>
      </c>
      <c r="C1383" s="155" t="s">
        <v>541</v>
      </c>
      <c r="D1383" s="155"/>
      <c r="E1383" s="156" t="s">
        <v>542</v>
      </c>
      <c r="F1383" s="157">
        <v>6625.8</v>
      </c>
      <c r="G1383" s="157">
        <v>6625.8</v>
      </c>
      <c r="H1383" s="157">
        <v>6625.8</v>
      </c>
    </row>
    <row r="1384" spans="1:8" ht="60" outlineLevel="6" x14ac:dyDescent="0.2">
      <c r="A1384" s="155" t="s">
        <v>2190</v>
      </c>
      <c r="B1384" s="155" t="s">
        <v>2104</v>
      </c>
      <c r="C1384" s="155" t="s">
        <v>543</v>
      </c>
      <c r="D1384" s="155"/>
      <c r="E1384" s="156" t="s">
        <v>544</v>
      </c>
      <c r="F1384" s="157">
        <v>3500</v>
      </c>
      <c r="G1384" s="157">
        <v>3500</v>
      </c>
      <c r="H1384" s="157">
        <v>3500</v>
      </c>
    </row>
    <row r="1385" spans="1:8" ht="60" outlineLevel="7" x14ac:dyDescent="0.2">
      <c r="A1385" s="155" t="s">
        <v>2190</v>
      </c>
      <c r="B1385" s="155" t="s">
        <v>2104</v>
      </c>
      <c r="C1385" s="155" t="s">
        <v>543</v>
      </c>
      <c r="D1385" s="155" t="s">
        <v>289</v>
      </c>
      <c r="E1385" s="156" t="s">
        <v>290</v>
      </c>
      <c r="F1385" s="157">
        <v>3500</v>
      </c>
      <c r="G1385" s="157">
        <v>3500</v>
      </c>
      <c r="H1385" s="157">
        <v>3500</v>
      </c>
    </row>
    <row r="1386" spans="1:8" ht="30" outlineLevel="6" x14ac:dyDescent="0.2">
      <c r="A1386" s="155" t="s">
        <v>2190</v>
      </c>
      <c r="B1386" s="155" t="s">
        <v>2104</v>
      </c>
      <c r="C1386" s="155" t="s">
        <v>547</v>
      </c>
      <c r="D1386" s="155"/>
      <c r="E1386" s="156" t="s">
        <v>548</v>
      </c>
      <c r="F1386" s="157">
        <v>3125.8</v>
      </c>
      <c r="G1386" s="157">
        <v>3125.8</v>
      </c>
      <c r="H1386" s="157">
        <v>3125.8</v>
      </c>
    </row>
    <row r="1387" spans="1:8" ht="45" outlineLevel="7" x14ac:dyDescent="0.2">
      <c r="A1387" s="155" t="s">
        <v>2190</v>
      </c>
      <c r="B1387" s="155" t="s">
        <v>2104</v>
      </c>
      <c r="C1387" s="155" t="s">
        <v>547</v>
      </c>
      <c r="D1387" s="155" t="s">
        <v>293</v>
      </c>
      <c r="E1387" s="156" t="s">
        <v>294</v>
      </c>
      <c r="F1387" s="157">
        <v>725.8</v>
      </c>
      <c r="G1387" s="157">
        <v>725.8</v>
      </c>
      <c r="H1387" s="157">
        <v>725.8</v>
      </c>
    </row>
    <row r="1388" spans="1:8" ht="30" outlineLevel="7" x14ac:dyDescent="0.2">
      <c r="A1388" s="155" t="s">
        <v>2190</v>
      </c>
      <c r="B1388" s="155" t="s">
        <v>2104</v>
      </c>
      <c r="C1388" s="155" t="s">
        <v>547</v>
      </c>
      <c r="D1388" s="155" t="s">
        <v>301</v>
      </c>
      <c r="E1388" s="156" t="s">
        <v>302</v>
      </c>
      <c r="F1388" s="157">
        <v>2400</v>
      </c>
      <c r="G1388" s="157">
        <v>2400</v>
      </c>
      <c r="H1388" s="157">
        <v>2400</v>
      </c>
    </row>
    <row r="1389" spans="1:8" ht="15" outlineLevel="1" x14ac:dyDescent="0.2">
      <c r="A1389" s="155" t="s">
        <v>2190</v>
      </c>
      <c r="B1389" s="155" t="s">
        <v>2070</v>
      </c>
      <c r="C1389" s="155"/>
      <c r="D1389" s="155"/>
      <c r="E1389" s="156" t="s">
        <v>2071</v>
      </c>
      <c r="F1389" s="157">
        <v>46744741.600000001</v>
      </c>
      <c r="G1389" s="157">
        <v>45937611.399999999</v>
      </c>
      <c r="H1389" s="157">
        <v>44904877.5</v>
      </c>
    </row>
    <row r="1390" spans="1:8" ht="15" outlineLevel="2" x14ac:dyDescent="0.2">
      <c r="A1390" s="155" t="s">
        <v>2190</v>
      </c>
      <c r="B1390" s="155" t="s">
        <v>2072</v>
      </c>
      <c r="C1390" s="155"/>
      <c r="D1390" s="155"/>
      <c r="E1390" s="156" t="s">
        <v>2073</v>
      </c>
      <c r="F1390" s="157">
        <v>42726.6</v>
      </c>
      <c r="G1390" s="157">
        <v>40601.599999999999</v>
      </c>
      <c r="H1390" s="157">
        <v>39589.1</v>
      </c>
    </row>
    <row r="1391" spans="1:8" ht="45" outlineLevel="3" x14ac:dyDescent="0.2">
      <c r="A1391" s="155" t="s">
        <v>2190</v>
      </c>
      <c r="B1391" s="155" t="s">
        <v>2072</v>
      </c>
      <c r="C1391" s="155" t="s">
        <v>439</v>
      </c>
      <c r="D1391" s="155"/>
      <c r="E1391" s="156" t="s">
        <v>440</v>
      </c>
      <c r="F1391" s="157">
        <v>42726.6</v>
      </c>
      <c r="G1391" s="157">
        <v>40601.599999999999</v>
      </c>
      <c r="H1391" s="157">
        <v>39589.1</v>
      </c>
    </row>
    <row r="1392" spans="1:8" ht="30" outlineLevel="4" x14ac:dyDescent="0.2">
      <c r="A1392" s="155" t="s">
        <v>2190</v>
      </c>
      <c r="B1392" s="155" t="s">
        <v>2072</v>
      </c>
      <c r="C1392" s="155" t="s">
        <v>441</v>
      </c>
      <c r="D1392" s="155"/>
      <c r="E1392" s="156" t="s">
        <v>442</v>
      </c>
      <c r="F1392" s="157">
        <v>42726.6</v>
      </c>
      <c r="G1392" s="157">
        <v>40601.599999999999</v>
      </c>
      <c r="H1392" s="157">
        <v>39589.1</v>
      </c>
    </row>
    <row r="1393" spans="1:8" ht="105" outlineLevel="5" x14ac:dyDescent="0.2">
      <c r="A1393" s="155" t="s">
        <v>2190</v>
      </c>
      <c r="B1393" s="155" t="s">
        <v>2072</v>
      </c>
      <c r="C1393" s="155" t="s">
        <v>443</v>
      </c>
      <c r="D1393" s="155"/>
      <c r="E1393" s="156" t="s">
        <v>444</v>
      </c>
      <c r="F1393" s="157">
        <v>1689.1</v>
      </c>
      <c r="G1393" s="157">
        <v>1689.1</v>
      </c>
      <c r="H1393" s="157">
        <v>1689.1</v>
      </c>
    </row>
    <row r="1394" spans="1:8" ht="60" outlineLevel="6" x14ac:dyDescent="0.2">
      <c r="A1394" s="155" t="s">
        <v>2190</v>
      </c>
      <c r="B1394" s="155" t="s">
        <v>2072</v>
      </c>
      <c r="C1394" s="155" t="s">
        <v>445</v>
      </c>
      <c r="D1394" s="155"/>
      <c r="E1394" s="156" t="s">
        <v>288</v>
      </c>
      <c r="F1394" s="157">
        <v>1689.1</v>
      </c>
      <c r="G1394" s="157">
        <v>1689.1</v>
      </c>
      <c r="H1394" s="157">
        <v>1689.1</v>
      </c>
    </row>
    <row r="1395" spans="1:8" ht="60" outlineLevel="7" x14ac:dyDescent="0.2">
      <c r="A1395" s="155" t="s">
        <v>2190</v>
      </c>
      <c r="B1395" s="155" t="s">
        <v>2072</v>
      </c>
      <c r="C1395" s="155" t="s">
        <v>445</v>
      </c>
      <c r="D1395" s="155" t="s">
        <v>289</v>
      </c>
      <c r="E1395" s="156" t="s">
        <v>290</v>
      </c>
      <c r="F1395" s="157">
        <v>1689.1</v>
      </c>
      <c r="G1395" s="157">
        <v>1689.1</v>
      </c>
      <c r="H1395" s="157">
        <v>1689.1</v>
      </c>
    </row>
    <row r="1396" spans="1:8" ht="93" customHeight="1" outlineLevel="5" x14ac:dyDescent="0.2">
      <c r="A1396" s="155" t="s">
        <v>2190</v>
      </c>
      <c r="B1396" s="155" t="s">
        <v>2072</v>
      </c>
      <c r="C1396" s="155" t="s">
        <v>472</v>
      </c>
      <c r="D1396" s="155"/>
      <c r="E1396" s="156" t="s">
        <v>473</v>
      </c>
      <c r="F1396" s="157">
        <v>41037.5</v>
      </c>
      <c r="G1396" s="157">
        <v>38912.5</v>
      </c>
      <c r="H1396" s="157">
        <v>37900</v>
      </c>
    </row>
    <row r="1397" spans="1:8" ht="60" outlineLevel="6" x14ac:dyDescent="0.2">
      <c r="A1397" s="155" t="s">
        <v>2190</v>
      </c>
      <c r="B1397" s="155" t="s">
        <v>2072</v>
      </c>
      <c r="C1397" s="155" t="s">
        <v>476</v>
      </c>
      <c r="D1397" s="155"/>
      <c r="E1397" s="156" t="s">
        <v>477</v>
      </c>
      <c r="F1397" s="157">
        <v>41037.5</v>
      </c>
      <c r="G1397" s="157">
        <v>38912.5</v>
      </c>
      <c r="H1397" s="157">
        <v>37900</v>
      </c>
    </row>
    <row r="1398" spans="1:8" ht="15" outlineLevel="7" x14ac:dyDescent="0.2">
      <c r="A1398" s="155" t="s">
        <v>2190</v>
      </c>
      <c r="B1398" s="155" t="s">
        <v>2072</v>
      </c>
      <c r="C1398" s="155" t="s">
        <v>476</v>
      </c>
      <c r="D1398" s="155" t="s">
        <v>343</v>
      </c>
      <c r="E1398" s="156" t="s">
        <v>344</v>
      </c>
      <c r="F1398" s="157">
        <v>41037.5</v>
      </c>
      <c r="G1398" s="157">
        <v>38912.5</v>
      </c>
      <c r="H1398" s="157">
        <v>37900</v>
      </c>
    </row>
    <row r="1399" spans="1:8" ht="15" outlineLevel="2" x14ac:dyDescent="0.2">
      <c r="A1399" s="155" t="s">
        <v>2190</v>
      </c>
      <c r="B1399" s="155" t="s">
        <v>2074</v>
      </c>
      <c r="C1399" s="155"/>
      <c r="D1399" s="155"/>
      <c r="E1399" s="156" t="s">
        <v>2075</v>
      </c>
      <c r="F1399" s="157">
        <v>8612683.5999999996</v>
      </c>
      <c r="G1399" s="157">
        <v>7430442.7999999998</v>
      </c>
      <c r="H1399" s="157">
        <v>6510672</v>
      </c>
    </row>
    <row r="1400" spans="1:8" ht="45" outlineLevel="3" x14ac:dyDescent="0.2">
      <c r="A1400" s="155" t="s">
        <v>2190</v>
      </c>
      <c r="B1400" s="155" t="s">
        <v>2074</v>
      </c>
      <c r="C1400" s="155" t="s">
        <v>439</v>
      </c>
      <c r="D1400" s="155"/>
      <c r="E1400" s="156" t="s">
        <v>440</v>
      </c>
      <c r="F1400" s="157">
        <v>8612683.5999999996</v>
      </c>
      <c r="G1400" s="157">
        <v>7430442.7999999998</v>
      </c>
      <c r="H1400" s="157">
        <v>6510672</v>
      </c>
    </row>
    <row r="1401" spans="1:8" ht="30" outlineLevel="4" x14ac:dyDescent="0.2">
      <c r="A1401" s="155" t="s">
        <v>2190</v>
      </c>
      <c r="B1401" s="155" t="s">
        <v>2074</v>
      </c>
      <c r="C1401" s="155" t="s">
        <v>441</v>
      </c>
      <c r="D1401" s="155"/>
      <c r="E1401" s="156" t="s">
        <v>442</v>
      </c>
      <c r="F1401" s="157">
        <v>5694975.5999999996</v>
      </c>
      <c r="G1401" s="157">
        <v>5833963</v>
      </c>
      <c r="H1401" s="157">
        <v>5267437.5</v>
      </c>
    </row>
    <row r="1402" spans="1:8" ht="105" outlineLevel="5" x14ac:dyDescent="0.2">
      <c r="A1402" s="155" t="s">
        <v>2190</v>
      </c>
      <c r="B1402" s="155" t="s">
        <v>2074</v>
      </c>
      <c r="C1402" s="155" t="s">
        <v>443</v>
      </c>
      <c r="D1402" s="155"/>
      <c r="E1402" s="156" t="s">
        <v>444</v>
      </c>
      <c r="F1402" s="157">
        <v>4527227</v>
      </c>
      <c r="G1402" s="157">
        <v>4427470.8</v>
      </c>
      <c r="H1402" s="157">
        <v>4352993.5</v>
      </c>
    </row>
    <row r="1403" spans="1:8" ht="60" outlineLevel="6" x14ac:dyDescent="0.2">
      <c r="A1403" s="155" t="s">
        <v>2190</v>
      </c>
      <c r="B1403" s="155" t="s">
        <v>2074</v>
      </c>
      <c r="C1403" s="155" t="s">
        <v>445</v>
      </c>
      <c r="D1403" s="155"/>
      <c r="E1403" s="156" t="s">
        <v>288</v>
      </c>
      <c r="F1403" s="157">
        <v>491983.9</v>
      </c>
      <c r="G1403" s="157">
        <v>485110.9</v>
      </c>
      <c r="H1403" s="157">
        <v>485236</v>
      </c>
    </row>
    <row r="1404" spans="1:8" ht="107.25" customHeight="1" outlineLevel="7" x14ac:dyDescent="0.2">
      <c r="A1404" s="155" t="s">
        <v>2190</v>
      </c>
      <c r="B1404" s="155" t="s">
        <v>2074</v>
      </c>
      <c r="C1404" s="155" t="s">
        <v>445</v>
      </c>
      <c r="D1404" s="155" t="s">
        <v>325</v>
      </c>
      <c r="E1404" s="156" t="s">
        <v>326</v>
      </c>
      <c r="F1404" s="157">
        <v>29821.4</v>
      </c>
      <c r="G1404" s="157">
        <v>30227.9</v>
      </c>
      <c r="H1404" s="157">
        <v>30227.9</v>
      </c>
    </row>
    <row r="1405" spans="1:8" ht="45" outlineLevel="7" x14ac:dyDescent="0.2">
      <c r="A1405" s="155" t="s">
        <v>2190</v>
      </c>
      <c r="B1405" s="155" t="s">
        <v>2074</v>
      </c>
      <c r="C1405" s="155" t="s">
        <v>445</v>
      </c>
      <c r="D1405" s="155" t="s">
        <v>293</v>
      </c>
      <c r="E1405" s="156" t="s">
        <v>294</v>
      </c>
      <c r="F1405" s="157">
        <v>24206.3</v>
      </c>
      <c r="G1405" s="157">
        <v>24206.3</v>
      </c>
      <c r="H1405" s="157">
        <v>24206.3</v>
      </c>
    </row>
    <row r="1406" spans="1:8" ht="60" outlineLevel="7" x14ac:dyDescent="0.2">
      <c r="A1406" s="155" t="s">
        <v>2190</v>
      </c>
      <c r="B1406" s="155" t="s">
        <v>2074</v>
      </c>
      <c r="C1406" s="155" t="s">
        <v>445</v>
      </c>
      <c r="D1406" s="155" t="s">
        <v>289</v>
      </c>
      <c r="E1406" s="156" t="s">
        <v>290</v>
      </c>
      <c r="F1406" s="157">
        <v>437353.4</v>
      </c>
      <c r="G1406" s="157">
        <v>430049.8</v>
      </c>
      <c r="H1406" s="157">
        <v>430174.9</v>
      </c>
    </row>
    <row r="1407" spans="1:8" ht="15" outlineLevel="7" x14ac:dyDescent="0.2">
      <c r="A1407" s="155" t="s">
        <v>2190</v>
      </c>
      <c r="B1407" s="155" t="s">
        <v>2074</v>
      </c>
      <c r="C1407" s="155" t="s">
        <v>445</v>
      </c>
      <c r="D1407" s="155" t="s">
        <v>327</v>
      </c>
      <c r="E1407" s="156" t="s">
        <v>328</v>
      </c>
      <c r="F1407" s="157">
        <v>602.79999999999995</v>
      </c>
      <c r="G1407" s="157">
        <v>626.9</v>
      </c>
      <c r="H1407" s="157">
        <v>626.9</v>
      </c>
    </row>
    <row r="1408" spans="1:8" ht="307.5" customHeight="1" outlineLevel="6" x14ac:dyDescent="0.2">
      <c r="A1408" s="155" t="s">
        <v>2190</v>
      </c>
      <c r="B1408" s="155" t="s">
        <v>2074</v>
      </c>
      <c r="C1408" s="155" t="s">
        <v>448</v>
      </c>
      <c r="D1408" s="155"/>
      <c r="E1408" s="156" t="s">
        <v>449</v>
      </c>
      <c r="F1408" s="157">
        <v>235486.3</v>
      </c>
      <c r="G1408" s="157">
        <v>235284.9</v>
      </c>
      <c r="H1408" s="157">
        <v>234771</v>
      </c>
    </row>
    <row r="1409" spans="1:8" ht="15" outlineLevel="7" x14ac:dyDescent="0.2">
      <c r="A1409" s="155" t="s">
        <v>2190</v>
      </c>
      <c r="B1409" s="155" t="s">
        <v>2074</v>
      </c>
      <c r="C1409" s="155" t="s">
        <v>448</v>
      </c>
      <c r="D1409" s="155" t="s">
        <v>343</v>
      </c>
      <c r="E1409" s="156" t="s">
        <v>344</v>
      </c>
      <c r="F1409" s="157">
        <v>235486.3</v>
      </c>
      <c r="G1409" s="157">
        <v>235284.9</v>
      </c>
      <c r="H1409" s="157">
        <v>234771</v>
      </c>
    </row>
    <row r="1410" spans="1:8" ht="150" outlineLevel="6" x14ac:dyDescent="0.2">
      <c r="A1410" s="155" t="s">
        <v>2190</v>
      </c>
      <c r="B1410" s="155" t="s">
        <v>2074</v>
      </c>
      <c r="C1410" s="155" t="s">
        <v>450</v>
      </c>
      <c r="D1410" s="155"/>
      <c r="E1410" s="156" t="s">
        <v>451</v>
      </c>
      <c r="F1410" s="157">
        <v>11311.7</v>
      </c>
      <c r="G1410" s="157">
        <v>11311.7</v>
      </c>
      <c r="H1410" s="157">
        <v>11311.7</v>
      </c>
    </row>
    <row r="1411" spans="1:8" ht="60" outlineLevel="7" x14ac:dyDescent="0.2">
      <c r="A1411" s="155" t="s">
        <v>2190</v>
      </c>
      <c r="B1411" s="155" t="s">
        <v>2074</v>
      </c>
      <c r="C1411" s="155" t="s">
        <v>450</v>
      </c>
      <c r="D1411" s="155" t="s">
        <v>289</v>
      </c>
      <c r="E1411" s="156" t="s">
        <v>290</v>
      </c>
      <c r="F1411" s="157">
        <v>11311.7</v>
      </c>
      <c r="G1411" s="157">
        <v>11311.7</v>
      </c>
      <c r="H1411" s="157">
        <v>11311.7</v>
      </c>
    </row>
    <row r="1412" spans="1:8" ht="150" outlineLevel="6" x14ac:dyDescent="0.2">
      <c r="A1412" s="155" t="s">
        <v>2190</v>
      </c>
      <c r="B1412" s="155" t="s">
        <v>2074</v>
      </c>
      <c r="C1412" s="155" t="s">
        <v>452</v>
      </c>
      <c r="D1412" s="155"/>
      <c r="E1412" s="156" t="s">
        <v>453</v>
      </c>
      <c r="F1412" s="157">
        <v>11311.7</v>
      </c>
      <c r="G1412" s="157">
        <v>11311.7</v>
      </c>
      <c r="H1412" s="157">
        <v>11311.7</v>
      </c>
    </row>
    <row r="1413" spans="1:8" ht="60" outlineLevel="7" x14ac:dyDescent="0.2">
      <c r="A1413" s="155" t="s">
        <v>2190</v>
      </c>
      <c r="B1413" s="155" t="s">
        <v>2074</v>
      </c>
      <c r="C1413" s="155" t="s">
        <v>452</v>
      </c>
      <c r="D1413" s="155" t="s">
        <v>289</v>
      </c>
      <c r="E1413" s="156" t="s">
        <v>290</v>
      </c>
      <c r="F1413" s="157">
        <v>11311.7</v>
      </c>
      <c r="G1413" s="157">
        <v>11311.7</v>
      </c>
      <c r="H1413" s="157">
        <v>11311.7</v>
      </c>
    </row>
    <row r="1414" spans="1:8" ht="150" outlineLevel="6" x14ac:dyDescent="0.2">
      <c r="A1414" s="155" t="s">
        <v>2190</v>
      </c>
      <c r="B1414" s="155" t="s">
        <v>2074</v>
      </c>
      <c r="C1414" s="155" t="s">
        <v>454</v>
      </c>
      <c r="D1414" s="155"/>
      <c r="E1414" s="156" t="s">
        <v>455</v>
      </c>
      <c r="F1414" s="157">
        <v>11311.7</v>
      </c>
      <c r="G1414" s="157">
        <v>11311.7</v>
      </c>
      <c r="H1414" s="157">
        <v>11311.7</v>
      </c>
    </row>
    <row r="1415" spans="1:8" ht="60" outlineLevel="7" x14ac:dyDescent="0.2">
      <c r="A1415" s="155" t="s">
        <v>2190</v>
      </c>
      <c r="B1415" s="155" t="s">
        <v>2074</v>
      </c>
      <c r="C1415" s="155" t="s">
        <v>454</v>
      </c>
      <c r="D1415" s="155" t="s">
        <v>289</v>
      </c>
      <c r="E1415" s="156" t="s">
        <v>290</v>
      </c>
      <c r="F1415" s="157">
        <v>11311.7</v>
      </c>
      <c r="G1415" s="157">
        <v>11311.7</v>
      </c>
      <c r="H1415" s="157">
        <v>11311.7</v>
      </c>
    </row>
    <row r="1416" spans="1:8" ht="165" outlineLevel="6" x14ac:dyDescent="0.2">
      <c r="A1416" s="155" t="s">
        <v>2190</v>
      </c>
      <c r="B1416" s="155" t="s">
        <v>2074</v>
      </c>
      <c r="C1416" s="155" t="s">
        <v>456</v>
      </c>
      <c r="D1416" s="155"/>
      <c r="E1416" s="156" t="s">
        <v>2299</v>
      </c>
      <c r="F1416" s="157">
        <v>11311.7</v>
      </c>
      <c r="G1416" s="157">
        <v>11311.7</v>
      </c>
      <c r="H1416" s="157">
        <v>11311.7</v>
      </c>
    </row>
    <row r="1417" spans="1:8" ht="60" outlineLevel="7" x14ac:dyDescent="0.2">
      <c r="A1417" s="155" t="s">
        <v>2190</v>
      </c>
      <c r="B1417" s="155" t="s">
        <v>2074</v>
      </c>
      <c r="C1417" s="155" t="s">
        <v>456</v>
      </c>
      <c r="D1417" s="155" t="s">
        <v>289</v>
      </c>
      <c r="E1417" s="156" t="s">
        <v>290</v>
      </c>
      <c r="F1417" s="157">
        <v>11311.7</v>
      </c>
      <c r="G1417" s="157">
        <v>11311.7</v>
      </c>
      <c r="H1417" s="157">
        <v>11311.7</v>
      </c>
    </row>
    <row r="1418" spans="1:8" ht="150" outlineLevel="6" x14ac:dyDescent="0.2">
      <c r="A1418" s="155" t="s">
        <v>2190</v>
      </c>
      <c r="B1418" s="155" t="s">
        <v>2074</v>
      </c>
      <c r="C1418" s="155" t="s">
        <v>457</v>
      </c>
      <c r="D1418" s="155"/>
      <c r="E1418" s="156" t="s">
        <v>458</v>
      </c>
      <c r="F1418" s="157">
        <v>11311.7</v>
      </c>
      <c r="G1418" s="157">
        <v>11311.7</v>
      </c>
      <c r="H1418" s="157">
        <v>11311.7</v>
      </c>
    </row>
    <row r="1419" spans="1:8" ht="60" outlineLevel="7" x14ac:dyDescent="0.2">
      <c r="A1419" s="155" t="s">
        <v>2190</v>
      </c>
      <c r="B1419" s="155" t="s">
        <v>2074</v>
      </c>
      <c r="C1419" s="155" t="s">
        <v>457</v>
      </c>
      <c r="D1419" s="155" t="s">
        <v>289</v>
      </c>
      <c r="E1419" s="156" t="s">
        <v>290</v>
      </c>
      <c r="F1419" s="157">
        <v>11311.7</v>
      </c>
      <c r="G1419" s="157">
        <v>11311.7</v>
      </c>
      <c r="H1419" s="157">
        <v>11311.7</v>
      </c>
    </row>
    <row r="1420" spans="1:8" ht="150" outlineLevel="6" x14ac:dyDescent="0.2">
      <c r="A1420" s="155" t="s">
        <v>2190</v>
      </c>
      <c r="B1420" s="155" t="s">
        <v>2074</v>
      </c>
      <c r="C1420" s="155" t="s">
        <v>459</v>
      </c>
      <c r="D1420" s="155"/>
      <c r="E1420" s="156" t="s">
        <v>2301</v>
      </c>
      <c r="F1420" s="157">
        <v>11311.7</v>
      </c>
      <c r="G1420" s="157">
        <v>11311.7</v>
      </c>
      <c r="H1420" s="157">
        <v>11311.7</v>
      </c>
    </row>
    <row r="1421" spans="1:8" ht="60" outlineLevel="7" x14ac:dyDescent="0.2">
      <c r="A1421" s="155" t="s">
        <v>2190</v>
      </c>
      <c r="B1421" s="155" t="s">
        <v>2074</v>
      </c>
      <c r="C1421" s="155" t="s">
        <v>459</v>
      </c>
      <c r="D1421" s="155" t="s">
        <v>289</v>
      </c>
      <c r="E1421" s="156" t="s">
        <v>290</v>
      </c>
      <c r="F1421" s="157">
        <v>11311.7</v>
      </c>
      <c r="G1421" s="157">
        <v>11311.7</v>
      </c>
      <c r="H1421" s="157">
        <v>11311.7</v>
      </c>
    </row>
    <row r="1422" spans="1:8" ht="135" outlineLevel="6" x14ac:dyDescent="0.2">
      <c r="A1422" s="155" t="s">
        <v>2190</v>
      </c>
      <c r="B1422" s="155" t="s">
        <v>2074</v>
      </c>
      <c r="C1422" s="155" t="s">
        <v>460</v>
      </c>
      <c r="D1422" s="155"/>
      <c r="E1422" s="156" t="s">
        <v>461</v>
      </c>
      <c r="F1422" s="157">
        <v>10118.5</v>
      </c>
      <c r="G1422" s="157">
        <v>15177.8</v>
      </c>
      <c r="H1422" s="157">
        <v>15177.8</v>
      </c>
    </row>
    <row r="1423" spans="1:8" ht="60" outlineLevel="7" x14ac:dyDescent="0.2">
      <c r="A1423" s="155" t="s">
        <v>2190</v>
      </c>
      <c r="B1423" s="155" t="s">
        <v>2074</v>
      </c>
      <c r="C1423" s="155" t="s">
        <v>460</v>
      </c>
      <c r="D1423" s="155" t="s">
        <v>289</v>
      </c>
      <c r="E1423" s="156" t="s">
        <v>290</v>
      </c>
      <c r="F1423" s="157">
        <v>10118.5</v>
      </c>
      <c r="G1423" s="157">
        <v>15177.8</v>
      </c>
      <c r="H1423" s="157">
        <v>15177.8</v>
      </c>
    </row>
    <row r="1424" spans="1:8" ht="135" outlineLevel="6" x14ac:dyDescent="0.2">
      <c r="A1424" s="155" t="s">
        <v>2190</v>
      </c>
      <c r="B1424" s="155" t="s">
        <v>2074</v>
      </c>
      <c r="C1424" s="155" t="s">
        <v>462</v>
      </c>
      <c r="D1424" s="155"/>
      <c r="E1424" s="156" t="s">
        <v>463</v>
      </c>
      <c r="F1424" s="157">
        <v>10118.5</v>
      </c>
      <c r="G1424" s="157">
        <v>15177.8</v>
      </c>
      <c r="H1424" s="157">
        <v>15177.8</v>
      </c>
    </row>
    <row r="1425" spans="1:8" ht="60" outlineLevel="7" x14ac:dyDescent="0.2">
      <c r="A1425" s="155" t="s">
        <v>2190</v>
      </c>
      <c r="B1425" s="155" t="s">
        <v>2074</v>
      </c>
      <c r="C1425" s="155" t="s">
        <v>462</v>
      </c>
      <c r="D1425" s="155" t="s">
        <v>289</v>
      </c>
      <c r="E1425" s="156" t="s">
        <v>290</v>
      </c>
      <c r="F1425" s="157">
        <v>10118.5</v>
      </c>
      <c r="G1425" s="157">
        <v>15177.8</v>
      </c>
      <c r="H1425" s="157">
        <v>15177.8</v>
      </c>
    </row>
    <row r="1426" spans="1:8" ht="150" outlineLevel="6" x14ac:dyDescent="0.2">
      <c r="A1426" s="155" t="s">
        <v>2190</v>
      </c>
      <c r="B1426" s="155" t="s">
        <v>2074</v>
      </c>
      <c r="C1426" s="155" t="s">
        <v>464</v>
      </c>
      <c r="D1426" s="155"/>
      <c r="E1426" s="156" t="s">
        <v>465</v>
      </c>
      <c r="F1426" s="157">
        <v>7588.9</v>
      </c>
      <c r="G1426" s="157">
        <v>13491.3</v>
      </c>
      <c r="H1426" s="157">
        <v>13491.3</v>
      </c>
    </row>
    <row r="1427" spans="1:8" ht="60" outlineLevel="7" x14ac:dyDescent="0.2">
      <c r="A1427" s="155" t="s">
        <v>2190</v>
      </c>
      <c r="B1427" s="155" t="s">
        <v>2074</v>
      </c>
      <c r="C1427" s="155" t="s">
        <v>464</v>
      </c>
      <c r="D1427" s="155" t="s">
        <v>289</v>
      </c>
      <c r="E1427" s="156" t="s">
        <v>290</v>
      </c>
      <c r="F1427" s="157">
        <v>7588.9</v>
      </c>
      <c r="G1427" s="157">
        <v>13491.3</v>
      </c>
      <c r="H1427" s="157">
        <v>13491.3</v>
      </c>
    </row>
    <row r="1428" spans="1:8" ht="93" customHeight="1" outlineLevel="6" x14ac:dyDescent="0.2">
      <c r="A1428" s="155" t="s">
        <v>2190</v>
      </c>
      <c r="B1428" s="155" t="s">
        <v>2074</v>
      </c>
      <c r="C1428" s="155" t="s">
        <v>466</v>
      </c>
      <c r="D1428" s="155"/>
      <c r="E1428" s="156" t="s">
        <v>467</v>
      </c>
      <c r="F1428" s="157">
        <v>4582</v>
      </c>
      <c r="G1428" s="157">
        <v>5698.1</v>
      </c>
      <c r="H1428" s="157">
        <v>5698.1</v>
      </c>
    </row>
    <row r="1429" spans="1:8" ht="15" outlineLevel="7" x14ac:dyDescent="0.2">
      <c r="A1429" s="155" t="s">
        <v>2190</v>
      </c>
      <c r="B1429" s="155" t="s">
        <v>2074</v>
      </c>
      <c r="C1429" s="155" t="s">
        <v>466</v>
      </c>
      <c r="D1429" s="155" t="s">
        <v>343</v>
      </c>
      <c r="E1429" s="156" t="s">
        <v>344</v>
      </c>
      <c r="F1429" s="157">
        <v>4582</v>
      </c>
      <c r="G1429" s="157">
        <v>5698.1</v>
      </c>
      <c r="H1429" s="157">
        <v>5698.1</v>
      </c>
    </row>
    <row r="1430" spans="1:8" ht="75" outlineLevel="6" x14ac:dyDescent="0.2">
      <c r="A1430" s="155" t="s">
        <v>2190</v>
      </c>
      <c r="B1430" s="155" t="s">
        <v>2074</v>
      </c>
      <c r="C1430" s="155" t="s">
        <v>468</v>
      </c>
      <c r="D1430" s="155"/>
      <c r="E1430" s="156" t="s">
        <v>469</v>
      </c>
      <c r="F1430" s="157">
        <v>1437231.4</v>
      </c>
      <c r="G1430" s="157">
        <v>1395600.1</v>
      </c>
      <c r="H1430" s="157">
        <v>1395600.1</v>
      </c>
    </row>
    <row r="1431" spans="1:8" ht="106.5" customHeight="1" outlineLevel="7" x14ac:dyDescent="0.2">
      <c r="A1431" s="155" t="s">
        <v>2190</v>
      </c>
      <c r="B1431" s="155" t="s">
        <v>2074</v>
      </c>
      <c r="C1431" s="155" t="s">
        <v>468</v>
      </c>
      <c r="D1431" s="155" t="s">
        <v>325</v>
      </c>
      <c r="E1431" s="156" t="s">
        <v>326</v>
      </c>
      <c r="F1431" s="157">
        <v>269.5</v>
      </c>
      <c r="G1431" s="157">
        <v>359.4</v>
      </c>
      <c r="H1431" s="157">
        <v>359.4</v>
      </c>
    </row>
    <row r="1432" spans="1:8" ht="15" outlineLevel="7" x14ac:dyDescent="0.2">
      <c r="A1432" s="155" t="s">
        <v>2190</v>
      </c>
      <c r="B1432" s="155" t="s">
        <v>2074</v>
      </c>
      <c r="C1432" s="155" t="s">
        <v>468</v>
      </c>
      <c r="D1432" s="155" t="s">
        <v>343</v>
      </c>
      <c r="E1432" s="156" t="s">
        <v>344</v>
      </c>
      <c r="F1432" s="157">
        <v>1425013.4</v>
      </c>
      <c r="G1432" s="157">
        <v>1382124.4</v>
      </c>
      <c r="H1432" s="157">
        <v>1382124.4</v>
      </c>
    </row>
    <row r="1433" spans="1:8" ht="60" outlineLevel="7" x14ac:dyDescent="0.2">
      <c r="A1433" s="155" t="s">
        <v>2190</v>
      </c>
      <c r="B1433" s="155" t="s">
        <v>2074</v>
      </c>
      <c r="C1433" s="155" t="s">
        <v>468</v>
      </c>
      <c r="D1433" s="155" t="s">
        <v>289</v>
      </c>
      <c r="E1433" s="156" t="s">
        <v>290</v>
      </c>
      <c r="F1433" s="157">
        <v>11948.5</v>
      </c>
      <c r="G1433" s="157">
        <v>13116.3</v>
      </c>
      <c r="H1433" s="157">
        <v>13116.3</v>
      </c>
    </row>
    <row r="1434" spans="1:8" ht="90" outlineLevel="6" x14ac:dyDescent="0.2">
      <c r="A1434" s="155" t="s">
        <v>2190</v>
      </c>
      <c r="B1434" s="155" t="s">
        <v>2074</v>
      </c>
      <c r="C1434" s="155" t="s">
        <v>470</v>
      </c>
      <c r="D1434" s="155"/>
      <c r="E1434" s="156" t="s">
        <v>471</v>
      </c>
      <c r="F1434" s="157">
        <v>2262247.2999999998</v>
      </c>
      <c r="G1434" s="157">
        <v>2194059.7000000002</v>
      </c>
      <c r="H1434" s="157">
        <v>2119971.2000000002</v>
      </c>
    </row>
    <row r="1435" spans="1:8" ht="15" outlineLevel="7" x14ac:dyDescent="0.2">
      <c r="A1435" s="155" t="s">
        <v>2190</v>
      </c>
      <c r="B1435" s="155" t="s">
        <v>2074</v>
      </c>
      <c r="C1435" s="155" t="s">
        <v>470</v>
      </c>
      <c r="D1435" s="155" t="s">
        <v>343</v>
      </c>
      <c r="E1435" s="156" t="s">
        <v>344</v>
      </c>
      <c r="F1435" s="157">
        <v>2250430.6</v>
      </c>
      <c r="G1435" s="157">
        <v>2181826.2000000002</v>
      </c>
      <c r="H1435" s="157">
        <v>2107909.2000000002</v>
      </c>
    </row>
    <row r="1436" spans="1:8" ht="60" outlineLevel="7" x14ac:dyDescent="0.2">
      <c r="A1436" s="155" t="s">
        <v>2190</v>
      </c>
      <c r="B1436" s="155" t="s">
        <v>2074</v>
      </c>
      <c r="C1436" s="155" t="s">
        <v>470</v>
      </c>
      <c r="D1436" s="155" t="s">
        <v>289</v>
      </c>
      <c r="E1436" s="156" t="s">
        <v>290</v>
      </c>
      <c r="F1436" s="157">
        <v>11816.7</v>
      </c>
      <c r="G1436" s="157">
        <v>12233.5</v>
      </c>
      <c r="H1436" s="157">
        <v>12062</v>
      </c>
    </row>
    <row r="1437" spans="1:8" ht="93.75" customHeight="1" outlineLevel="5" x14ac:dyDescent="0.2">
      <c r="A1437" s="155" t="s">
        <v>2190</v>
      </c>
      <c r="B1437" s="155" t="s">
        <v>2074</v>
      </c>
      <c r="C1437" s="155" t="s">
        <v>472</v>
      </c>
      <c r="D1437" s="155"/>
      <c r="E1437" s="156" t="s">
        <v>473</v>
      </c>
      <c r="F1437" s="157">
        <v>945450.4</v>
      </c>
      <c r="G1437" s="157">
        <v>870372.4</v>
      </c>
      <c r="H1437" s="157">
        <v>880145.6</v>
      </c>
    </row>
    <row r="1438" spans="1:8" ht="94.5" customHeight="1" outlineLevel="6" x14ac:dyDescent="0.2">
      <c r="A1438" s="155" t="s">
        <v>2190</v>
      </c>
      <c r="B1438" s="155" t="s">
        <v>2074</v>
      </c>
      <c r="C1438" s="155" t="s">
        <v>474</v>
      </c>
      <c r="D1438" s="155"/>
      <c r="E1438" s="156" t="s">
        <v>475</v>
      </c>
      <c r="F1438" s="157">
        <v>601667.19999999995</v>
      </c>
      <c r="G1438" s="157">
        <v>699483.1</v>
      </c>
      <c r="H1438" s="157">
        <v>727949.3</v>
      </c>
    </row>
    <row r="1439" spans="1:8" ht="45" outlineLevel="7" x14ac:dyDescent="0.2">
      <c r="A1439" s="155" t="s">
        <v>2190</v>
      </c>
      <c r="B1439" s="155" t="s">
        <v>2074</v>
      </c>
      <c r="C1439" s="155" t="s">
        <v>474</v>
      </c>
      <c r="D1439" s="155" t="s">
        <v>293</v>
      </c>
      <c r="E1439" s="156" t="s">
        <v>294</v>
      </c>
      <c r="F1439" s="157">
        <v>506052.8</v>
      </c>
      <c r="G1439" s="157">
        <v>561727.1</v>
      </c>
      <c r="H1439" s="157">
        <v>645633.5</v>
      </c>
    </row>
    <row r="1440" spans="1:8" ht="30" outlineLevel="7" x14ac:dyDescent="0.2">
      <c r="A1440" s="155" t="s">
        <v>2190</v>
      </c>
      <c r="B1440" s="155" t="s">
        <v>2074</v>
      </c>
      <c r="C1440" s="155" t="s">
        <v>474</v>
      </c>
      <c r="D1440" s="155" t="s">
        <v>301</v>
      </c>
      <c r="E1440" s="156" t="s">
        <v>302</v>
      </c>
      <c r="F1440" s="157">
        <v>1149.5</v>
      </c>
      <c r="G1440" s="157">
        <v>1149.5</v>
      </c>
      <c r="H1440" s="157">
        <v>1149.5</v>
      </c>
    </row>
    <row r="1441" spans="1:8" ht="60" outlineLevel="7" x14ac:dyDescent="0.2">
      <c r="A1441" s="155" t="s">
        <v>2190</v>
      </c>
      <c r="B1441" s="155" t="s">
        <v>2074</v>
      </c>
      <c r="C1441" s="155" t="s">
        <v>474</v>
      </c>
      <c r="D1441" s="155" t="s">
        <v>289</v>
      </c>
      <c r="E1441" s="156" t="s">
        <v>290</v>
      </c>
      <c r="F1441" s="157">
        <v>94464.9</v>
      </c>
      <c r="G1441" s="157">
        <v>136606.5</v>
      </c>
      <c r="H1441" s="157">
        <v>81166.3</v>
      </c>
    </row>
    <row r="1442" spans="1:8" ht="60" outlineLevel="6" x14ac:dyDescent="0.2">
      <c r="A1442" s="155" t="s">
        <v>2190</v>
      </c>
      <c r="B1442" s="155" t="s">
        <v>2074</v>
      </c>
      <c r="C1442" s="155" t="s">
        <v>476</v>
      </c>
      <c r="D1442" s="155"/>
      <c r="E1442" s="156" t="s">
        <v>477</v>
      </c>
      <c r="F1442" s="157">
        <v>343783.2</v>
      </c>
      <c r="G1442" s="157">
        <v>170889.3</v>
      </c>
      <c r="H1442" s="157">
        <v>152196.29999999999</v>
      </c>
    </row>
    <row r="1443" spans="1:8" ht="15" outlineLevel="7" x14ac:dyDescent="0.2">
      <c r="A1443" s="155" t="s">
        <v>2190</v>
      </c>
      <c r="B1443" s="155" t="s">
        <v>2074</v>
      </c>
      <c r="C1443" s="155" t="s">
        <v>476</v>
      </c>
      <c r="D1443" s="155" t="s">
        <v>343</v>
      </c>
      <c r="E1443" s="156" t="s">
        <v>344</v>
      </c>
      <c r="F1443" s="157">
        <v>343783.2</v>
      </c>
      <c r="G1443" s="157">
        <v>170889.3</v>
      </c>
      <c r="H1443" s="157">
        <v>152196.29999999999</v>
      </c>
    </row>
    <row r="1444" spans="1:8" ht="45" outlineLevel="5" x14ac:dyDescent="0.2">
      <c r="A1444" s="155" t="s">
        <v>2190</v>
      </c>
      <c r="B1444" s="155" t="s">
        <v>2074</v>
      </c>
      <c r="C1444" s="155" t="s">
        <v>498</v>
      </c>
      <c r="D1444" s="155"/>
      <c r="E1444" s="156" t="s">
        <v>499</v>
      </c>
      <c r="F1444" s="157">
        <v>83427.8</v>
      </c>
      <c r="G1444" s="157">
        <v>342970.9</v>
      </c>
      <c r="H1444" s="157">
        <v>16000</v>
      </c>
    </row>
    <row r="1445" spans="1:8" ht="120" customHeight="1" outlineLevel="6" x14ac:dyDescent="0.2">
      <c r="A1445" s="155" t="s">
        <v>2190</v>
      </c>
      <c r="B1445" s="155" t="s">
        <v>2074</v>
      </c>
      <c r="C1445" s="155" t="s">
        <v>500</v>
      </c>
      <c r="D1445" s="155"/>
      <c r="E1445" s="156" t="s">
        <v>501</v>
      </c>
      <c r="F1445" s="157">
        <v>30731.8</v>
      </c>
      <c r="G1445" s="157">
        <v>192259.7</v>
      </c>
      <c r="H1445" s="157">
        <v>0</v>
      </c>
    </row>
    <row r="1446" spans="1:8" ht="60" outlineLevel="7" x14ac:dyDescent="0.2">
      <c r="A1446" s="155" t="s">
        <v>2190</v>
      </c>
      <c r="B1446" s="155" t="s">
        <v>2074</v>
      </c>
      <c r="C1446" s="155" t="s">
        <v>500</v>
      </c>
      <c r="D1446" s="155" t="s">
        <v>289</v>
      </c>
      <c r="E1446" s="156" t="s">
        <v>290</v>
      </c>
      <c r="F1446" s="157">
        <v>30731.8</v>
      </c>
      <c r="G1446" s="157">
        <v>192259.7</v>
      </c>
      <c r="H1446" s="157">
        <v>0</v>
      </c>
    </row>
    <row r="1447" spans="1:8" ht="30" outlineLevel="6" x14ac:dyDescent="0.2">
      <c r="A1447" s="155" t="s">
        <v>2190</v>
      </c>
      <c r="B1447" s="155" t="s">
        <v>2074</v>
      </c>
      <c r="C1447" s="155" t="s">
        <v>502</v>
      </c>
      <c r="D1447" s="155"/>
      <c r="E1447" s="156" t="s">
        <v>503</v>
      </c>
      <c r="F1447" s="157">
        <v>21357.1</v>
      </c>
      <c r="G1447" s="157">
        <v>63360.9</v>
      </c>
      <c r="H1447" s="157">
        <v>0</v>
      </c>
    </row>
    <row r="1448" spans="1:8" ht="60" outlineLevel="7" x14ac:dyDescent="0.2">
      <c r="A1448" s="155" t="s">
        <v>2190</v>
      </c>
      <c r="B1448" s="155" t="s">
        <v>2074</v>
      </c>
      <c r="C1448" s="155" t="s">
        <v>502</v>
      </c>
      <c r="D1448" s="155" t="s">
        <v>289</v>
      </c>
      <c r="E1448" s="156" t="s">
        <v>290</v>
      </c>
      <c r="F1448" s="157">
        <v>21357.1</v>
      </c>
      <c r="G1448" s="157">
        <v>63360.9</v>
      </c>
      <c r="H1448" s="157">
        <v>0</v>
      </c>
    </row>
    <row r="1449" spans="1:8" ht="90" customHeight="1" outlineLevel="6" x14ac:dyDescent="0.2">
      <c r="A1449" s="155" t="s">
        <v>2190</v>
      </c>
      <c r="B1449" s="155" t="s">
        <v>2074</v>
      </c>
      <c r="C1449" s="155" t="s">
        <v>504</v>
      </c>
      <c r="D1449" s="155"/>
      <c r="E1449" s="156" t="s">
        <v>505</v>
      </c>
      <c r="F1449" s="157">
        <v>22338.9</v>
      </c>
      <c r="G1449" s="157">
        <v>79350.3</v>
      </c>
      <c r="H1449" s="157">
        <v>0</v>
      </c>
    </row>
    <row r="1450" spans="1:8" ht="60" outlineLevel="7" x14ac:dyDescent="0.2">
      <c r="A1450" s="155" t="s">
        <v>2190</v>
      </c>
      <c r="B1450" s="155" t="s">
        <v>2074</v>
      </c>
      <c r="C1450" s="155" t="s">
        <v>504</v>
      </c>
      <c r="D1450" s="155" t="s">
        <v>289</v>
      </c>
      <c r="E1450" s="156" t="s">
        <v>290</v>
      </c>
      <c r="F1450" s="157">
        <v>22338.9</v>
      </c>
      <c r="G1450" s="157">
        <v>79350.3</v>
      </c>
      <c r="H1450" s="157">
        <v>0</v>
      </c>
    </row>
    <row r="1451" spans="1:8" ht="135" outlineLevel="6" x14ac:dyDescent="0.2">
      <c r="A1451" s="155" t="s">
        <v>2190</v>
      </c>
      <c r="B1451" s="155" t="s">
        <v>2074</v>
      </c>
      <c r="C1451" s="155" t="s">
        <v>506</v>
      </c>
      <c r="D1451" s="155"/>
      <c r="E1451" s="156" t="s">
        <v>2302</v>
      </c>
      <c r="F1451" s="157">
        <v>9000</v>
      </c>
      <c r="G1451" s="157">
        <v>8000</v>
      </c>
      <c r="H1451" s="157">
        <v>16000</v>
      </c>
    </row>
    <row r="1452" spans="1:8" ht="30" outlineLevel="7" x14ac:dyDescent="0.2">
      <c r="A1452" s="155" t="s">
        <v>2190</v>
      </c>
      <c r="B1452" s="155" t="s">
        <v>2074</v>
      </c>
      <c r="C1452" s="155" t="s">
        <v>506</v>
      </c>
      <c r="D1452" s="155" t="s">
        <v>301</v>
      </c>
      <c r="E1452" s="156" t="s">
        <v>302</v>
      </c>
      <c r="F1452" s="157">
        <v>9000</v>
      </c>
      <c r="G1452" s="157">
        <v>8000</v>
      </c>
      <c r="H1452" s="157">
        <v>16000</v>
      </c>
    </row>
    <row r="1453" spans="1:8" ht="45" outlineLevel="5" x14ac:dyDescent="0.2">
      <c r="A1453" s="155" t="s">
        <v>2190</v>
      </c>
      <c r="B1453" s="155" t="s">
        <v>2074</v>
      </c>
      <c r="C1453" s="155" t="s">
        <v>507</v>
      </c>
      <c r="D1453" s="155"/>
      <c r="E1453" s="156" t="s">
        <v>508</v>
      </c>
      <c r="F1453" s="157">
        <v>7798.6</v>
      </c>
      <c r="G1453" s="157">
        <v>8810.9</v>
      </c>
      <c r="H1453" s="157">
        <v>18298.400000000001</v>
      </c>
    </row>
    <row r="1454" spans="1:8" ht="105" outlineLevel="6" x14ac:dyDescent="0.2">
      <c r="A1454" s="155" t="s">
        <v>2190</v>
      </c>
      <c r="B1454" s="155" t="s">
        <v>2074</v>
      </c>
      <c r="C1454" s="155" t="s">
        <v>509</v>
      </c>
      <c r="D1454" s="155"/>
      <c r="E1454" s="156" t="s">
        <v>2322</v>
      </c>
      <c r="F1454" s="157">
        <v>7798.6</v>
      </c>
      <c r="G1454" s="157">
        <v>8810.9</v>
      </c>
      <c r="H1454" s="157">
        <v>18298.400000000001</v>
      </c>
    </row>
    <row r="1455" spans="1:8" ht="15" outlineLevel="7" x14ac:dyDescent="0.2">
      <c r="A1455" s="155" t="s">
        <v>2190</v>
      </c>
      <c r="B1455" s="155" t="s">
        <v>2074</v>
      </c>
      <c r="C1455" s="155" t="s">
        <v>509</v>
      </c>
      <c r="D1455" s="155" t="s">
        <v>343</v>
      </c>
      <c r="E1455" s="156" t="s">
        <v>344</v>
      </c>
      <c r="F1455" s="157">
        <v>7798.6</v>
      </c>
      <c r="G1455" s="157">
        <v>8810.9</v>
      </c>
      <c r="H1455" s="157">
        <v>18298.400000000001</v>
      </c>
    </row>
    <row r="1456" spans="1:8" ht="45" outlineLevel="5" x14ac:dyDescent="0.2">
      <c r="A1456" s="155" t="s">
        <v>2190</v>
      </c>
      <c r="B1456" s="155" t="s">
        <v>2074</v>
      </c>
      <c r="C1456" s="155" t="s">
        <v>511</v>
      </c>
      <c r="D1456" s="155"/>
      <c r="E1456" s="156" t="s">
        <v>512</v>
      </c>
      <c r="F1456" s="157">
        <v>131071.8</v>
      </c>
      <c r="G1456" s="157">
        <v>184338</v>
      </c>
      <c r="H1456" s="157">
        <v>0</v>
      </c>
    </row>
    <row r="1457" spans="1:8" ht="75" outlineLevel="6" x14ac:dyDescent="0.2">
      <c r="A1457" s="155" t="s">
        <v>2190</v>
      </c>
      <c r="B1457" s="155" t="s">
        <v>2074</v>
      </c>
      <c r="C1457" s="155" t="s">
        <v>513</v>
      </c>
      <c r="D1457" s="155"/>
      <c r="E1457" s="156" t="s">
        <v>514</v>
      </c>
      <c r="F1457" s="157">
        <v>131071.8</v>
      </c>
      <c r="G1457" s="157">
        <v>184338</v>
      </c>
      <c r="H1457" s="157">
        <v>0</v>
      </c>
    </row>
    <row r="1458" spans="1:8" ht="60" outlineLevel="7" x14ac:dyDescent="0.2">
      <c r="A1458" s="155" t="s">
        <v>2190</v>
      </c>
      <c r="B1458" s="155" t="s">
        <v>2074</v>
      </c>
      <c r="C1458" s="155" t="s">
        <v>513</v>
      </c>
      <c r="D1458" s="155" t="s">
        <v>289</v>
      </c>
      <c r="E1458" s="156" t="s">
        <v>290</v>
      </c>
      <c r="F1458" s="157">
        <v>131071.8</v>
      </c>
      <c r="G1458" s="157">
        <v>184338</v>
      </c>
      <c r="H1458" s="157">
        <v>0</v>
      </c>
    </row>
    <row r="1459" spans="1:8" ht="45" outlineLevel="4" x14ac:dyDescent="0.2">
      <c r="A1459" s="155" t="s">
        <v>2190</v>
      </c>
      <c r="B1459" s="155" t="s">
        <v>2074</v>
      </c>
      <c r="C1459" s="155" t="s">
        <v>596</v>
      </c>
      <c r="D1459" s="155"/>
      <c r="E1459" s="156" t="s">
        <v>597</v>
      </c>
      <c r="F1459" s="157">
        <v>2917708</v>
      </c>
      <c r="G1459" s="157">
        <v>1596479.8</v>
      </c>
      <c r="H1459" s="157">
        <v>1243234.5</v>
      </c>
    </row>
    <row r="1460" spans="1:8" ht="60" outlineLevel="5" x14ac:dyDescent="0.2">
      <c r="A1460" s="155" t="s">
        <v>2190</v>
      </c>
      <c r="B1460" s="155" t="s">
        <v>2074</v>
      </c>
      <c r="C1460" s="155" t="s">
        <v>608</v>
      </c>
      <c r="D1460" s="155"/>
      <c r="E1460" s="156" t="s">
        <v>609</v>
      </c>
      <c r="F1460" s="157">
        <v>335742.2</v>
      </c>
      <c r="G1460" s="157">
        <v>838726</v>
      </c>
      <c r="H1460" s="157">
        <v>899890.6</v>
      </c>
    </row>
    <row r="1461" spans="1:8" ht="45" outlineLevel="6" x14ac:dyDescent="0.2">
      <c r="A1461" s="155" t="s">
        <v>2190</v>
      </c>
      <c r="B1461" s="155" t="s">
        <v>2074</v>
      </c>
      <c r="C1461" s="155" t="s">
        <v>611</v>
      </c>
      <c r="D1461" s="155"/>
      <c r="E1461" s="156" t="s">
        <v>612</v>
      </c>
      <c r="F1461" s="157">
        <v>3006.3</v>
      </c>
      <c r="G1461" s="157">
        <v>26223</v>
      </c>
      <c r="H1461" s="157">
        <v>0</v>
      </c>
    </row>
    <row r="1462" spans="1:8" ht="60" outlineLevel="7" x14ac:dyDescent="0.2">
      <c r="A1462" s="155" t="s">
        <v>2190</v>
      </c>
      <c r="B1462" s="155" t="s">
        <v>2074</v>
      </c>
      <c r="C1462" s="155" t="s">
        <v>611</v>
      </c>
      <c r="D1462" s="155" t="s">
        <v>289</v>
      </c>
      <c r="E1462" s="156" t="s">
        <v>290</v>
      </c>
      <c r="F1462" s="157">
        <v>3006.3</v>
      </c>
      <c r="G1462" s="157">
        <v>26223</v>
      </c>
      <c r="H1462" s="157">
        <v>0</v>
      </c>
    </row>
    <row r="1463" spans="1:8" ht="75" outlineLevel="6" x14ac:dyDescent="0.2">
      <c r="A1463" s="155" t="s">
        <v>2190</v>
      </c>
      <c r="B1463" s="155" t="s">
        <v>2074</v>
      </c>
      <c r="C1463" s="155" t="s">
        <v>617</v>
      </c>
      <c r="D1463" s="155"/>
      <c r="E1463" s="156" t="s">
        <v>618</v>
      </c>
      <c r="F1463" s="157">
        <v>60000</v>
      </c>
      <c r="G1463" s="157">
        <v>60000</v>
      </c>
      <c r="H1463" s="157">
        <v>60000</v>
      </c>
    </row>
    <row r="1464" spans="1:8" ht="15" outlineLevel="7" x14ac:dyDescent="0.2">
      <c r="A1464" s="155" t="s">
        <v>2190</v>
      </c>
      <c r="B1464" s="155" t="s">
        <v>2074</v>
      </c>
      <c r="C1464" s="155" t="s">
        <v>617</v>
      </c>
      <c r="D1464" s="155" t="s">
        <v>343</v>
      </c>
      <c r="E1464" s="156" t="s">
        <v>344</v>
      </c>
      <c r="F1464" s="157">
        <v>60000</v>
      </c>
      <c r="G1464" s="157">
        <v>60000</v>
      </c>
      <c r="H1464" s="157">
        <v>60000</v>
      </c>
    </row>
    <row r="1465" spans="1:8" ht="90" outlineLevel="6" x14ac:dyDescent="0.2">
      <c r="A1465" s="155" t="s">
        <v>2190</v>
      </c>
      <c r="B1465" s="155" t="s">
        <v>2074</v>
      </c>
      <c r="C1465" s="155" t="s">
        <v>621</v>
      </c>
      <c r="D1465" s="155"/>
      <c r="E1465" s="156" t="s">
        <v>622</v>
      </c>
      <c r="F1465" s="157">
        <v>96123.199999999997</v>
      </c>
      <c r="G1465" s="157">
        <v>515360</v>
      </c>
      <c r="H1465" s="157">
        <v>591067.9</v>
      </c>
    </row>
    <row r="1466" spans="1:8" ht="15" outlineLevel="7" x14ac:dyDescent="0.2">
      <c r="A1466" s="155" t="s">
        <v>2190</v>
      </c>
      <c r="B1466" s="155" t="s">
        <v>2074</v>
      </c>
      <c r="C1466" s="155" t="s">
        <v>621</v>
      </c>
      <c r="D1466" s="155" t="s">
        <v>327</v>
      </c>
      <c r="E1466" s="156" t="s">
        <v>328</v>
      </c>
      <c r="F1466" s="157">
        <v>96123.199999999997</v>
      </c>
      <c r="G1466" s="157">
        <v>515360</v>
      </c>
      <c r="H1466" s="157">
        <v>591067.9</v>
      </c>
    </row>
    <row r="1467" spans="1:8" ht="30" outlineLevel="6" x14ac:dyDescent="0.2">
      <c r="A1467" s="155" t="s">
        <v>2190</v>
      </c>
      <c r="B1467" s="155" t="s">
        <v>2074</v>
      </c>
      <c r="C1467" s="155" t="s">
        <v>623</v>
      </c>
      <c r="D1467" s="155"/>
      <c r="E1467" s="156" t="s">
        <v>624</v>
      </c>
      <c r="F1467" s="157">
        <v>18841.8</v>
      </c>
      <c r="G1467" s="157">
        <v>89205.5</v>
      </c>
      <c r="H1467" s="157">
        <v>100885.2</v>
      </c>
    </row>
    <row r="1468" spans="1:8" ht="15" outlineLevel="7" x14ac:dyDescent="0.2">
      <c r="A1468" s="155" t="s">
        <v>2190</v>
      </c>
      <c r="B1468" s="155" t="s">
        <v>2074</v>
      </c>
      <c r="C1468" s="155" t="s">
        <v>623</v>
      </c>
      <c r="D1468" s="155" t="s">
        <v>327</v>
      </c>
      <c r="E1468" s="156" t="s">
        <v>328</v>
      </c>
      <c r="F1468" s="157">
        <v>18841.8</v>
      </c>
      <c r="G1468" s="157">
        <v>89205.5</v>
      </c>
      <c r="H1468" s="157">
        <v>100885.2</v>
      </c>
    </row>
    <row r="1469" spans="1:8" ht="45" outlineLevel="6" x14ac:dyDescent="0.2">
      <c r="A1469" s="155" t="s">
        <v>2190</v>
      </c>
      <c r="B1469" s="155" t="s">
        <v>2074</v>
      </c>
      <c r="C1469" s="155" t="s">
        <v>626</v>
      </c>
      <c r="D1469" s="155"/>
      <c r="E1469" s="156" t="s">
        <v>627</v>
      </c>
      <c r="F1469" s="157">
        <v>157770.9</v>
      </c>
      <c r="G1469" s="157">
        <v>147937.5</v>
      </c>
      <c r="H1469" s="157">
        <v>147937.5</v>
      </c>
    </row>
    <row r="1470" spans="1:8" ht="15" outlineLevel="7" x14ac:dyDescent="0.2">
      <c r="A1470" s="155" t="s">
        <v>2190</v>
      </c>
      <c r="B1470" s="155" t="s">
        <v>2074</v>
      </c>
      <c r="C1470" s="155" t="s">
        <v>626</v>
      </c>
      <c r="D1470" s="155" t="s">
        <v>343</v>
      </c>
      <c r="E1470" s="156" t="s">
        <v>344</v>
      </c>
      <c r="F1470" s="157">
        <v>136237</v>
      </c>
      <c r="G1470" s="157">
        <v>147937.5</v>
      </c>
      <c r="H1470" s="157">
        <v>147937.5</v>
      </c>
    </row>
    <row r="1471" spans="1:8" ht="60" outlineLevel="7" x14ac:dyDescent="0.2">
      <c r="A1471" s="155" t="s">
        <v>2190</v>
      </c>
      <c r="B1471" s="155" t="s">
        <v>2074</v>
      </c>
      <c r="C1471" s="155" t="s">
        <v>626</v>
      </c>
      <c r="D1471" s="155" t="s">
        <v>289</v>
      </c>
      <c r="E1471" s="156" t="s">
        <v>290</v>
      </c>
      <c r="F1471" s="157">
        <v>21533.9</v>
      </c>
      <c r="G1471" s="157">
        <v>0</v>
      </c>
      <c r="H1471" s="157">
        <v>0</v>
      </c>
    </row>
    <row r="1472" spans="1:8" ht="45" outlineLevel="5" x14ac:dyDescent="0.2">
      <c r="A1472" s="155" t="s">
        <v>2190</v>
      </c>
      <c r="B1472" s="155" t="s">
        <v>2074</v>
      </c>
      <c r="C1472" s="155" t="s">
        <v>628</v>
      </c>
      <c r="D1472" s="155"/>
      <c r="E1472" s="156" t="s">
        <v>499</v>
      </c>
      <c r="F1472" s="157">
        <v>2581965.7999999998</v>
      </c>
      <c r="G1472" s="157">
        <v>757753.8</v>
      </c>
      <c r="H1472" s="157">
        <v>343343.9</v>
      </c>
    </row>
    <row r="1473" spans="1:8" ht="75" outlineLevel="6" x14ac:dyDescent="0.2">
      <c r="A1473" s="155" t="s">
        <v>2190</v>
      </c>
      <c r="B1473" s="155" t="s">
        <v>2074</v>
      </c>
      <c r="C1473" s="155" t="s">
        <v>629</v>
      </c>
      <c r="D1473" s="155"/>
      <c r="E1473" s="156" t="s">
        <v>630</v>
      </c>
      <c r="F1473" s="157">
        <v>2581965.7999999998</v>
      </c>
      <c r="G1473" s="157">
        <v>757753.8</v>
      </c>
      <c r="H1473" s="157">
        <v>343343.9</v>
      </c>
    </row>
    <row r="1474" spans="1:8" ht="45" outlineLevel="7" x14ac:dyDescent="0.2">
      <c r="A1474" s="155" t="s">
        <v>2190</v>
      </c>
      <c r="B1474" s="155" t="s">
        <v>2074</v>
      </c>
      <c r="C1474" s="155" t="s">
        <v>629</v>
      </c>
      <c r="D1474" s="155" t="s">
        <v>388</v>
      </c>
      <c r="E1474" s="156" t="s">
        <v>389</v>
      </c>
      <c r="F1474" s="157">
        <v>2524035.6</v>
      </c>
      <c r="G1474" s="157">
        <v>526931.19999999995</v>
      </c>
      <c r="H1474" s="157">
        <v>0</v>
      </c>
    </row>
    <row r="1475" spans="1:8" ht="15" outlineLevel="7" x14ac:dyDescent="0.2">
      <c r="A1475" s="155" t="s">
        <v>2190</v>
      </c>
      <c r="B1475" s="155" t="s">
        <v>2074</v>
      </c>
      <c r="C1475" s="155" t="s">
        <v>629</v>
      </c>
      <c r="D1475" s="155" t="s">
        <v>327</v>
      </c>
      <c r="E1475" s="156" t="s">
        <v>328</v>
      </c>
      <c r="F1475" s="157">
        <v>57930.2</v>
      </c>
      <c r="G1475" s="157">
        <v>230822.6</v>
      </c>
      <c r="H1475" s="157">
        <v>343343.9</v>
      </c>
    </row>
    <row r="1476" spans="1:8" ht="18" customHeight="1" outlineLevel="2" x14ac:dyDescent="0.2">
      <c r="A1476" s="155" t="s">
        <v>2190</v>
      </c>
      <c r="B1476" s="155" t="s">
        <v>2076</v>
      </c>
      <c r="C1476" s="155"/>
      <c r="D1476" s="155"/>
      <c r="E1476" s="156" t="s">
        <v>2077</v>
      </c>
      <c r="F1476" s="157">
        <v>431020</v>
      </c>
      <c r="G1476" s="157">
        <v>450510.2</v>
      </c>
      <c r="H1476" s="157">
        <v>405563.5</v>
      </c>
    </row>
    <row r="1477" spans="1:8" ht="45" outlineLevel="3" x14ac:dyDescent="0.2">
      <c r="A1477" s="155" t="s">
        <v>2190</v>
      </c>
      <c r="B1477" s="155" t="s">
        <v>2076</v>
      </c>
      <c r="C1477" s="155" t="s">
        <v>439</v>
      </c>
      <c r="D1477" s="155"/>
      <c r="E1477" s="156" t="s">
        <v>440</v>
      </c>
      <c r="F1477" s="157">
        <v>431020</v>
      </c>
      <c r="G1477" s="157">
        <v>450510.2</v>
      </c>
      <c r="H1477" s="157">
        <v>405563.5</v>
      </c>
    </row>
    <row r="1478" spans="1:8" ht="30" outlineLevel="4" x14ac:dyDescent="0.2">
      <c r="A1478" s="155" t="s">
        <v>2190</v>
      </c>
      <c r="B1478" s="155" t="s">
        <v>2076</v>
      </c>
      <c r="C1478" s="155" t="s">
        <v>441</v>
      </c>
      <c r="D1478" s="155"/>
      <c r="E1478" s="156" t="s">
        <v>442</v>
      </c>
      <c r="F1478" s="157">
        <v>428243.5</v>
      </c>
      <c r="G1478" s="157">
        <v>438295.3</v>
      </c>
      <c r="H1478" s="157">
        <v>405563.5</v>
      </c>
    </row>
    <row r="1479" spans="1:8" ht="105" outlineLevel="5" x14ac:dyDescent="0.2">
      <c r="A1479" s="155" t="s">
        <v>2190</v>
      </c>
      <c r="B1479" s="155" t="s">
        <v>2076</v>
      </c>
      <c r="C1479" s="155" t="s">
        <v>443</v>
      </c>
      <c r="D1479" s="155"/>
      <c r="E1479" s="156" t="s">
        <v>444</v>
      </c>
      <c r="F1479" s="157">
        <v>220839.1</v>
      </c>
      <c r="G1479" s="157">
        <v>198378.5</v>
      </c>
      <c r="H1479" s="157">
        <v>198378.5</v>
      </c>
    </row>
    <row r="1480" spans="1:8" ht="60" outlineLevel="6" x14ac:dyDescent="0.2">
      <c r="A1480" s="155" t="s">
        <v>2190</v>
      </c>
      <c r="B1480" s="155" t="s">
        <v>2076</v>
      </c>
      <c r="C1480" s="155" t="s">
        <v>445</v>
      </c>
      <c r="D1480" s="155"/>
      <c r="E1480" s="156" t="s">
        <v>288</v>
      </c>
      <c r="F1480" s="157">
        <v>220839.1</v>
      </c>
      <c r="G1480" s="157">
        <v>198378.5</v>
      </c>
      <c r="H1480" s="157">
        <v>198378.5</v>
      </c>
    </row>
    <row r="1481" spans="1:8" ht="60" outlineLevel="7" x14ac:dyDescent="0.2">
      <c r="A1481" s="155" t="s">
        <v>2190</v>
      </c>
      <c r="B1481" s="155" t="s">
        <v>2076</v>
      </c>
      <c r="C1481" s="155" t="s">
        <v>445</v>
      </c>
      <c r="D1481" s="155" t="s">
        <v>289</v>
      </c>
      <c r="E1481" s="156" t="s">
        <v>290</v>
      </c>
      <c r="F1481" s="157">
        <v>220839.1</v>
      </c>
      <c r="G1481" s="157">
        <v>198378.5</v>
      </c>
      <c r="H1481" s="157">
        <v>198378.5</v>
      </c>
    </row>
    <row r="1482" spans="1:8" ht="90.75" customHeight="1" outlineLevel="5" x14ac:dyDescent="0.2">
      <c r="A1482" s="155" t="s">
        <v>2190</v>
      </c>
      <c r="B1482" s="155" t="s">
        <v>2076</v>
      </c>
      <c r="C1482" s="155" t="s">
        <v>472</v>
      </c>
      <c r="D1482" s="155"/>
      <c r="E1482" s="156" t="s">
        <v>473</v>
      </c>
      <c r="F1482" s="157">
        <v>105782.6</v>
      </c>
      <c r="G1482" s="157">
        <v>197914.1</v>
      </c>
      <c r="H1482" s="157">
        <v>207185</v>
      </c>
    </row>
    <row r="1483" spans="1:8" ht="93" customHeight="1" outlineLevel="6" x14ac:dyDescent="0.2">
      <c r="A1483" s="155" t="s">
        <v>2190</v>
      </c>
      <c r="B1483" s="155" t="s">
        <v>2076</v>
      </c>
      <c r="C1483" s="155" t="s">
        <v>474</v>
      </c>
      <c r="D1483" s="155"/>
      <c r="E1483" s="156" t="s">
        <v>475</v>
      </c>
      <c r="F1483" s="157">
        <v>0</v>
      </c>
      <c r="G1483" s="157">
        <v>1500</v>
      </c>
      <c r="H1483" s="157">
        <v>1500</v>
      </c>
    </row>
    <row r="1484" spans="1:8" ht="60" outlineLevel="7" x14ac:dyDescent="0.2">
      <c r="A1484" s="155" t="s">
        <v>2190</v>
      </c>
      <c r="B1484" s="155" t="s">
        <v>2076</v>
      </c>
      <c r="C1484" s="155" t="s">
        <v>474</v>
      </c>
      <c r="D1484" s="155" t="s">
        <v>289</v>
      </c>
      <c r="E1484" s="156" t="s">
        <v>290</v>
      </c>
      <c r="F1484" s="157">
        <v>0</v>
      </c>
      <c r="G1484" s="157">
        <v>1500</v>
      </c>
      <c r="H1484" s="157">
        <v>1500</v>
      </c>
    </row>
    <row r="1485" spans="1:8" ht="30" outlineLevel="6" x14ac:dyDescent="0.2">
      <c r="A1485" s="155" t="s">
        <v>2190</v>
      </c>
      <c r="B1485" s="155" t="s">
        <v>2076</v>
      </c>
      <c r="C1485" s="155" t="s">
        <v>478</v>
      </c>
      <c r="D1485" s="155"/>
      <c r="E1485" s="156" t="s">
        <v>479</v>
      </c>
      <c r="F1485" s="157">
        <v>3000</v>
      </c>
      <c r="G1485" s="157">
        <v>3000</v>
      </c>
      <c r="H1485" s="157">
        <v>3000</v>
      </c>
    </row>
    <row r="1486" spans="1:8" ht="60" outlineLevel="7" x14ac:dyDescent="0.2">
      <c r="A1486" s="155" t="s">
        <v>2190</v>
      </c>
      <c r="B1486" s="155" t="s">
        <v>2076</v>
      </c>
      <c r="C1486" s="155" t="s">
        <v>478</v>
      </c>
      <c r="D1486" s="155" t="s">
        <v>289</v>
      </c>
      <c r="E1486" s="156" t="s">
        <v>290</v>
      </c>
      <c r="F1486" s="157">
        <v>3000</v>
      </c>
      <c r="G1486" s="157">
        <v>3000</v>
      </c>
      <c r="H1486" s="157">
        <v>3000</v>
      </c>
    </row>
    <row r="1487" spans="1:8" ht="150" outlineLevel="6" x14ac:dyDescent="0.2">
      <c r="A1487" s="155" t="s">
        <v>2190</v>
      </c>
      <c r="B1487" s="155" t="s">
        <v>2076</v>
      </c>
      <c r="C1487" s="155" t="s">
        <v>480</v>
      </c>
      <c r="D1487" s="155"/>
      <c r="E1487" s="156" t="s">
        <v>481</v>
      </c>
      <c r="F1487" s="157">
        <v>7409.7</v>
      </c>
      <c r="G1487" s="157">
        <v>7409.7</v>
      </c>
      <c r="H1487" s="157">
        <v>7409.7</v>
      </c>
    </row>
    <row r="1488" spans="1:8" ht="60" outlineLevel="7" x14ac:dyDescent="0.2">
      <c r="A1488" s="155" t="s">
        <v>2190</v>
      </c>
      <c r="B1488" s="155" t="s">
        <v>2076</v>
      </c>
      <c r="C1488" s="155" t="s">
        <v>480</v>
      </c>
      <c r="D1488" s="155" t="s">
        <v>289</v>
      </c>
      <c r="E1488" s="156" t="s">
        <v>290</v>
      </c>
      <c r="F1488" s="157">
        <v>7409.7</v>
      </c>
      <c r="G1488" s="157">
        <v>7409.7</v>
      </c>
      <c r="H1488" s="157">
        <v>7409.7</v>
      </c>
    </row>
    <row r="1489" spans="1:8" ht="152.25" customHeight="1" outlineLevel="6" x14ac:dyDescent="0.2">
      <c r="A1489" s="155" t="s">
        <v>2190</v>
      </c>
      <c r="B1489" s="155" t="s">
        <v>2076</v>
      </c>
      <c r="C1489" s="155" t="s">
        <v>486</v>
      </c>
      <c r="D1489" s="155"/>
      <c r="E1489" s="156" t="s">
        <v>487</v>
      </c>
      <c r="F1489" s="157">
        <v>67378</v>
      </c>
      <c r="G1489" s="157">
        <v>67378</v>
      </c>
      <c r="H1489" s="157">
        <v>67378</v>
      </c>
    </row>
    <row r="1490" spans="1:8" ht="60" outlineLevel="7" x14ac:dyDescent="0.2">
      <c r="A1490" s="155" t="s">
        <v>2190</v>
      </c>
      <c r="B1490" s="155" t="s">
        <v>2076</v>
      </c>
      <c r="C1490" s="155" t="s">
        <v>486</v>
      </c>
      <c r="D1490" s="155" t="s">
        <v>289</v>
      </c>
      <c r="E1490" s="156" t="s">
        <v>290</v>
      </c>
      <c r="F1490" s="157">
        <v>67378</v>
      </c>
      <c r="G1490" s="157">
        <v>67378</v>
      </c>
      <c r="H1490" s="157">
        <v>67378</v>
      </c>
    </row>
    <row r="1491" spans="1:8" ht="45" outlineLevel="6" x14ac:dyDescent="0.2">
      <c r="A1491" s="155" t="s">
        <v>2190</v>
      </c>
      <c r="B1491" s="155" t="s">
        <v>2076</v>
      </c>
      <c r="C1491" s="155" t="s">
        <v>488</v>
      </c>
      <c r="D1491" s="155"/>
      <c r="E1491" s="156" t="s">
        <v>489</v>
      </c>
      <c r="F1491" s="157">
        <v>20718.3</v>
      </c>
      <c r="G1491" s="157">
        <v>35517</v>
      </c>
      <c r="H1491" s="157">
        <v>53275.5</v>
      </c>
    </row>
    <row r="1492" spans="1:8" ht="15" outlineLevel="7" x14ac:dyDescent="0.2">
      <c r="A1492" s="155" t="s">
        <v>2190</v>
      </c>
      <c r="B1492" s="155" t="s">
        <v>2076</v>
      </c>
      <c r="C1492" s="155" t="s">
        <v>488</v>
      </c>
      <c r="D1492" s="155" t="s">
        <v>343</v>
      </c>
      <c r="E1492" s="156" t="s">
        <v>344</v>
      </c>
      <c r="F1492" s="157">
        <v>20718.3</v>
      </c>
      <c r="G1492" s="157">
        <v>35517</v>
      </c>
      <c r="H1492" s="157">
        <v>53275.5</v>
      </c>
    </row>
    <row r="1493" spans="1:8" ht="30" outlineLevel="6" x14ac:dyDescent="0.2">
      <c r="A1493" s="155" t="s">
        <v>2190</v>
      </c>
      <c r="B1493" s="155" t="s">
        <v>2076</v>
      </c>
      <c r="C1493" s="155" t="s">
        <v>490</v>
      </c>
      <c r="D1493" s="155"/>
      <c r="E1493" s="156" t="s">
        <v>491</v>
      </c>
      <c r="F1493" s="157">
        <v>7276.6</v>
      </c>
      <c r="G1493" s="157">
        <v>83109.399999999994</v>
      </c>
      <c r="H1493" s="157">
        <v>74621.8</v>
      </c>
    </row>
    <row r="1494" spans="1:8" ht="15" outlineLevel="7" x14ac:dyDescent="0.2">
      <c r="A1494" s="155" t="s">
        <v>2190</v>
      </c>
      <c r="B1494" s="155" t="s">
        <v>2076</v>
      </c>
      <c r="C1494" s="155" t="s">
        <v>490</v>
      </c>
      <c r="D1494" s="155" t="s">
        <v>343</v>
      </c>
      <c r="E1494" s="156" t="s">
        <v>344</v>
      </c>
      <c r="F1494" s="157">
        <v>7276.6</v>
      </c>
      <c r="G1494" s="157">
        <v>83109.399999999994</v>
      </c>
      <c r="H1494" s="157">
        <v>74621.8</v>
      </c>
    </row>
    <row r="1495" spans="1:8" ht="45" outlineLevel="5" x14ac:dyDescent="0.2">
      <c r="A1495" s="155" t="s">
        <v>2190</v>
      </c>
      <c r="B1495" s="155" t="s">
        <v>2076</v>
      </c>
      <c r="C1495" s="155" t="s">
        <v>511</v>
      </c>
      <c r="D1495" s="155"/>
      <c r="E1495" s="156" t="s">
        <v>512</v>
      </c>
      <c r="F1495" s="157">
        <v>101621.8</v>
      </c>
      <c r="G1495" s="157">
        <v>42002.7</v>
      </c>
      <c r="H1495" s="157">
        <v>0</v>
      </c>
    </row>
    <row r="1496" spans="1:8" ht="30" outlineLevel="6" x14ac:dyDescent="0.2">
      <c r="A1496" s="155" t="s">
        <v>2190</v>
      </c>
      <c r="B1496" s="155" t="s">
        <v>2076</v>
      </c>
      <c r="C1496" s="155" t="s">
        <v>515</v>
      </c>
      <c r="D1496" s="155"/>
      <c r="E1496" s="156" t="s">
        <v>516</v>
      </c>
      <c r="F1496" s="157">
        <v>101621.8</v>
      </c>
      <c r="G1496" s="157">
        <v>42002.7</v>
      </c>
      <c r="H1496" s="157">
        <v>0</v>
      </c>
    </row>
    <row r="1497" spans="1:8" ht="60" outlineLevel="7" x14ac:dyDescent="0.2">
      <c r="A1497" s="155" t="s">
        <v>2190</v>
      </c>
      <c r="B1497" s="155" t="s">
        <v>2076</v>
      </c>
      <c r="C1497" s="155" t="s">
        <v>515</v>
      </c>
      <c r="D1497" s="155" t="s">
        <v>289</v>
      </c>
      <c r="E1497" s="156" t="s">
        <v>290</v>
      </c>
      <c r="F1497" s="157">
        <v>101621.8</v>
      </c>
      <c r="G1497" s="157">
        <v>42002.7</v>
      </c>
      <c r="H1497" s="157">
        <v>0</v>
      </c>
    </row>
    <row r="1498" spans="1:8" ht="45" outlineLevel="4" x14ac:dyDescent="0.2">
      <c r="A1498" s="155" t="s">
        <v>2190</v>
      </c>
      <c r="B1498" s="155" t="s">
        <v>2076</v>
      </c>
      <c r="C1498" s="155" t="s">
        <v>596</v>
      </c>
      <c r="D1498" s="155"/>
      <c r="E1498" s="156" t="s">
        <v>597</v>
      </c>
      <c r="F1498" s="157">
        <v>2776.5</v>
      </c>
      <c r="G1498" s="157">
        <v>12214.9</v>
      </c>
      <c r="H1498" s="157">
        <v>0</v>
      </c>
    </row>
    <row r="1499" spans="1:8" ht="60" outlineLevel="5" x14ac:dyDescent="0.2">
      <c r="A1499" s="155" t="s">
        <v>2190</v>
      </c>
      <c r="B1499" s="155" t="s">
        <v>2076</v>
      </c>
      <c r="C1499" s="155" t="s">
        <v>608</v>
      </c>
      <c r="D1499" s="155"/>
      <c r="E1499" s="156" t="s">
        <v>609</v>
      </c>
      <c r="F1499" s="157">
        <v>2776.5</v>
      </c>
      <c r="G1499" s="157">
        <v>12214.9</v>
      </c>
      <c r="H1499" s="157">
        <v>0</v>
      </c>
    </row>
    <row r="1500" spans="1:8" ht="45" outlineLevel="6" x14ac:dyDescent="0.2">
      <c r="A1500" s="155" t="s">
        <v>2190</v>
      </c>
      <c r="B1500" s="155" t="s">
        <v>2076</v>
      </c>
      <c r="C1500" s="155" t="s">
        <v>611</v>
      </c>
      <c r="D1500" s="155"/>
      <c r="E1500" s="156" t="s">
        <v>612</v>
      </c>
      <c r="F1500" s="157">
        <v>2776.5</v>
      </c>
      <c r="G1500" s="157">
        <v>12214.9</v>
      </c>
      <c r="H1500" s="157">
        <v>0</v>
      </c>
    </row>
    <row r="1501" spans="1:8" ht="60" outlineLevel="7" x14ac:dyDescent="0.2">
      <c r="A1501" s="155" t="s">
        <v>2190</v>
      </c>
      <c r="B1501" s="155" t="s">
        <v>2076</v>
      </c>
      <c r="C1501" s="155" t="s">
        <v>611</v>
      </c>
      <c r="D1501" s="155" t="s">
        <v>289</v>
      </c>
      <c r="E1501" s="156" t="s">
        <v>290</v>
      </c>
      <c r="F1501" s="157">
        <v>2776.5</v>
      </c>
      <c r="G1501" s="157">
        <v>12214.9</v>
      </c>
      <c r="H1501" s="157">
        <v>0</v>
      </c>
    </row>
    <row r="1502" spans="1:8" ht="30" outlineLevel="2" x14ac:dyDescent="0.2">
      <c r="A1502" s="155" t="s">
        <v>2190</v>
      </c>
      <c r="B1502" s="155" t="s">
        <v>2122</v>
      </c>
      <c r="C1502" s="155"/>
      <c r="D1502" s="155"/>
      <c r="E1502" s="156" t="s">
        <v>2123</v>
      </c>
      <c r="F1502" s="157">
        <v>4731215.5999999996</v>
      </c>
      <c r="G1502" s="157">
        <v>4560434.9000000004</v>
      </c>
      <c r="H1502" s="157">
        <v>4566770.8</v>
      </c>
    </row>
    <row r="1503" spans="1:8" ht="45" outlineLevel="3" x14ac:dyDescent="0.2">
      <c r="A1503" s="155" t="s">
        <v>2190</v>
      </c>
      <c r="B1503" s="155" t="s">
        <v>2122</v>
      </c>
      <c r="C1503" s="155" t="s">
        <v>439</v>
      </c>
      <c r="D1503" s="155"/>
      <c r="E1503" s="156" t="s">
        <v>440</v>
      </c>
      <c r="F1503" s="157">
        <v>4731215.5999999996</v>
      </c>
      <c r="G1503" s="157">
        <v>4560434.9000000004</v>
      </c>
      <c r="H1503" s="157">
        <v>4566770.8</v>
      </c>
    </row>
    <row r="1504" spans="1:8" ht="45" outlineLevel="4" x14ac:dyDescent="0.2">
      <c r="A1504" s="155" t="s">
        <v>2190</v>
      </c>
      <c r="B1504" s="155" t="s">
        <v>2122</v>
      </c>
      <c r="C1504" s="155" t="s">
        <v>521</v>
      </c>
      <c r="D1504" s="155"/>
      <c r="E1504" s="156" t="s">
        <v>522</v>
      </c>
      <c r="F1504" s="157">
        <v>4257742.8</v>
      </c>
      <c r="G1504" s="157">
        <v>4271096</v>
      </c>
      <c r="H1504" s="157">
        <v>4255697.3</v>
      </c>
    </row>
    <row r="1505" spans="1:8" ht="120" outlineLevel="5" x14ac:dyDescent="0.2">
      <c r="A1505" s="155" t="s">
        <v>2190</v>
      </c>
      <c r="B1505" s="155" t="s">
        <v>2122</v>
      </c>
      <c r="C1505" s="155" t="s">
        <v>523</v>
      </c>
      <c r="D1505" s="155"/>
      <c r="E1505" s="156" t="s">
        <v>524</v>
      </c>
      <c r="F1505" s="157">
        <v>3724622.7</v>
      </c>
      <c r="G1505" s="157">
        <v>3716079.5</v>
      </c>
      <c r="H1505" s="157">
        <v>3748228.5</v>
      </c>
    </row>
    <row r="1506" spans="1:8" ht="60" outlineLevel="6" x14ac:dyDescent="0.2">
      <c r="A1506" s="155" t="s">
        <v>2190</v>
      </c>
      <c r="B1506" s="155" t="s">
        <v>2122</v>
      </c>
      <c r="C1506" s="155" t="s">
        <v>525</v>
      </c>
      <c r="D1506" s="155"/>
      <c r="E1506" s="156" t="s">
        <v>288</v>
      </c>
      <c r="F1506" s="157">
        <v>3273722.5</v>
      </c>
      <c r="G1506" s="157">
        <v>3378617.9</v>
      </c>
      <c r="H1506" s="157">
        <v>3413627.3</v>
      </c>
    </row>
    <row r="1507" spans="1:8" ht="60" outlineLevel="7" x14ac:dyDescent="0.2">
      <c r="A1507" s="155" t="s">
        <v>2190</v>
      </c>
      <c r="B1507" s="155" t="s">
        <v>2122</v>
      </c>
      <c r="C1507" s="155" t="s">
        <v>525</v>
      </c>
      <c r="D1507" s="155" t="s">
        <v>289</v>
      </c>
      <c r="E1507" s="156" t="s">
        <v>290</v>
      </c>
      <c r="F1507" s="157">
        <v>3273722.5</v>
      </c>
      <c r="G1507" s="157">
        <v>3378617.9</v>
      </c>
      <c r="H1507" s="157">
        <v>3413627.3</v>
      </c>
    </row>
    <row r="1508" spans="1:8" ht="255.75" customHeight="1" outlineLevel="6" x14ac:dyDescent="0.2">
      <c r="A1508" s="155" t="s">
        <v>2190</v>
      </c>
      <c r="B1508" s="155" t="s">
        <v>2122</v>
      </c>
      <c r="C1508" s="155" t="s">
        <v>526</v>
      </c>
      <c r="D1508" s="155"/>
      <c r="E1508" s="156" t="s">
        <v>527</v>
      </c>
      <c r="F1508" s="157">
        <v>7790</v>
      </c>
      <c r="G1508" s="157">
        <v>7860.9</v>
      </c>
      <c r="H1508" s="157">
        <v>5000.5</v>
      </c>
    </row>
    <row r="1509" spans="1:8" ht="60" outlineLevel="7" x14ac:dyDescent="0.2">
      <c r="A1509" s="155" t="s">
        <v>2190</v>
      </c>
      <c r="B1509" s="155" t="s">
        <v>2122</v>
      </c>
      <c r="C1509" s="155" t="s">
        <v>526</v>
      </c>
      <c r="D1509" s="155" t="s">
        <v>289</v>
      </c>
      <c r="E1509" s="156" t="s">
        <v>290</v>
      </c>
      <c r="F1509" s="157">
        <v>7790</v>
      </c>
      <c r="G1509" s="157">
        <v>7860.9</v>
      </c>
      <c r="H1509" s="157">
        <v>5000.5</v>
      </c>
    </row>
    <row r="1510" spans="1:8" ht="60" outlineLevel="6" x14ac:dyDescent="0.2">
      <c r="A1510" s="155" t="s">
        <v>2190</v>
      </c>
      <c r="B1510" s="155" t="s">
        <v>2122</v>
      </c>
      <c r="C1510" s="155" t="s">
        <v>528</v>
      </c>
      <c r="D1510" s="155"/>
      <c r="E1510" s="156" t="s">
        <v>529</v>
      </c>
      <c r="F1510" s="157">
        <v>198298</v>
      </c>
      <c r="G1510" s="157">
        <v>77450.399999999994</v>
      </c>
      <c r="H1510" s="157">
        <v>77450.399999999994</v>
      </c>
    </row>
    <row r="1511" spans="1:8" ht="60" outlineLevel="7" x14ac:dyDescent="0.2">
      <c r="A1511" s="155" t="s">
        <v>2190</v>
      </c>
      <c r="B1511" s="155" t="s">
        <v>2122</v>
      </c>
      <c r="C1511" s="155" t="s">
        <v>528</v>
      </c>
      <c r="D1511" s="155" t="s">
        <v>289</v>
      </c>
      <c r="E1511" s="156" t="s">
        <v>290</v>
      </c>
      <c r="F1511" s="157">
        <v>198298</v>
      </c>
      <c r="G1511" s="157">
        <v>77450.399999999994</v>
      </c>
      <c r="H1511" s="157">
        <v>77450.399999999994</v>
      </c>
    </row>
    <row r="1512" spans="1:8" ht="30" outlineLevel="6" x14ac:dyDescent="0.2">
      <c r="A1512" s="155" t="s">
        <v>2190</v>
      </c>
      <c r="B1512" s="155" t="s">
        <v>2122</v>
      </c>
      <c r="C1512" s="155" t="s">
        <v>530</v>
      </c>
      <c r="D1512" s="155"/>
      <c r="E1512" s="156" t="s">
        <v>531</v>
      </c>
      <c r="F1512" s="157">
        <v>30686.400000000001</v>
      </c>
      <c r="G1512" s="157">
        <v>36278.6</v>
      </c>
      <c r="H1512" s="157">
        <v>36278.6</v>
      </c>
    </row>
    <row r="1513" spans="1:8" ht="60" outlineLevel="7" x14ac:dyDescent="0.2">
      <c r="A1513" s="155" t="s">
        <v>2190</v>
      </c>
      <c r="B1513" s="155" t="s">
        <v>2122</v>
      </c>
      <c r="C1513" s="155" t="s">
        <v>530</v>
      </c>
      <c r="D1513" s="155" t="s">
        <v>289</v>
      </c>
      <c r="E1513" s="156" t="s">
        <v>290</v>
      </c>
      <c r="F1513" s="157">
        <v>30686.400000000001</v>
      </c>
      <c r="G1513" s="157">
        <v>36278.6</v>
      </c>
      <c r="H1513" s="157">
        <v>36278.6</v>
      </c>
    </row>
    <row r="1514" spans="1:8" ht="30" outlineLevel="6" x14ac:dyDescent="0.2">
      <c r="A1514" s="155" t="s">
        <v>2190</v>
      </c>
      <c r="B1514" s="155" t="s">
        <v>2122</v>
      </c>
      <c r="C1514" s="155" t="s">
        <v>532</v>
      </c>
      <c r="D1514" s="155"/>
      <c r="E1514" s="156" t="s">
        <v>479</v>
      </c>
      <c r="F1514" s="157">
        <v>8300</v>
      </c>
      <c r="G1514" s="157">
        <v>8300</v>
      </c>
      <c r="H1514" s="157">
        <v>8300</v>
      </c>
    </row>
    <row r="1515" spans="1:8" ht="60" outlineLevel="7" x14ac:dyDescent="0.2">
      <c r="A1515" s="155" t="s">
        <v>2190</v>
      </c>
      <c r="B1515" s="155" t="s">
        <v>2122</v>
      </c>
      <c r="C1515" s="155" t="s">
        <v>532</v>
      </c>
      <c r="D1515" s="155" t="s">
        <v>289</v>
      </c>
      <c r="E1515" s="156" t="s">
        <v>290</v>
      </c>
      <c r="F1515" s="157">
        <v>8300</v>
      </c>
      <c r="G1515" s="157">
        <v>8300</v>
      </c>
      <c r="H1515" s="157">
        <v>8300</v>
      </c>
    </row>
    <row r="1516" spans="1:8" ht="195" outlineLevel="6" x14ac:dyDescent="0.2">
      <c r="A1516" s="155" t="s">
        <v>2190</v>
      </c>
      <c r="B1516" s="155" t="s">
        <v>2122</v>
      </c>
      <c r="C1516" s="155" t="s">
        <v>533</v>
      </c>
      <c r="D1516" s="155"/>
      <c r="E1516" s="156" t="s">
        <v>534</v>
      </c>
      <c r="F1516" s="157">
        <v>205825.8</v>
      </c>
      <c r="G1516" s="157">
        <v>207571.7</v>
      </c>
      <c r="H1516" s="157">
        <v>207571.7</v>
      </c>
    </row>
    <row r="1517" spans="1:8" ht="60" outlineLevel="7" x14ac:dyDescent="0.2">
      <c r="A1517" s="155" t="s">
        <v>2190</v>
      </c>
      <c r="B1517" s="155" t="s">
        <v>2122</v>
      </c>
      <c r="C1517" s="155" t="s">
        <v>533</v>
      </c>
      <c r="D1517" s="155" t="s">
        <v>289</v>
      </c>
      <c r="E1517" s="156" t="s">
        <v>290</v>
      </c>
      <c r="F1517" s="157">
        <v>205825.8</v>
      </c>
      <c r="G1517" s="157">
        <v>207571.7</v>
      </c>
      <c r="H1517" s="157">
        <v>207571.7</v>
      </c>
    </row>
    <row r="1518" spans="1:8" ht="46.5" customHeight="1" outlineLevel="5" x14ac:dyDescent="0.2">
      <c r="A1518" s="155" t="s">
        <v>2190</v>
      </c>
      <c r="B1518" s="155" t="s">
        <v>2122</v>
      </c>
      <c r="C1518" s="155" t="s">
        <v>535</v>
      </c>
      <c r="D1518" s="155"/>
      <c r="E1518" s="156" t="s">
        <v>536</v>
      </c>
      <c r="F1518" s="157">
        <v>487990</v>
      </c>
      <c r="G1518" s="157">
        <v>507384.7</v>
      </c>
      <c r="H1518" s="157">
        <v>507468.79999999999</v>
      </c>
    </row>
    <row r="1519" spans="1:8" ht="75" outlineLevel="6" x14ac:dyDescent="0.2">
      <c r="A1519" s="155" t="s">
        <v>2190</v>
      </c>
      <c r="B1519" s="155" t="s">
        <v>2122</v>
      </c>
      <c r="C1519" s="155" t="s">
        <v>537</v>
      </c>
      <c r="D1519" s="155"/>
      <c r="E1519" s="156" t="s">
        <v>538</v>
      </c>
      <c r="F1519" s="157">
        <v>487990</v>
      </c>
      <c r="G1519" s="157">
        <v>507384.7</v>
      </c>
      <c r="H1519" s="157">
        <v>507468.79999999999</v>
      </c>
    </row>
    <row r="1520" spans="1:8" ht="30" outlineLevel="7" x14ac:dyDescent="0.2">
      <c r="A1520" s="155" t="s">
        <v>2190</v>
      </c>
      <c r="B1520" s="155" t="s">
        <v>2122</v>
      </c>
      <c r="C1520" s="155" t="s">
        <v>537</v>
      </c>
      <c r="D1520" s="155" t="s">
        <v>301</v>
      </c>
      <c r="E1520" s="156" t="s">
        <v>302</v>
      </c>
      <c r="F1520" s="157">
        <v>452138.3</v>
      </c>
      <c r="G1520" s="157">
        <v>470104</v>
      </c>
      <c r="H1520" s="157">
        <v>470188.1</v>
      </c>
    </row>
    <row r="1521" spans="1:8" ht="60" outlineLevel="7" x14ac:dyDescent="0.2">
      <c r="A1521" s="155" t="s">
        <v>2190</v>
      </c>
      <c r="B1521" s="155" t="s">
        <v>2122</v>
      </c>
      <c r="C1521" s="155" t="s">
        <v>537</v>
      </c>
      <c r="D1521" s="155" t="s">
        <v>289</v>
      </c>
      <c r="E1521" s="156" t="s">
        <v>290</v>
      </c>
      <c r="F1521" s="157">
        <v>35851.699999999997</v>
      </c>
      <c r="G1521" s="157">
        <v>37280.699999999997</v>
      </c>
      <c r="H1521" s="157">
        <v>37280.699999999997</v>
      </c>
    </row>
    <row r="1522" spans="1:8" ht="45" outlineLevel="5" x14ac:dyDescent="0.2">
      <c r="A1522" s="155" t="s">
        <v>2190</v>
      </c>
      <c r="B1522" s="155" t="s">
        <v>2122</v>
      </c>
      <c r="C1522" s="155" t="s">
        <v>583</v>
      </c>
      <c r="D1522" s="155"/>
      <c r="E1522" s="156" t="s">
        <v>584</v>
      </c>
      <c r="F1522" s="157">
        <v>45130.1</v>
      </c>
      <c r="G1522" s="157">
        <v>47631.8</v>
      </c>
      <c r="H1522" s="157">
        <v>0</v>
      </c>
    </row>
    <row r="1523" spans="1:8" ht="75" outlineLevel="6" x14ac:dyDescent="0.2">
      <c r="A1523" s="155" t="s">
        <v>2190</v>
      </c>
      <c r="B1523" s="155" t="s">
        <v>2122</v>
      </c>
      <c r="C1523" s="155" t="s">
        <v>585</v>
      </c>
      <c r="D1523" s="155"/>
      <c r="E1523" s="156" t="s">
        <v>586</v>
      </c>
      <c r="F1523" s="157">
        <v>45130.1</v>
      </c>
      <c r="G1523" s="157">
        <v>47631.8</v>
      </c>
      <c r="H1523" s="157">
        <v>0</v>
      </c>
    </row>
    <row r="1524" spans="1:8" ht="60" outlineLevel="7" x14ac:dyDescent="0.2">
      <c r="A1524" s="155" t="s">
        <v>2190</v>
      </c>
      <c r="B1524" s="155" t="s">
        <v>2122</v>
      </c>
      <c r="C1524" s="155" t="s">
        <v>585</v>
      </c>
      <c r="D1524" s="155" t="s">
        <v>289</v>
      </c>
      <c r="E1524" s="156" t="s">
        <v>290</v>
      </c>
      <c r="F1524" s="157">
        <v>45130.1</v>
      </c>
      <c r="G1524" s="157">
        <v>47631.8</v>
      </c>
      <c r="H1524" s="157">
        <v>0</v>
      </c>
    </row>
    <row r="1525" spans="1:8" ht="45" outlineLevel="4" x14ac:dyDescent="0.2">
      <c r="A1525" s="155" t="s">
        <v>2190</v>
      </c>
      <c r="B1525" s="155" t="s">
        <v>2122</v>
      </c>
      <c r="C1525" s="155" t="s">
        <v>596</v>
      </c>
      <c r="D1525" s="155"/>
      <c r="E1525" s="156" t="s">
        <v>597</v>
      </c>
      <c r="F1525" s="157">
        <v>473472.8</v>
      </c>
      <c r="G1525" s="157">
        <v>289338.90000000002</v>
      </c>
      <c r="H1525" s="157">
        <v>311073.5</v>
      </c>
    </row>
    <row r="1526" spans="1:8" ht="60" outlineLevel="5" x14ac:dyDescent="0.2">
      <c r="A1526" s="155" t="s">
        <v>2190</v>
      </c>
      <c r="B1526" s="155" t="s">
        <v>2122</v>
      </c>
      <c r="C1526" s="155" t="s">
        <v>608</v>
      </c>
      <c r="D1526" s="155"/>
      <c r="E1526" s="156" t="s">
        <v>609</v>
      </c>
      <c r="F1526" s="157">
        <v>473472.8</v>
      </c>
      <c r="G1526" s="157">
        <v>289338.90000000002</v>
      </c>
      <c r="H1526" s="157">
        <v>311073.5</v>
      </c>
    </row>
    <row r="1527" spans="1:8" ht="45" outlineLevel="6" x14ac:dyDescent="0.2">
      <c r="A1527" s="155" t="s">
        <v>2190</v>
      </c>
      <c r="B1527" s="155" t="s">
        <v>2122</v>
      </c>
      <c r="C1527" s="155" t="s">
        <v>611</v>
      </c>
      <c r="D1527" s="155"/>
      <c r="E1527" s="156" t="s">
        <v>612</v>
      </c>
      <c r="F1527" s="157">
        <v>436485.9</v>
      </c>
      <c r="G1527" s="157">
        <v>272635.59999999998</v>
      </c>
      <c r="H1527" s="157">
        <v>311073.5</v>
      </c>
    </row>
    <row r="1528" spans="1:8" ht="60" outlineLevel="7" x14ac:dyDescent="0.2">
      <c r="A1528" s="155" t="s">
        <v>2190</v>
      </c>
      <c r="B1528" s="155" t="s">
        <v>2122</v>
      </c>
      <c r="C1528" s="155" t="s">
        <v>611</v>
      </c>
      <c r="D1528" s="155" t="s">
        <v>289</v>
      </c>
      <c r="E1528" s="156" t="s">
        <v>290</v>
      </c>
      <c r="F1528" s="157">
        <v>436485.9</v>
      </c>
      <c r="G1528" s="157">
        <v>272635.59999999998</v>
      </c>
      <c r="H1528" s="157">
        <v>311073.5</v>
      </c>
    </row>
    <row r="1529" spans="1:8" ht="75" outlineLevel="6" x14ac:dyDescent="0.2">
      <c r="A1529" s="155" t="s">
        <v>2190</v>
      </c>
      <c r="B1529" s="155" t="s">
        <v>2122</v>
      </c>
      <c r="C1529" s="155" t="s">
        <v>619</v>
      </c>
      <c r="D1529" s="155"/>
      <c r="E1529" s="156" t="s">
        <v>620</v>
      </c>
      <c r="F1529" s="157">
        <v>36986.9</v>
      </c>
      <c r="G1529" s="157">
        <v>16703.3</v>
      </c>
      <c r="H1529" s="157">
        <v>0</v>
      </c>
    </row>
    <row r="1530" spans="1:8" ht="60" outlineLevel="7" x14ac:dyDescent="0.2">
      <c r="A1530" s="155" t="s">
        <v>2190</v>
      </c>
      <c r="B1530" s="155" t="s">
        <v>2122</v>
      </c>
      <c r="C1530" s="155" t="s">
        <v>619</v>
      </c>
      <c r="D1530" s="155" t="s">
        <v>289</v>
      </c>
      <c r="E1530" s="156" t="s">
        <v>290</v>
      </c>
      <c r="F1530" s="157">
        <v>36986.9</v>
      </c>
      <c r="G1530" s="157">
        <v>16703.3</v>
      </c>
      <c r="H1530" s="157">
        <v>0</v>
      </c>
    </row>
    <row r="1531" spans="1:8" ht="45" outlineLevel="2" x14ac:dyDescent="0.2">
      <c r="A1531" s="155" t="s">
        <v>2190</v>
      </c>
      <c r="B1531" s="155" t="s">
        <v>2168</v>
      </c>
      <c r="C1531" s="155"/>
      <c r="D1531" s="155"/>
      <c r="E1531" s="156" t="s">
        <v>2169</v>
      </c>
      <c r="F1531" s="157">
        <v>152139.79999999999</v>
      </c>
      <c r="G1531" s="157">
        <v>154541.1</v>
      </c>
      <c r="H1531" s="157">
        <v>154541.1</v>
      </c>
    </row>
    <row r="1532" spans="1:8" ht="45" outlineLevel="3" x14ac:dyDescent="0.2">
      <c r="A1532" s="155" t="s">
        <v>2190</v>
      </c>
      <c r="B1532" s="155" t="s">
        <v>2168</v>
      </c>
      <c r="C1532" s="155" t="s">
        <v>439</v>
      </c>
      <c r="D1532" s="155"/>
      <c r="E1532" s="156" t="s">
        <v>440</v>
      </c>
      <c r="F1532" s="157">
        <v>151662.9</v>
      </c>
      <c r="G1532" s="157">
        <v>154064.20000000001</v>
      </c>
      <c r="H1532" s="157">
        <v>154064.20000000001</v>
      </c>
    </row>
    <row r="1533" spans="1:8" ht="30" outlineLevel="4" x14ac:dyDescent="0.2">
      <c r="A1533" s="155" t="s">
        <v>2190</v>
      </c>
      <c r="B1533" s="155" t="s">
        <v>2168</v>
      </c>
      <c r="C1533" s="155" t="s">
        <v>441</v>
      </c>
      <c r="D1533" s="155"/>
      <c r="E1533" s="156" t="s">
        <v>442</v>
      </c>
      <c r="F1533" s="157">
        <v>46568.1</v>
      </c>
      <c r="G1533" s="157">
        <v>46568.1</v>
      </c>
      <c r="H1533" s="157">
        <v>46568.1</v>
      </c>
    </row>
    <row r="1534" spans="1:8" ht="105" outlineLevel="5" x14ac:dyDescent="0.2">
      <c r="A1534" s="155" t="s">
        <v>2190</v>
      </c>
      <c r="B1534" s="155" t="s">
        <v>2168</v>
      </c>
      <c r="C1534" s="155" t="s">
        <v>443</v>
      </c>
      <c r="D1534" s="155"/>
      <c r="E1534" s="156" t="s">
        <v>444</v>
      </c>
      <c r="F1534" s="157">
        <v>35501.4</v>
      </c>
      <c r="G1534" s="157">
        <v>35501.4</v>
      </c>
      <c r="H1534" s="157">
        <v>35501.4</v>
      </c>
    </row>
    <row r="1535" spans="1:8" ht="60" outlineLevel="6" x14ac:dyDescent="0.2">
      <c r="A1535" s="155" t="s">
        <v>2190</v>
      </c>
      <c r="B1535" s="155" t="s">
        <v>2168</v>
      </c>
      <c r="C1535" s="155" t="s">
        <v>445</v>
      </c>
      <c r="D1535" s="155"/>
      <c r="E1535" s="156" t="s">
        <v>288</v>
      </c>
      <c r="F1535" s="157">
        <v>35501.4</v>
      </c>
      <c r="G1535" s="157">
        <v>35501.4</v>
      </c>
      <c r="H1535" s="157">
        <v>35501.4</v>
      </c>
    </row>
    <row r="1536" spans="1:8" ht="60" outlineLevel="7" x14ac:dyDescent="0.2">
      <c r="A1536" s="155" t="s">
        <v>2190</v>
      </c>
      <c r="B1536" s="155" t="s">
        <v>2168</v>
      </c>
      <c r="C1536" s="155" t="s">
        <v>445</v>
      </c>
      <c r="D1536" s="155" t="s">
        <v>289</v>
      </c>
      <c r="E1536" s="156" t="s">
        <v>290</v>
      </c>
      <c r="F1536" s="157">
        <v>35501.4</v>
      </c>
      <c r="G1536" s="157">
        <v>35501.4</v>
      </c>
      <c r="H1536" s="157">
        <v>35501.4</v>
      </c>
    </row>
    <row r="1537" spans="1:8" ht="93" customHeight="1" outlineLevel="5" x14ac:dyDescent="0.2">
      <c r="A1537" s="155" t="s">
        <v>2190</v>
      </c>
      <c r="B1537" s="155" t="s">
        <v>2168</v>
      </c>
      <c r="C1537" s="155" t="s">
        <v>472</v>
      </c>
      <c r="D1537" s="155"/>
      <c r="E1537" s="156" t="s">
        <v>473</v>
      </c>
      <c r="F1537" s="157">
        <v>11066.7</v>
      </c>
      <c r="G1537" s="157">
        <v>11066.7</v>
      </c>
      <c r="H1537" s="157">
        <v>11066.7</v>
      </c>
    </row>
    <row r="1538" spans="1:8" ht="105" outlineLevel="6" x14ac:dyDescent="0.2">
      <c r="A1538" s="155" t="s">
        <v>2190</v>
      </c>
      <c r="B1538" s="155" t="s">
        <v>2168</v>
      </c>
      <c r="C1538" s="155" t="s">
        <v>482</v>
      </c>
      <c r="D1538" s="155"/>
      <c r="E1538" s="156" t="s">
        <v>483</v>
      </c>
      <c r="F1538" s="157">
        <v>11066.7</v>
      </c>
      <c r="G1538" s="157">
        <v>11066.7</v>
      </c>
      <c r="H1538" s="157">
        <v>11066.7</v>
      </c>
    </row>
    <row r="1539" spans="1:8" ht="60" outlineLevel="7" x14ac:dyDescent="0.2">
      <c r="A1539" s="155" t="s">
        <v>2190</v>
      </c>
      <c r="B1539" s="155" t="s">
        <v>2168</v>
      </c>
      <c r="C1539" s="155" t="s">
        <v>482</v>
      </c>
      <c r="D1539" s="155" t="s">
        <v>289</v>
      </c>
      <c r="E1539" s="156" t="s">
        <v>290</v>
      </c>
      <c r="F1539" s="157">
        <v>11066.7</v>
      </c>
      <c r="G1539" s="157">
        <v>11066.7</v>
      </c>
      <c r="H1539" s="157">
        <v>11066.7</v>
      </c>
    </row>
    <row r="1540" spans="1:8" ht="45" outlineLevel="4" x14ac:dyDescent="0.2">
      <c r="A1540" s="155" t="s">
        <v>2190</v>
      </c>
      <c r="B1540" s="155" t="s">
        <v>2168</v>
      </c>
      <c r="C1540" s="155" t="s">
        <v>521</v>
      </c>
      <c r="D1540" s="155"/>
      <c r="E1540" s="156" t="s">
        <v>522</v>
      </c>
      <c r="F1540" s="157">
        <v>104109.9</v>
      </c>
      <c r="G1540" s="157">
        <v>107496.1</v>
      </c>
      <c r="H1540" s="157">
        <v>107496.1</v>
      </c>
    </row>
    <row r="1541" spans="1:8" ht="120" outlineLevel="5" x14ac:dyDescent="0.2">
      <c r="A1541" s="155" t="s">
        <v>2190</v>
      </c>
      <c r="B1541" s="155" t="s">
        <v>2168</v>
      </c>
      <c r="C1541" s="155" t="s">
        <v>523</v>
      </c>
      <c r="D1541" s="155"/>
      <c r="E1541" s="156" t="s">
        <v>524</v>
      </c>
      <c r="F1541" s="157">
        <v>104109.9</v>
      </c>
      <c r="G1541" s="157">
        <v>107496.1</v>
      </c>
      <c r="H1541" s="157">
        <v>107496.1</v>
      </c>
    </row>
    <row r="1542" spans="1:8" ht="60" outlineLevel="6" x14ac:dyDescent="0.2">
      <c r="A1542" s="155" t="s">
        <v>2190</v>
      </c>
      <c r="B1542" s="155" t="s">
        <v>2168</v>
      </c>
      <c r="C1542" s="155" t="s">
        <v>525</v>
      </c>
      <c r="D1542" s="155"/>
      <c r="E1542" s="156" t="s">
        <v>288</v>
      </c>
      <c r="F1542" s="157">
        <v>104109.9</v>
      </c>
      <c r="G1542" s="157">
        <v>107496.1</v>
      </c>
      <c r="H1542" s="157">
        <v>107496.1</v>
      </c>
    </row>
    <row r="1543" spans="1:8" ht="60" outlineLevel="7" x14ac:dyDescent="0.2">
      <c r="A1543" s="155" t="s">
        <v>2190</v>
      </c>
      <c r="B1543" s="155" t="s">
        <v>2168</v>
      </c>
      <c r="C1543" s="155" t="s">
        <v>525</v>
      </c>
      <c r="D1543" s="155" t="s">
        <v>289</v>
      </c>
      <c r="E1543" s="156" t="s">
        <v>290</v>
      </c>
      <c r="F1543" s="157">
        <v>104109.9</v>
      </c>
      <c r="G1543" s="157">
        <v>107496.1</v>
      </c>
      <c r="H1543" s="157">
        <v>107496.1</v>
      </c>
    </row>
    <row r="1544" spans="1:8" ht="45" outlineLevel="4" x14ac:dyDescent="0.2">
      <c r="A1544" s="155" t="s">
        <v>2190</v>
      </c>
      <c r="B1544" s="155" t="s">
        <v>2168</v>
      </c>
      <c r="C1544" s="155" t="s">
        <v>596</v>
      </c>
      <c r="D1544" s="155"/>
      <c r="E1544" s="156" t="s">
        <v>597</v>
      </c>
      <c r="F1544" s="157">
        <v>984.9</v>
      </c>
      <c r="G1544" s="157">
        <v>0</v>
      </c>
      <c r="H1544" s="157">
        <v>0</v>
      </c>
    </row>
    <row r="1545" spans="1:8" ht="60" outlineLevel="5" x14ac:dyDescent="0.2">
      <c r="A1545" s="155" t="s">
        <v>2190</v>
      </c>
      <c r="B1545" s="155" t="s">
        <v>2168</v>
      </c>
      <c r="C1545" s="155" t="s">
        <v>608</v>
      </c>
      <c r="D1545" s="155"/>
      <c r="E1545" s="156" t="s">
        <v>609</v>
      </c>
      <c r="F1545" s="157">
        <v>984.9</v>
      </c>
      <c r="G1545" s="157">
        <v>0</v>
      </c>
      <c r="H1545" s="157">
        <v>0</v>
      </c>
    </row>
    <row r="1546" spans="1:8" ht="45" outlineLevel="6" x14ac:dyDescent="0.2">
      <c r="A1546" s="155" t="s">
        <v>2190</v>
      </c>
      <c r="B1546" s="155" t="s">
        <v>2168</v>
      </c>
      <c r="C1546" s="155" t="s">
        <v>611</v>
      </c>
      <c r="D1546" s="155"/>
      <c r="E1546" s="156" t="s">
        <v>612</v>
      </c>
      <c r="F1546" s="157">
        <v>984.9</v>
      </c>
      <c r="G1546" s="157">
        <v>0</v>
      </c>
      <c r="H1546" s="157">
        <v>0</v>
      </c>
    </row>
    <row r="1547" spans="1:8" ht="60" outlineLevel="7" x14ac:dyDescent="0.2">
      <c r="A1547" s="155" t="s">
        <v>2190</v>
      </c>
      <c r="B1547" s="155" t="s">
        <v>2168</v>
      </c>
      <c r="C1547" s="155" t="s">
        <v>611</v>
      </c>
      <c r="D1547" s="155" t="s">
        <v>289</v>
      </c>
      <c r="E1547" s="156" t="s">
        <v>290</v>
      </c>
      <c r="F1547" s="157">
        <v>984.9</v>
      </c>
      <c r="G1547" s="157">
        <v>0</v>
      </c>
      <c r="H1547" s="157">
        <v>0</v>
      </c>
    </row>
    <row r="1548" spans="1:8" ht="45" outlineLevel="3" x14ac:dyDescent="0.2">
      <c r="A1548" s="155" t="s">
        <v>2190</v>
      </c>
      <c r="B1548" s="155" t="s">
        <v>2168</v>
      </c>
      <c r="C1548" s="155" t="s">
        <v>1055</v>
      </c>
      <c r="D1548" s="155"/>
      <c r="E1548" s="156" t="s">
        <v>1056</v>
      </c>
      <c r="F1548" s="157">
        <v>476.9</v>
      </c>
      <c r="G1548" s="157">
        <v>476.9</v>
      </c>
      <c r="H1548" s="157">
        <v>476.9</v>
      </c>
    </row>
    <row r="1549" spans="1:8" ht="75" outlineLevel="4" x14ac:dyDescent="0.2">
      <c r="A1549" s="155" t="s">
        <v>2190</v>
      </c>
      <c r="B1549" s="155" t="s">
        <v>2168</v>
      </c>
      <c r="C1549" s="155" t="s">
        <v>1109</v>
      </c>
      <c r="D1549" s="155"/>
      <c r="E1549" s="156" t="s">
        <v>1110</v>
      </c>
      <c r="F1549" s="157">
        <v>476.9</v>
      </c>
      <c r="G1549" s="157">
        <v>476.9</v>
      </c>
      <c r="H1549" s="157">
        <v>476.9</v>
      </c>
    </row>
    <row r="1550" spans="1:8" ht="62.25" customHeight="1" outlineLevel="5" x14ac:dyDescent="0.2">
      <c r="A1550" s="155" t="s">
        <v>2190</v>
      </c>
      <c r="B1550" s="155" t="s">
        <v>2168</v>
      </c>
      <c r="C1550" s="155" t="s">
        <v>1111</v>
      </c>
      <c r="D1550" s="155"/>
      <c r="E1550" s="156" t="s">
        <v>1112</v>
      </c>
      <c r="F1550" s="157">
        <v>476.9</v>
      </c>
      <c r="G1550" s="157">
        <v>476.9</v>
      </c>
      <c r="H1550" s="157">
        <v>476.9</v>
      </c>
    </row>
    <row r="1551" spans="1:8" ht="60" outlineLevel="6" x14ac:dyDescent="0.2">
      <c r="A1551" s="155" t="s">
        <v>2190</v>
      </c>
      <c r="B1551" s="155" t="s">
        <v>2168</v>
      </c>
      <c r="C1551" s="155" t="s">
        <v>1113</v>
      </c>
      <c r="D1551" s="155"/>
      <c r="E1551" s="156" t="s">
        <v>288</v>
      </c>
      <c r="F1551" s="157">
        <v>476.9</v>
      </c>
      <c r="G1551" s="157">
        <v>476.9</v>
      </c>
      <c r="H1551" s="157">
        <v>476.9</v>
      </c>
    </row>
    <row r="1552" spans="1:8" ht="60" outlineLevel="7" x14ac:dyDescent="0.2">
      <c r="A1552" s="155" t="s">
        <v>2190</v>
      </c>
      <c r="B1552" s="155" t="s">
        <v>2168</v>
      </c>
      <c r="C1552" s="155" t="s">
        <v>1113</v>
      </c>
      <c r="D1552" s="155" t="s">
        <v>289</v>
      </c>
      <c r="E1552" s="156" t="s">
        <v>290</v>
      </c>
      <c r="F1552" s="157">
        <v>476.9</v>
      </c>
      <c r="G1552" s="157">
        <v>476.9</v>
      </c>
      <c r="H1552" s="157">
        <v>476.9</v>
      </c>
    </row>
    <row r="1553" spans="1:8" ht="15" outlineLevel="2" x14ac:dyDescent="0.2">
      <c r="A1553" s="155" t="s">
        <v>2190</v>
      </c>
      <c r="B1553" s="155" t="s">
        <v>2124</v>
      </c>
      <c r="C1553" s="155"/>
      <c r="D1553" s="155"/>
      <c r="E1553" s="156" t="s">
        <v>2125</v>
      </c>
      <c r="F1553" s="157">
        <v>264353.09999999998</v>
      </c>
      <c r="G1553" s="157">
        <v>267176.7</v>
      </c>
      <c r="H1553" s="157">
        <v>265984.3</v>
      </c>
    </row>
    <row r="1554" spans="1:8" ht="45" outlineLevel="3" x14ac:dyDescent="0.2">
      <c r="A1554" s="155" t="s">
        <v>2190</v>
      </c>
      <c r="B1554" s="155" t="s">
        <v>2124</v>
      </c>
      <c r="C1554" s="155" t="s">
        <v>439</v>
      </c>
      <c r="D1554" s="155"/>
      <c r="E1554" s="156" t="s">
        <v>440</v>
      </c>
      <c r="F1554" s="157">
        <v>264353.09999999998</v>
      </c>
      <c r="G1554" s="157">
        <v>267176.7</v>
      </c>
      <c r="H1554" s="157">
        <v>265984.3</v>
      </c>
    </row>
    <row r="1555" spans="1:8" ht="45" outlineLevel="4" x14ac:dyDescent="0.2">
      <c r="A1555" s="155" t="s">
        <v>2190</v>
      </c>
      <c r="B1555" s="155" t="s">
        <v>2124</v>
      </c>
      <c r="C1555" s="155" t="s">
        <v>521</v>
      </c>
      <c r="D1555" s="155"/>
      <c r="E1555" s="156" t="s">
        <v>522</v>
      </c>
      <c r="F1555" s="157">
        <v>264353.09999999998</v>
      </c>
      <c r="G1555" s="157">
        <v>267176.7</v>
      </c>
      <c r="H1555" s="157">
        <v>265984.3</v>
      </c>
    </row>
    <row r="1556" spans="1:8" ht="45" outlineLevel="5" x14ac:dyDescent="0.2">
      <c r="A1556" s="155" t="s">
        <v>2190</v>
      </c>
      <c r="B1556" s="155" t="s">
        <v>2124</v>
      </c>
      <c r="C1556" s="155" t="s">
        <v>549</v>
      </c>
      <c r="D1556" s="155"/>
      <c r="E1556" s="156" t="s">
        <v>550</v>
      </c>
      <c r="F1556" s="157">
        <v>37757.1</v>
      </c>
      <c r="G1556" s="157">
        <v>40580.699999999997</v>
      </c>
      <c r="H1556" s="157">
        <v>39388.300000000003</v>
      </c>
    </row>
    <row r="1557" spans="1:8" ht="150" outlineLevel="6" x14ac:dyDescent="0.2">
      <c r="A1557" s="155" t="s">
        <v>2190</v>
      </c>
      <c r="B1557" s="155" t="s">
        <v>2124</v>
      </c>
      <c r="C1557" s="155" t="s">
        <v>552</v>
      </c>
      <c r="D1557" s="155"/>
      <c r="E1557" s="156" t="s">
        <v>553</v>
      </c>
      <c r="F1557" s="157">
        <v>2500</v>
      </c>
      <c r="G1557" s="157">
        <v>2500</v>
      </c>
      <c r="H1557" s="157">
        <v>2500</v>
      </c>
    </row>
    <row r="1558" spans="1:8" ht="60" outlineLevel="7" x14ac:dyDescent="0.2">
      <c r="A1558" s="155" t="s">
        <v>2190</v>
      </c>
      <c r="B1558" s="155" t="s">
        <v>2124</v>
      </c>
      <c r="C1558" s="155" t="s">
        <v>552</v>
      </c>
      <c r="D1558" s="155" t="s">
        <v>289</v>
      </c>
      <c r="E1558" s="156" t="s">
        <v>290</v>
      </c>
      <c r="F1558" s="157">
        <v>2500</v>
      </c>
      <c r="G1558" s="157">
        <v>2500</v>
      </c>
      <c r="H1558" s="157">
        <v>2500</v>
      </c>
    </row>
    <row r="1559" spans="1:8" ht="195" outlineLevel="6" x14ac:dyDescent="0.2">
      <c r="A1559" s="155" t="s">
        <v>2190</v>
      </c>
      <c r="B1559" s="155" t="s">
        <v>2124</v>
      </c>
      <c r="C1559" s="155" t="s">
        <v>558</v>
      </c>
      <c r="D1559" s="155"/>
      <c r="E1559" s="156" t="s">
        <v>559</v>
      </c>
      <c r="F1559" s="157">
        <v>954.5</v>
      </c>
      <c r="G1559" s="157">
        <v>0</v>
      </c>
      <c r="H1559" s="157">
        <v>0</v>
      </c>
    </row>
    <row r="1560" spans="1:8" ht="60" outlineLevel="7" x14ac:dyDescent="0.2">
      <c r="A1560" s="155" t="s">
        <v>2190</v>
      </c>
      <c r="B1560" s="155" t="s">
        <v>2124</v>
      </c>
      <c r="C1560" s="155" t="s">
        <v>558</v>
      </c>
      <c r="D1560" s="155" t="s">
        <v>289</v>
      </c>
      <c r="E1560" s="156" t="s">
        <v>290</v>
      </c>
      <c r="F1560" s="157">
        <v>954.5</v>
      </c>
      <c r="G1560" s="157">
        <v>0</v>
      </c>
      <c r="H1560" s="157">
        <v>0</v>
      </c>
    </row>
    <row r="1561" spans="1:8" ht="225" outlineLevel="6" x14ac:dyDescent="0.2">
      <c r="A1561" s="155" t="s">
        <v>2190</v>
      </c>
      <c r="B1561" s="155" t="s">
        <v>2124</v>
      </c>
      <c r="C1561" s="155" t="s">
        <v>562</v>
      </c>
      <c r="D1561" s="155"/>
      <c r="E1561" s="156" t="s">
        <v>2300</v>
      </c>
      <c r="F1561" s="157">
        <v>8117.9</v>
      </c>
      <c r="G1561" s="157">
        <v>8840.6</v>
      </c>
      <c r="H1561" s="157">
        <v>8803.2000000000007</v>
      </c>
    </row>
    <row r="1562" spans="1:8" ht="60" outlineLevel="7" x14ac:dyDescent="0.2">
      <c r="A1562" s="155" t="s">
        <v>2190</v>
      </c>
      <c r="B1562" s="155" t="s">
        <v>2124</v>
      </c>
      <c r="C1562" s="155" t="s">
        <v>562</v>
      </c>
      <c r="D1562" s="155" t="s">
        <v>289</v>
      </c>
      <c r="E1562" s="156" t="s">
        <v>290</v>
      </c>
      <c r="F1562" s="157">
        <v>8117.9</v>
      </c>
      <c r="G1562" s="157">
        <v>8840.6</v>
      </c>
      <c r="H1562" s="157">
        <v>8803.2000000000007</v>
      </c>
    </row>
    <row r="1563" spans="1:8" ht="210" outlineLevel="6" x14ac:dyDescent="0.2">
      <c r="A1563" s="155" t="s">
        <v>2190</v>
      </c>
      <c r="B1563" s="155" t="s">
        <v>2124</v>
      </c>
      <c r="C1563" s="155" t="s">
        <v>563</v>
      </c>
      <c r="D1563" s="155"/>
      <c r="E1563" s="156" t="s">
        <v>564</v>
      </c>
      <c r="F1563" s="157">
        <v>11729.3</v>
      </c>
      <c r="G1563" s="157">
        <v>10597.9</v>
      </c>
      <c r="H1563" s="157">
        <v>10597.9</v>
      </c>
    </row>
    <row r="1564" spans="1:8" ht="60" outlineLevel="7" x14ac:dyDescent="0.2">
      <c r="A1564" s="155" t="s">
        <v>2190</v>
      </c>
      <c r="B1564" s="155" t="s">
        <v>2124</v>
      </c>
      <c r="C1564" s="155" t="s">
        <v>563</v>
      </c>
      <c r="D1564" s="155" t="s">
        <v>289</v>
      </c>
      <c r="E1564" s="156" t="s">
        <v>290</v>
      </c>
      <c r="F1564" s="157">
        <v>11729.3</v>
      </c>
      <c r="G1564" s="157">
        <v>10597.9</v>
      </c>
      <c r="H1564" s="157">
        <v>10597.9</v>
      </c>
    </row>
    <row r="1565" spans="1:8" ht="210" outlineLevel="6" x14ac:dyDescent="0.2">
      <c r="A1565" s="155" t="s">
        <v>2190</v>
      </c>
      <c r="B1565" s="155" t="s">
        <v>2124</v>
      </c>
      <c r="C1565" s="155" t="s">
        <v>565</v>
      </c>
      <c r="D1565" s="155"/>
      <c r="E1565" s="156" t="s">
        <v>566</v>
      </c>
      <c r="F1565" s="157">
        <v>5895.4</v>
      </c>
      <c r="G1565" s="157">
        <v>6202.2</v>
      </c>
      <c r="H1565" s="157">
        <v>6202.2</v>
      </c>
    </row>
    <row r="1566" spans="1:8" ht="60" outlineLevel="7" x14ac:dyDescent="0.2">
      <c r="A1566" s="155" t="s">
        <v>2190</v>
      </c>
      <c r="B1566" s="155" t="s">
        <v>2124</v>
      </c>
      <c r="C1566" s="155" t="s">
        <v>565</v>
      </c>
      <c r="D1566" s="155" t="s">
        <v>289</v>
      </c>
      <c r="E1566" s="156" t="s">
        <v>290</v>
      </c>
      <c r="F1566" s="157">
        <v>5895.4</v>
      </c>
      <c r="G1566" s="157">
        <v>6202.2</v>
      </c>
      <c r="H1566" s="157">
        <v>6202.2</v>
      </c>
    </row>
    <row r="1567" spans="1:8" ht="210" outlineLevel="6" x14ac:dyDescent="0.2">
      <c r="A1567" s="155" t="s">
        <v>2190</v>
      </c>
      <c r="B1567" s="155" t="s">
        <v>2124</v>
      </c>
      <c r="C1567" s="155" t="s">
        <v>567</v>
      </c>
      <c r="D1567" s="155"/>
      <c r="E1567" s="156" t="s">
        <v>568</v>
      </c>
      <c r="F1567" s="157">
        <v>6600</v>
      </c>
      <c r="G1567" s="157">
        <v>7200</v>
      </c>
      <c r="H1567" s="157">
        <v>0</v>
      </c>
    </row>
    <row r="1568" spans="1:8" ht="60" outlineLevel="7" x14ac:dyDescent="0.2">
      <c r="A1568" s="155" t="s">
        <v>2190</v>
      </c>
      <c r="B1568" s="155" t="s">
        <v>2124</v>
      </c>
      <c r="C1568" s="155" t="s">
        <v>567</v>
      </c>
      <c r="D1568" s="155" t="s">
        <v>289</v>
      </c>
      <c r="E1568" s="156" t="s">
        <v>290</v>
      </c>
      <c r="F1568" s="157">
        <v>6600</v>
      </c>
      <c r="G1568" s="157">
        <v>7200</v>
      </c>
      <c r="H1568" s="157">
        <v>0</v>
      </c>
    </row>
    <row r="1569" spans="1:8" ht="195" outlineLevel="6" x14ac:dyDescent="0.2">
      <c r="A1569" s="155" t="s">
        <v>2190</v>
      </c>
      <c r="B1569" s="155" t="s">
        <v>2124</v>
      </c>
      <c r="C1569" s="155" t="s">
        <v>569</v>
      </c>
      <c r="D1569" s="155"/>
      <c r="E1569" s="156" t="s">
        <v>570</v>
      </c>
      <c r="F1569" s="157">
        <v>1960</v>
      </c>
      <c r="G1569" s="157">
        <v>5240</v>
      </c>
      <c r="H1569" s="157">
        <v>11285</v>
      </c>
    </row>
    <row r="1570" spans="1:8" ht="60" outlineLevel="7" x14ac:dyDescent="0.2">
      <c r="A1570" s="155" t="s">
        <v>2190</v>
      </c>
      <c r="B1570" s="155" t="s">
        <v>2124</v>
      </c>
      <c r="C1570" s="155" t="s">
        <v>569</v>
      </c>
      <c r="D1570" s="155" t="s">
        <v>289</v>
      </c>
      <c r="E1570" s="156" t="s">
        <v>290</v>
      </c>
      <c r="F1570" s="157">
        <v>1960</v>
      </c>
      <c r="G1570" s="157">
        <v>5240</v>
      </c>
      <c r="H1570" s="157">
        <v>11285</v>
      </c>
    </row>
    <row r="1571" spans="1:8" ht="45" outlineLevel="5" x14ac:dyDescent="0.2">
      <c r="A1571" s="155" t="s">
        <v>2190</v>
      </c>
      <c r="B1571" s="155" t="s">
        <v>2124</v>
      </c>
      <c r="C1571" s="155" t="s">
        <v>571</v>
      </c>
      <c r="D1571" s="155"/>
      <c r="E1571" s="156" t="s">
        <v>572</v>
      </c>
      <c r="F1571" s="157">
        <v>226596</v>
      </c>
      <c r="G1571" s="157">
        <v>226596</v>
      </c>
      <c r="H1571" s="157">
        <v>226596</v>
      </c>
    </row>
    <row r="1572" spans="1:8" ht="75" outlineLevel="6" x14ac:dyDescent="0.2">
      <c r="A1572" s="155" t="s">
        <v>2190</v>
      </c>
      <c r="B1572" s="155" t="s">
        <v>2124</v>
      </c>
      <c r="C1572" s="155" t="s">
        <v>577</v>
      </c>
      <c r="D1572" s="155"/>
      <c r="E1572" s="156" t="s">
        <v>578</v>
      </c>
      <c r="F1572" s="157">
        <v>1932</v>
      </c>
      <c r="G1572" s="157">
        <v>1932</v>
      </c>
      <c r="H1572" s="157">
        <v>1932</v>
      </c>
    </row>
    <row r="1573" spans="1:8" ht="30" outlineLevel="7" x14ac:dyDescent="0.2">
      <c r="A1573" s="155" t="s">
        <v>2190</v>
      </c>
      <c r="B1573" s="155" t="s">
        <v>2124</v>
      </c>
      <c r="C1573" s="155" t="s">
        <v>577</v>
      </c>
      <c r="D1573" s="155" t="s">
        <v>301</v>
      </c>
      <c r="E1573" s="156" t="s">
        <v>302</v>
      </c>
      <c r="F1573" s="157">
        <v>1932</v>
      </c>
      <c r="G1573" s="157">
        <v>1932</v>
      </c>
      <c r="H1573" s="157">
        <v>1932</v>
      </c>
    </row>
    <row r="1574" spans="1:8" ht="90" outlineLevel="6" x14ac:dyDescent="0.2">
      <c r="A1574" s="155" t="s">
        <v>2190</v>
      </c>
      <c r="B1574" s="155" t="s">
        <v>2124</v>
      </c>
      <c r="C1574" s="155" t="s">
        <v>579</v>
      </c>
      <c r="D1574" s="155"/>
      <c r="E1574" s="156" t="s">
        <v>580</v>
      </c>
      <c r="F1574" s="157">
        <v>4830</v>
      </c>
      <c r="G1574" s="157">
        <v>4830</v>
      </c>
      <c r="H1574" s="157">
        <v>4830</v>
      </c>
    </row>
    <row r="1575" spans="1:8" ht="30" outlineLevel="7" x14ac:dyDescent="0.2">
      <c r="A1575" s="155" t="s">
        <v>2190</v>
      </c>
      <c r="B1575" s="155" t="s">
        <v>2124</v>
      </c>
      <c r="C1575" s="155" t="s">
        <v>579</v>
      </c>
      <c r="D1575" s="155" t="s">
        <v>301</v>
      </c>
      <c r="E1575" s="156" t="s">
        <v>302</v>
      </c>
      <c r="F1575" s="157">
        <v>4830</v>
      </c>
      <c r="G1575" s="157">
        <v>4830</v>
      </c>
      <c r="H1575" s="157">
        <v>4830</v>
      </c>
    </row>
    <row r="1576" spans="1:8" ht="75" outlineLevel="6" x14ac:dyDescent="0.2">
      <c r="A1576" s="155" t="s">
        <v>2190</v>
      </c>
      <c r="B1576" s="155" t="s">
        <v>2124</v>
      </c>
      <c r="C1576" s="155" t="s">
        <v>581</v>
      </c>
      <c r="D1576" s="155"/>
      <c r="E1576" s="156" t="s">
        <v>582</v>
      </c>
      <c r="F1576" s="157">
        <v>219834</v>
      </c>
      <c r="G1576" s="157">
        <v>219834</v>
      </c>
      <c r="H1576" s="157">
        <v>219834</v>
      </c>
    </row>
    <row r="1577" spans="1:8" ht="30" outlineLevel="7" x14ac:dyDescent="0.2">
      <c r="A1577" s="155" t="s">
        <v>2190</v>
      </c>
      <c r="B1577" s="155" t="s">
        <v>2124</v>
      </c>
      <c r="C1577" s="155" t="s">
        <v>581</v>
      </c>
      <c r="D1577" s="155" t="s">
        <v>301</v>
      </c>
      <c r="E1577" s="156" t="s">
        <v>302</v>
      </c>
      <c r="F1577" s="157">
        <v>219834</v>
      </c>
      <c r="G1577" s="157">
        <v>219834</v>
      </c>
      <c r="H1577" s="157">
        <v>219834</v>
      </c>
    </row>
    <row r="1578" spans="1:8" ht="15" outlineLevel="2" x14ac:dyDescent="0.2">
      <c r="A1578" s="155" t="s">
        <v>2190</v>
      </c>
      <c r="B1578" s="155" t="s">
        <v>2184</v>
      </c>
      <c r="C1578" s="155"/>
      <c r="D1578" s="155"/>
      <c r="E1578" s="156" t="s">
        <v>2185</v>
      </c>
      <c r="F1578" s="157">
        <v>5872.1</v>
      </c>
      <c r="G1578" s="157">
        <v>5963.4</v>
      </c>
      <c r="H1578" s="157">
        <v>6162.2</v>
      </c>
    </row>
    <row r="1579" spans="1:8" ht="60" outlineLevel="3" x14ac:dyDescent="0.2">
      <c r="A1579" s="155" t="s">
        <v>2190</v>
      </c>
      <c r="B1579" s="155" t="s">
        <v>2184</v>
      </c>
      <c r="C1579" s="155" t="s">
        <v>633</v>
      </c>
      <c r="D1579" s="155"/>
      <c r="E1579" s="156" t="s">
        <v>634</v>
      </c>
      <c r="F1579" s="157">
        <v>5872.1</v>
      </c>
      <c r="G1579" s="157">
        <v>5963.4</v>
      </c>
      <c r="H1579" s="157">
        <v>6162.2</v>
      </c>
    </row>
    <row r="1580" spans="1:8" ht="75" outlineLevel="4" x14ac:dyDescent="0.2">
      <c r="A1580" s="155" t="s">
        <v>2190</v>
      </c>
      <c r="B1580" s="155" t="s">
        <v>2184</v>
      </c>
      <c r="C1580" s="155" t="s">
        <v>635</v>
      </c>
      <c r="D1580" s="155"/>
      <c r="E1580" s="156" t="s">
        <v>636</v>
      </c>
      <c r="F1580" s="157">
        <v>5872.1</v>
      </c>
      <c r="G1580" s="157">
        <v>5963.4</v>
      </c>
      <c r="H1580" s="157">
        <v>6162.2</v>
      </c>
    </row>
    <row r="1581" spans="1:8" ht="90" outlineLevel="5" x14ac:dyDescent="0.2">
      <c r="A1581" s="155" t="s">
        <v>2190</v>
      </c>
      <c r="B1581" s="155" t="s">
        <v>2184</v>
      </c>
      <c r="C1581" s="155" t="s">
        <v>704</v>
      </c>
      <c r="D1581" s="155"/>
      <c r="E1581" s="156" t="s">
        <v>705</v>
      </c>
      <c r="F1581" s="157">
        <v>5872.1</v>
      </c>
      <c r="G1581" s="157">
        <v>5963.4</v>
      </c>
      <c r="H1581" s="157">
        <v>6162.2</v>
      </c>
    </row>
    <row r="1582" spans="1:8" ht="30" outlineLevel="6" x14ac:dyDescent="0.2">
      <c r="A1582" s="155" t="s">
        <v>2190</v>
      </c>
      <c r="B1582" s="155" t="s">
        <v>2184</v>
      </c>
      <c r="C1582" s="155" t="s">
        <v>708</v>
      </c>
      <c r="D1582" s="155"/>
      <c r="E1582" s="156" t="s">
        <v>709</v>
      </c>
      <c r="F1582" s="157">
        <v>5872.1</v>
      </c>
      <c r="G1582" s="157">
        <v>5963.4</v>
      </c>
      <c r="H1582" s="157">
        <v>6162.2</v>
      </c>
    </row>
    <row r="1583" spans="1:8" ht="60" outlineLevel="7" x14ac:dyDescent="0.2">
      <c r="A1583" s="155" t="s">
        <v>2190</v>
      </c>
      <c r="B1583" s="155" t="s">
        <v>2184</v>
      </c>
      <c r="C1583" s="155" t="s">
        <v>708</v>
      </c>
      <c r="D1583" s="155" t="s">
        <v>289</v>
      </c>
      <c r="E1583" s="156" t="s">
        <v>290</v>
      </c>
      <c r="F1583" s="157">
        <v>5872.1</v>
      </c>
      <c r="G1583" s="157">
        <v>5963.4</v>
      </c>
      <c r="H1583" s="157">
        <v>6162.2</v>
      </c>
    </row>
    <row r="1584" spans="1:8" ht="30" outlineLevel="2" x14ac:dyDescent="0.2">
      <c r="A1584" s="155" t="s">
        <v>2190</v>
      </c>
      <c r="B1584" s="155" t="s">
        <v>2126</v>
      </c>
      <c r="C1584" s="155"/>
      <c r="D1584" s="155"/>
      <c r="E1584" s="156" t="s">
        <v>2127</v>
      </c>
      <c r="F1584" s="157">
        <v>32504730.800000001</v>
      </c>
      <c r="G1584" s="157">
        <v>33027940.699999999</v>
      </c>
      <c r="H1584" s="157">
        <v>32955594.5</v>
      </c>
    </row>
    <row r="1585" spans="1:8" ht="45" outlineLevel="3" x14ac:dyDescent="0.2">
      <c r="A1585" s="155" t="s">
        <v>2190</v>
      </c>
      <c r="B1585" s="155" t="s">
        <v>2126</v>
      </c>
      <c r="C1585" s="155" t="s">
        <v>439</v>
      </c>
      <c r="D1585" s="155"/>
      <c r="E1585" s="156" t="s">
        <v>440</v>
      </c>
      <c r="F1585" s="157">
        <v>32496237.399999999</v>
      </c>
      <c r="G1585" s="157">
        <v>33014362.300000001</v>
      </c>
      <c r="H1585" s="157">
        <v>32943531.100000001</v>
      </c>
    </row>
    <row r="1586" spans="1:8" ht="30" outlineLevel="4" x14ac:dyDescent="0.2">
      <c r="A1586" s="155" t="s">
        <v>2190</v>
      </c>
      <c r="B1586" s="155" t="s">
        <v>2126</v>
      </c>
      <c r="C1586" s="155" t="s">
        <v>441</v>
      </c>
      <c r="D1586" s="155"/>
      <c r="E1586" s="156" t="s">
        <v>442</v>
      </c>
      <c r="F1586" s="157">
        <v>31435415.800000001</v>
      </c>
      <c r="G1586" s="157">
        <v>31942858.399999999</v>
      </c>
      <c r="H1586" s="157">
        <v>31872109.699999999</v>
      </c>
    </row>
    <row r="1587" spans="1:8" ht="105" outlineLevel="5" x14ac:dyDescent="0.2">
      <c r="A1587" s="155" t="s">
        <v>2190</v>
      </c>
      <c r="B1587" s="155" t="s">
        <v>2126</v>
      </c>
      <c r="C1587" s="155" t="s">
        <v>443</v>
      </c>
      <c r="D1587" s="155"/>
      <c r="E1587" s="156" t="s">
        <v>444</v>
      </c>
      <c r="F1587" s="157">
        <v>31398780.600000001</v>
      </c>
      <c r="G1587" s="157">
        <v>31897602.5</v>
      </c>
      <c r="H1587" s="157">
        <v>31862593.699999999</v>
      </c>
    </row>
    <row r="1588" spans="1:8" ht="60" outlineLevel="6" x14ac:dyDescent="0.2">
      <c r="A1588" s="155" t="s">
        <v>2190</v>
      </c>
      <c r="B1588" s="155" t="s">
        <v>2126</v>
      </c>
      <c r="C1588" s="155" t="s">
        <v>445</v>
      </c>
      <c r="D1588" s="155"/>
      <c r="E1588" s="156" t="s">
        <v>288</v>
      </c>
      <c r="F1588" s="157">
        <v>99115.8</v>
      </c>
      <c r="G1588" s="157">
        <v>102579</v>
      </c>
      <c r="H1588" s="157">
        <v>102579</v>
      </c>
    </row>
    <row r="1589" spans="1:8" ht="60" outlineLevel="7" x14ac:dyDescent="0.2">
      <c r="A1589" s="155" t="s">
        <v>2190</v>
      </c>
      <c r="B1589" s="155" t="s">
        <v>2126</v>
      </c>
      <c r="C1589" s="155" t="s">
        <v>445</v>
      </c>
      <c r="D1589" s="155" t="s">
        <v>289</v>
      </c>
      <c r="E1589" s="156" t="s">
        <v>290</v>
      </c>
      <c r="F1589" s="157">
        <v>99115.8</v>
      </c>
      <c r="G1589" s="157">
        <v>102579</v>
      </c>
      <c r="H1589" s="157">
        <v>102579</v>
      </c>
    </row>
    <row r="1590" spans="1:8" ht="45" outlineLevel="6" x14ac:dyDescent="0.2">
      <c r="A1590" s="155" t="s">
        <v>2190</v>
      </c>
      <c r="B1590" s="155" t="s">
        <v>2126</v>
      </c>
      <c r="C1590" s="155" t="s">
        <v>446</v>
      </c>
      <c r="D1590" s="155"/>
      <c r="E1590" s="156" t="s">
        <v>447</v>
      </c>
      <c r="F1590" s="157">
        <v>31299664.800000001</v>
      </c>
      <c r="G1590" s="157">
        <v>31795023.5</v>
      </c>
      <c r="H1590" s="157">
        <v>31760014.699999999</v>
      </c>
    </row>
    <row r="1591" spans="1:8" ht="15" outlineLevel="7" x14ac:dyDescent="0.2">
      <c r="A1591" s="155" t="s">
        <v>2190</v>
      </c>
      <c r="B1591" s="155" t="s">
        <v>2126</v>
      </c>
      <c r="C1591" s="155" t="s">
        <v>446</v>
      </c>
      <c r="D1591" s="155" t="s">
        <v>343</v>
      </c>
      <c r="E1591" s="156" t="s">
        <v>344</v>
      </c>
      <c r="F1591" s="157">
        <v>31299664.800000001</v>
      </c>
      <c r="G1591" s="157">
        <v>31795023.5</v>
      </c>
      <c r="H1591" s="157">
        <v>31760014.699999999</v>
      </c>
    </row>
    <row r="1592" spans="1:8" ht="89.25" customHeight="1" outlineLevel="5" x14ac:dyDescent="0.2">
      <c r="A1592" s="155" t="s">
        <v>2190</v>
      </c>
      <c r="B1592" s="155" t="s">
        <v>2126</v>
      </c>
      <c r="C1592" s="155" t="s">
        <v>472</v>
      </c>
      <c r="D1592" s="155"/>
      <c r="E1592" s="156" t="s">
        <v>473</v>
      </c>
      <c r="F1592" s="157">
        <v>13516</v>
      </c>
      <c r="G1592" s="157">
        <v>9516</v>
      </c>
      <c r="H1592" s="157">
        <v>9516</v>
      </c>
    </row>
    <row r="1593" spans="1:8" ht="91.5" customHeight="1" outlineLevel="6" x14ac:dyDescent="0.2">
      <c r="A1593" s="155" t="s">
        <v>2190</v>
      </c>
      <c r="B1593" s="155" t="s">
        <v>2126</v>
      </c>
      <c r="C1593" s="155" t="s">
        <v>474</v>
      </c>
      <c r="D1593" s="155"/>
      <c r="E1593" s="156" t="s">
        <v>475</v>
      </c>
      <c r="F1593" s="157">
        <v>4000</v>
      </c>
      <c r="G1593" s="157">
        <v>0</v>
      </c>
      <c r="H1593" s="157">
        <v>0</v>
      </c>
    </row>
    <row r="1594" spans="1:8" ht="60" outlineLevel="7" x14ac:dyDescent="0.2">
      <c r="A1594" s="155" t="s">
        <v>2190</v>
      </c>
      <c r="B1594" s="155" t="s">
        <v>2126</v>
      </c>
      <c r="C1594" s="155" t="s">
        <v>474</v>
      </c>
      <c r="D1594" s="155" t="s">
        <v>289</v>
      </c>
      <c r="E1594" s="156" t="s">
        <v>290</v>
      </c>
      <c r="F1594" s="157">
        <v>4000</v>
      </c>
      <c r="G1594" s="157">
        <v>0</v>
      </c>
      <c r="H1594" s="157">
        <v>0</v>
      </c>
    </row>
    <row r="1595" spans="1:8" ht="109.5" customHeight="1" outlineLevel="6" x14ac:dyDescent="0.2">
      <c r="A1595" s="155" t="s">
        <v>2190</v>
      </c>
      <c r="B1595" s="155" t="s">
        <v>2126</v>
      </c>
      <c r="C1595" s="155" t="s">
        <v>484</v>
      </c>
      <c r="D1595" s="155"/>
      <c r="E1595" s="156" t="s">
        <v>485</v>
      </c>
      <c r="F1595" s="157">
        <v>9516</v>
      </c>
      <c r="G1595" s="157">
        <v>9516</v>
      </c>
      <c r="H1595" s="157">
        <v>9516</v>
      </c>
    </row>
    <row r="1596" spans="1:8" ht="60" outlineLevel="7" x14ac:dyDescent="0.2">
      <c r="A1596" s="155" t="s">
        <v>2190</v>
      </c>
      <c r="B1596" s="155" t="s">
        <v>2126</v>
      </c>
      <c r="C1596" s="155" t="s">
        <v>484</v>
      </c>
      <c r="D1596" s="155" t="s">
        <v>289</v>
      </c>
      <c r="E1596" s="156" t="s">
        <v>290</v>
      </c>
      <c r="F1596" s="157">
        <v>9516</v>
      </c>
      <c r="G1596" s="157">
        <v>9516</v>
      </c>
      <c r="H1596" s="157">
        <v>9516</v>
      </c>
    </row>
    <row r="1597" spans="1:8" ht="60" outlineLevel="5" x14ac:dyDescent="0.2">
      <c r="A1597" s="155" t="s">
        <v>2190</v>
      </c>
      <c r="B1597" s="155" t="s">
        <v>2126</v>
      </c>
      <c r="C1597" s="155" t="s">
        <v>517</v>
      </c>
      <c r="D1597" s="155"/>
      <c r="E1597" s="156" t="s">
        <v>518</v>
      </c>
      <c r="F1597" s="157">
        <v>23119.200000000001</v>
      </c>
      <c r="G1597" s="157">
        <v>35739.9</v>
      </c>
      <c r="H1597" s="157">
        <v>0</v>
      </c>
    </row>
    <row r="1598" spans="1:8" ht="106.5" customHeight="1" outlineLevel="6" x14ac:dyDescent="0.2">
      <c r="A1598" s="155" t="s">
        <v>2190</v>
      </c>
      <c r="B1598" s="155" t="s">
        <v>2126</v>
      </c>
      <c r="C1598" s="155" t="s">
        <v>519</v>
      </c>
      <c r="D1598" s="155"/>
      <c r="E1598" s="156" t="s">
        <v>520</v>
      </c>
      <c r="F1598" s="157">
        <v>23119.200000000001</v>
      </c>
      <c r="G1598" s="157">
        <v>35739.9</v>
      </c>
      <c r="H1598" s="157">
        <v>0</v>
      </c>
    </row>
    <row r="1599" spans="1:8" ht="60" outlineLevel="7" x14ac:dyDescent="0.2">
      <c r="A1599" s="155" t="s">
        <v>2190</v>
      </c>
      <c r="B1599" s="155" t="s">
        <v>2126</v>
      </c>
      <c r="C1599" s="155" t="s">
        <v>519</v>
      </c>
      <c r="D1599" s="155" t="s">
        <v>289</v>
      </c>
      <c r="E1599" s="156" t="s">
        <v>290</v>
      </c>
      <c r="F1599" s="157">
        <v>23119.200000000001</v>
      </c>
      <c r="G1599" s="157">
        <v>35739.9</v>
      </c>
      <c r="H1599" s="157">
        <v>0</v>
      </c>
    </row>
    <row r="1600" spans="1:8" ht="45" outlineLevel="4" x14ac:dyDescent="0.2">
      <c r="A1600" s="155" t="s">
        <v>2190</v>
      </c>
      <c r="B1600" s="155" t="s">
        <v>2126</v>
      </c>
      <c r="C1600" s="155" t="s">
        <v>521</v>
      </c>
      <c r="D1600" s="155"/>
      <c r="E1600" s="156" t="s">
        <v>522</v>
      </c>
      <c r="F1600" s="157">
        <v>670535.1</v>
      </c>
      <c r="G1600" s="157">
        <v>667771.1</v>
      </c>
      <c r="H1600" s="157">
        <v>668771.1</v>
      </c>
    </row>
    <row r="1601" spans="1:8" ht="120" outlineLevel="5" x14ac:dyDescent="0.2">
      <c r="A1601" s="155" t="s">
        <v>2190</v>
      </c>
      <c r="B1601" s="155" t="s">
        <v>2126</v>
      </c>
      <c r="C1601" s="155" t="s">
        <v>523</v>
      </c>
      <c r="D1601" s="155"/>
      <c r="E1601" s="156" t="s">
        <v>524</v>
      </c>
      <c r="F1601" s="157">
        <v>526393.19999999995</v>
      </c>
      <c r="G1601" s="157">
        <v>534691.69999999995</v>
      </c>
      <c r="H1601" s="157">
        <v>534691.69999999995</v>
      </c>
    </row>
    <row r="1602" spans="1:8" ht="60" outlineLevel="6" x14ac:dyDescent="0.2">
      <c r="A1602" s="155" t="s">
        <v>2190</v>
      </c>
      <c r="B1602" s="155" t="s">
        <v>2126</v>
      </c>
      <c r="C1602" s="155" t="s">
        <v>525</v>
      </c>
      <c r="D1602" s="155"/>
      <c r="E1602" s="156" t="s">
        <v>288</v>
      </c>
      <c r="F1602" s="157">
        <v>526393.19999999995</v>
      </c>
      <c r="G1602" s="157">
        <v>534691.69999999995</v>
      </c>
      <c r="H1602" s="157">
        <v>534691.69999999995</v>
      </c>
    </row>
    <row r="1603" spans="1:8" ht="60" outlineLevel="7" x14ac:dyDescent="0.2">
      <c r="A1603" s="155" t="s">
        <v>2190</v>
      </c>
      <c r="B1603" s="155" t="s">
        <v>2126</v>
      </c>
      <c r="C1603" s="155" t="s">
        <v>525</v>
      </c>
      <c r="D1603" s="155" t="s">
        <v>289</v>
      </c>
      <c r="E1603" s="156" t="s">
        <v>290</v>
      </c>
      <c r="F1603" s="157">
        <v>526393.19999999995</v>
      </c>
      <c r="G1603" s="157">
        <v>534691.69999999995</v>
      </c>
      <c r="H1603" s="157">
        <v>534691.69999999995</v>
      </c>
    </row>
    <row r="1604" spans="1:8" ht="30" outlineLevel="5" x14ac:dyDescent="0.2">
      <c r="A1604" s="155" t="s">
        <v>2190</v>
      </c>
      <c r="B1604" s="155" t="s">
        <v>2126</v>
      </c>
      <c r="C1604" s="155" t="s">
        <v>541</v>
      </c>
      <c r="D1604" s="155"/>
      <c r="E1604" s="156" t="s">
        <v>542</v>
      </c>
      <c r="F1604" s="157">
        <v>121747.5</v>
      </c>
      <c r="G1604" s="157">
        <v>112497.5</v>
      </c>
      <c r="H1604" s="157">
        <v>113497.5</v>
      </c>
    </row>
    <row r="1605" spans="1:8" ht="60" outlineLevel="6" x14ac:dyDescent="0.2">
      <c r="A1605" s="155" t="s">
        <v>2190</v>
      </c>
      <c r="B1605" s="155" t="s">
        <v>2126</v>
      </c>
      <c r="C1605" s="155" t="s">
        <v>543</v>
      </c>
      <c r="D1605" s="155"/>
      <c r="E1605" s="156" t="s">
        <v>544</v>
      </c>
      <c r="F1605" s="157">
        <v>116747.5</v>
      </c>
      <c r="G1605" s="157">
        <v>112497.5</v>
      </c>
      <c r="H1605" s="157">
        <v>113497.5</v>
      </c>
    </row>
    <row r="1606" spans="1:8" ht="45" outlineLevel="7" x14ac:dyDescent="0.2">
      <c r="A1606" s="155" t="s">
        <v>2190</v>
      </c>
      <c r="B1606" s="155" t="s">
        <v>2126</v>
      </c>
      <c r="C1606" s="155" t="s">
        <v>543</v>
      </c>
      <c r="D1606" s="155" t="s">
        <v>293</v>
      </c>
      <c r="E1606" s="156" t="s">
        <v>294</v>
      </c>
      <c r="F1606" s="157">
        <v>3497.5</v>
      </c>
      <c r="G1606" s="157">
        <v>3497.5</v>
      </c>
      <c r="H1606" s="157">
        <v>3497.5</v>
      </c>
    </row>
    <row r="1607" spans="1:8" ht="60" outlineLevel="7" x14ac:dyDescent="0.2">
      <c r="A1607" s="155" t="s">
        <v>2190</v>
      </c>
      <c r="B1607" s="155" t="s">
        <v>2126</v>
      </c>
      <c r="C1607" s="155" t="s">
        <v>543</v>
      </c>
      <c r="D1607" s="155" t="s">
        <v>289</v>
      </c>
      <c r="E1607" s="156" t="s">
        <v>290</v>
      </c>
      <c r="F1607" s="157">
        <v>11250</v>
      </c>
      <c r="G1607" s="157">
        <v>7000</v>
      </c>
      <c r="H1607" s="157">
        <v>8000</v>
      </c>
    </row>
    <row r="1608" spans="1:8" ht="15" outlineLevel="7" x14ac:dyDescent="0.2">
      <c r="A1608" s="155" t="s">
        <v>2190</v>
      </c>
      <c r="B1608" s="155" t="s">
        <v>2126</v>
      </c>
      <c r="C1608" s="155" t="s">
        <v>543</v>
      </c>
      <c r="D1608" s="155" t="s">
        <v>327</v>
      </c>
      <c r="E1608" s="156" t="s">
        <v>328</v>
      </c>
      <c r="F1608" s="157">
        <v>102000</v>
      </c>
      <c r="G1608" s="157">
        <v>102000</v>
      </c>
      <c r="H1608" s="157">
        <v>102000</v>
      </c>
    </row>
    <row r="1609" spans="1:8" ht="141.75" customHeight="1" outlineLevel="6" x14ac:dyDescent="0.2">
      <c r="A1609" s="155" t="s">
        <v>2190</v>
      </c>
      <c r="B1609" s="155" t="s">
        <v>2126</v>
      </c>
      <c r="C1609" s="155" t="s">
        <v>545</v>
      </c>
      <c r="D1609" s="155"/>
      <c r="E1609" s="156" t="s">
        <v>546</v>
      </c>
      <c r="F1609" s="157">
        <v>5000</v>
      </c>
      <c r="G1609" s="157">
        <v>0</v>
      </c>
      <c r="H1609" s="157">
        <v>0</v>
      </c>
    </row>
    <row r="1610" spans="1:8" ht="60" outlineLevel="7" x14ac:dyDescent="0.2">
      <c r="A1610" s="155" t="s">
        <v>2190</v>
      </c>
      <c r="B1610" s="155" t="s">
        <v>2126</v>
      </c>
      <c r="C1610" s="155" t="s">
        <v>545</v>
      </c>
      <c r="D1610" s="155" t="s">
        <v>289</v>
      </c>
      <c r="E1610" s="156" t="s">
        <v>290</v>
      </c>
      <c r="F1610" s="157">
        <v>5000</v>
      </c>
      <c r="G1610" s="157">
        <v>0</v>
      </c>
      <c r="H1610" s="157">
        <v>0</v>
      </c>
    </row>
    <row r="1611" spans="1:8" ht="45" outlineLevel="5" x14ac:dyDescent="0.2">
      <c r="A1611" s="155" t="s">
        <v>2190</v>
      </c>
      <c r="B1611" s="155" t="s">
        <v>2126</v>
      </c>
      <c r="C1611" s="155" t="s">
        <v>549</v>
      </c>
      <c r="D1611" s="155"/>
      <c r="E1611" s="156" t="s">
        <v>550</v>
      </c>
      <c r="F1611" s="157">
        <v>22394.400000000001</v>
      </c>
      <c r="G1611" s="157">
        <v>20581.900000000001</v>
      </c>
      <c r="H1611" s="157">
        <v>20581.900000000001</v>
      </c>
    </row>
    <row r="1612" spans="1:8" ht="60" outlineLevel="6" x14ac:dyDescent="0.2">
      <c r="A1612" s="155" t="s">
        <v>2190</v>
      </c>
      <c r="B1612" s="155" t="s">
        <v>2126</v>
      </c>
      <c r="C1612" s="155" t="s">
        <v>551</v>
      </c>
      <c r="D1612" s="155"/>
      <c r="E1612" s="156" t="s">
        <v>288</v>
      </c>
      <c r="F1612" s="157">
        <v>8581.9</v>
      </c>
      <c r="G1612" s="157">
        <v>8581.9</v>
      </c>
      <c r="H1612" s="157">
        <v>8581.9</v>
      </c>
    </row>
    <row r="1613" spans="1:8" ht="60" outlineLevel="7" x14ac:dyDescent="0.2">
      <c r="A1613" s="155" t="s">
        <v>2190</v>
      </c>
      <c r="B1613" s="155" t="s">
        <v>2126</v>
      </c>
      <c r="C1613" s="155" t="s">
        <v>551</v>
      </c>
      <c r="D1613" s="155" t="s">
        <v>289</v>
      </c>
      <c r="E1613" s="156" t="s">
        <v>290</v>
      </c>
      <c r="F1613" s="157">
        <v>8581.9</v>
      </c>
      <c r="G1613" s="157">
        <v>8581.9</v>
      </c>
      <c r="H1613" s="157">
        <v>8581.9</v>
      </c>
    </row>
    <row r="1614" spans="1:8" ht="150" outlineLevel="6" x14ac:dyDescent="0.2">
      <c r="A1614" s="155" t="s">
        <v>2190</v>
      </c>
      <c r="B1614" s="155" t="s">
        <v>2126</v>
      </c>
      <c r="C1614" s="155" t="s">
        <v>554</v>
      </c>
      <c r="D1614" s="155"/>
      <c r="E1614" s="156" t="s">
        <v>555</v>
      </c>
      <c r="F1614" s="157">
        <v>4767</v>
      </c>
      <c r="G1614" s="157">
        <v>0</v>
      </c>
      <c r="H1614" s="157">
        <v>0</v>
      </c>
    </row>
    <row r="1615" spans="1:8" ht="60" outlineLevel="7" x14ac:dyDescent="0.2">
      <c r="A1615" s="155" t="s">
        <v>2190</v>
      </c>
      <c r="B1615" s="155" t="s">
        <v>2126</v>
      </c>
      <c r="C1615" s="155" t="s">
        <v>554</v>
      </c>
      <c r="D1615" s="155" t="s">
        <v>289</v>
      </c>
      <c r="E1615" s="156" t="s">
        <v>290</v>
      </c>
      <c r="F1615" s="157">
        <v>4767</v>
      </c>
      <c r="G1615" s="157">
        <v>0</v>
      </c>
      <c r="H1615" s="157">
        <v>0</v>
      </c>
    </row>
    <row r="1616" spans="1:8" ht="105" outlineLevel="6" x14ac:dyDescent="0.2">
      <c r="A1616" s="155" t="s">
        <v>2190</v>
      </c>
      <c r="B1616" s="155" t="s">
        <v>2126</v>
      </c>
      <c r="C1616" s="155" t="s">
        <v>560</v>
      </c>
      <c r="D1616" s="155"/>
      <c r="E1616" s="156" t="s">
        <v>561</v>
      </c>
      <c r="F1616" s="157">
        <v>9045.5</v>
      </c>
      <c r="G1616" s="157">
        <v>12000</v>
      </c>
      <c r="H1616" s="157">
        <v>12000</v>
      </c>
    </row>
    <row r="1617" spans="1:8" ht="60" outlineLevel="7" x14ac:dyDescent="0.2">
      <c r="A1617" s="155" t="s">
        <v>2190</v>
      </c>
      <c r="B1617" s="155" t="s">
        <v>2126</v>
      </c>
      <c r="C1617" s="155" t="s">
        <v>560</v>
      </c>
      <c r="D1617" s="155" t="s">
        <v>289</v>
      </c>
      <c r="E1617" s="156" t="s">
        <v>290</v>
      </c>
      <c r="F1617" s="157">
        <v>9045.5</v>
      </c>
      <c r="G1617" s="157">
        <v>12000</v>
      </c>
      <c r="H1617" s="157">
        <v>12000</v>
      </c>
    </row>
    <row r="1618" spans="1:8" ht="45" outlineLevel="4" x14ac:dyDescent="0.2">
      <c r="A1618" s="155" t="s">
        <v>2190</v>
      </c>
      <c r="B1618" s="155" t="s">
        <v>2126</v>
      </c>
      <c r="C1618" s="155" t="s">
        <v>596</v>
      </c>
      <c r="D1618" s="155"/>
      <c r="E1618" s="156" t="s">
        <v>597</v>
      </c>
      <c r="F1618" s="157">
        <v>390286.5</v>
      </c>
      <c r="G1618" s="157">
        <v>403732.8</v>
      </c>
      <c r="H1618" s="157">
        <v>402650.3</v>
      </c>
    </row>
    <row r="1619" spans="1:8" ht="45" outlineLevel="5" x14ac:dyDescent="0.2">
      <c r="A1619" s="155" t="s">
        <v>2190</v>
      </c>
      <c r="B1619" s="155" t="s">
        <v>2126</v>
      </c>
      <c r="C1619" s="155" t="s">
        <v>598</v>
      </c>
      <c r="D1619" s="155"/>
      <c r="E1619" s="156" t="s">
        <v>599</v>
      </c>
      <c r="F1619" s="157">
        <v>345686.5</v>
      </c>
      <c r="G1619" s="157">
        <v>359132.8</v>
      </c>
      <c r="H1619" s="157">
        <v>358050.3</v>
      </c>
    </row>
    <row r="1620" spans="1:8" ht="60" outlineLevel="6" x14ac:dyDescent="0.2">
      <c r="A1620" s="155" t="s">
        <v>2190</v>
      </c>
      <c r="B1620" s="155" t="s">
        <v>2126</v>
      </c>
      <c r="C1620" s="155" t="s">
        <v>600</v>
      </c>
      <c r="D1620" s="155"/>
      <c r="E1620" s="156" t="s">
        <v>371</v>
      </c>
      <c r="F1620" s="157">
        <v>103490.6</v>
      </c>
      <c r="G1620" s="157">
        <v>107475.4</v>
      </c>
      <c r="H1620" s="157">
        <v>106440.4</v>
      </c>
    </row>
    <row r="1621" spans="1:8" ht="120" outlineLevel="7" x14ac:dyDescent="0.2">
      <c r="A1621" s="155" t="s">
        <v>2190</v>
      </c>
      <c r="B1621" s="155" t="s">
        <v>2126</v>
      </c>
      <c r="C1621" s="155" t="s">
        <v>600</v>
      </c>
      <c r="D1621" s="155" t="s">
        <v>325</v>
      </c>
      <c r="E1621" s="156" t="s">
        <v>326</v>
      </c>
      <c r="F1621" s="157">
        <v>92704.2</v>
      </c>
      <c r="G1621" s="157">
        <v>95458</v>
      </c>
      <c r="H1621" s="157">
        <v>94527.5</v>
      </c>
    </row>
    <row r="1622" spans="1:8" ht="45" outlineLevel="7" x14ac:dyDescent="0.2">
      <c r="A1622" s="155" t="s">
        <v>2190</v>
      </c>
      <c r="B1622" s="155" t="s">
        <v>2126</v>
      </c>
      <c r="C1622" s="155" t="s">
        <v>600</v>
      </c>
      <c r="D1622" s="155" t="s">
        <v>293</v>
      </c>
      <c r="E1622" s="156" t="s">
        <v>294</v>
      </c>
      <c r="F1622" s="157">
        <v>10785.4</v>
      </c>
      <c r="G1622" s="157">
        <v>12017.4</v>
      </c>
      <c r="H1622" s="157">
        <v>11912.9</v>
      </c>
    </row>
    <row r="1623" spans="1:8" ht="30" outlineLevel="7" x14ac:dyDescent="0.2">
      <c r="A1623" s="155" t="s">
        <v>2190</v>
      </c>
      <c r="B1623" s="155" t="s">
        <v>2126</v>
      </c>
      <c r="C1623" s="155" t="s">
        <v>600</v>
      </c>
      <c r="D1623" s="155" t="s">
        <v>301</v>
      </c>
      <c r="E1623" s="156" t="s">
        <v>302</v>
      </c>
      <c r="F1623" s="157">
        <v>1</v>
      </c>
      <c r="G1623" s="157">
        <v>0</v>
      </c>
      <c r="H1623" s="157">
        <v>0</v>
      </c>
    </row>
    <row r="1624" spans="1:8" ht="60" outlineLevel="6" x14ac:dyDescent="0.2">
      <c r="A1624" s="155" t="s">
        <v>2190</v>
      </c>
      <c r="B1624" s="155" t="s">
        <v>2126</v>
      </c>
      <c r="C1624" s="155" t="s">
        <v>601</v>
      </c>
      <c r="D1624" s="155"/>
      <c r="E1624" s="156" t="s">
        <v>288</v>
      </c>
      <c r="F1624" s="157">
        <v>225068.9</v>
      </c>
      <c r="G1624" s="157">
        <v>234129</v>
      </c>
      <c r="H1624" s="157">
        <v>234129</v>
      </c>
    </row>
    <row r="1625" spans="1:8" ht="107.25" customHeight="1" outlineLevel="7" x14ac:dyDescent="0.2">
      <c r="A1625" s="155" t="s">
        <v>2190</v>
      </c>
      <c r="B1625" s="155" t="s">
        <v>2126</v>
      </c>
      <c r="C1625" s="155" t="s">
        <v>601</v>
      </c>
      <c r="D1625" s="155" t="s">
        <v>325</v>
      </c>
      <c r="E1625" s="156" t="s">
        <v>326</v>
      </c>
      <c r="F1625" s="157">
        <v>205808.6</v>
      </c>
      <c r="G1625" s="157">
        <v>214868.7</v>
      </c>
      <c r="H1625" s="157">
        <v>214868.7</v>
      </c>
    </row>
    <row r="1626" spans="1:8" ht="45" outlineLevel="7" x14ac:dyDescent="0.2">
      <c r="A1626" s="155" t="s">
        <v>2190</v>
      </c>
      <c r="B1626" s="155" t="s">
        <v>2126</v>
      </c>
      <c r="C1626" s="155" t="s">
        <v>601</v>
      </c>
      <c r="D1626" s="155" t="s">
        <v>293</v>
      </c>
      <c r="E1626" s="156" t="s">
        <v>294</v>
      </c>
      <c r="F1626" s="157">
        <v>19260.3</v>
      </c>
      <c r="G1626" s="157">
        <v>19260.3</v>
      </c>
      <c r="H1626" s="157">
        <v>19260.3</v>
      </c>
    </row>
    <row r="1627" spans="1:8" ht="75" outlineLevel="6" x14ac:dyDescent="0.2">
      <c r="A1627" s="155" t="s">
        <v>2190</v>
      </c>
      <c r="B1627" s="155" t="s">
        <v>2126</v>
      </c>
      <c r="C1627" s="155" t="s">
        <v>602</v>
      </c>
      <c r="D1627" s="155"/>
      <c r="E1627" s="156" t="s">
        <v>603</v>
      </c>
      <c r="F1627" s="157">
        <v>1199</v>
      </c>
      <c r="G1627" s="157">
        <v>1144</v>
      </c>
      <c r="H1627" s="157">
        <v>1096.5</v>
      </c>
    </row>
    <row r="1628" spans="1:8" ht="108.75" customHeight="1" outlineLevel="7" x14ac:dyDescent="0.2">
      <c r="A1628" s="155" t="s">
        <v>2190</v>
      </c>
      <c r="B1628" s="155" t="s">
        <v>2126</v>
      </c>
      <c r="C1628" s="155" t="s">
        <v>602</v>
      </c>
      <c r="D1628" s="155" t="s">
        <v>325</v>
      </c>
      <c r="E1628" s="156" t="s">
        <v>326</v>
      </c>
      <c r="F1628" s="157">
        <v>205</v>
      </c>
      <c r="G1628" s="157">
        <v>0</v>
      </c>
      <c r="H1628" s="157">
        <v>0</v>
      </c>
    </row>
    <row r="1629" spans="1:8" ht="45" outlineLevel="7" x14ac:dyDescent="0.2">
      <c r="A1629" s="155" t="s">
        <v>2190</v>
      </c>
      <c r="B1629" s="155" t="s">
        <v>2126</v>
      </c>
      <c r="C1629" s="155" t="s">
        <v>602</v>
      </c>
      <c r="D1629" s="155" t="s">
        <v>293</v>
      </c>
      <c r="E1629" s="156" t="s">
        <v>294</v>
      </c>
      <c r="F1629" s="157">
        <v>994</v>
      </c>
      <c r="G1629" s="157">
        <v>1144</v>
      </c>
      <c r="H1629" s="157">
        <v>1096.5</v>
      </c>
    </row>
    <row r="1630" spans="1:8" ht="166.5" customHeight="1" outlineLevel="6" x14ac:dyDescent="0.2">
      <c r="A1630" s="155" t="s">
        <v>2190</v>
      </c>
      <c r="B1630" s="155" t="s">
        <v>2126</v>
      </c>
      <c r="C1630" s="155" t="s">
        <v>604</v>
      </c>
      <c r="D1630" s="155"/>
      <c r="E1630" s="156" t="s">
        <v>605</v>
      </c>
      <c r="F1630" s="157">
        <v>15913</v>
      </c>
      <c r="G1630" s="157">
        <v>16369.4</v>
      </c>
      <c r="H1630" s="157">
        <v>16369.4</v>
      </c>
    </row>
    <row r="1631" spans="1:8" ht="106.5" customHeight="1" outlineLevel="7" x14ac:dyDescent="0.2">
      <c r="A1631" s="155" t="s">
        <v>2190</v>
      </c>
      <c r="B1631" s="155" t="s">
        <v>2126</v>
      </c>
      <c r="C1631" s="155" t="s">
        <v>604</v>
      </c>
      <c r="D1631" s="155" t="s">
        <v>325</v>
      </c>
      <c r="E1631" s="156" t="s">
        <v>326</v>
      </c>
      <c r="F1631" s="157">
        <v>13617</v>
      </c>
      <c r="G1631" s="157">
        <v>13776.1</v>
      </c>
      <c r="H1631" s="157">
        <v>13776.1</v>
      </c>
    </row>
    <row r="1632" spans="1:8" ht="45" outlineLevel="7" x14ac:dyDescent="0.2">
      <c r="A1632" s="155" t="s">
        <v>2190</v>
      </c>
      <c r="B1632" s="155" t="s">
        <v>2126</v>
      </c>
      <c r="C1632" s="155" t="s">
        <v>604</v>
      </c>
      <c r="D1632" s="155" t="s">
        <v>293</v>
      </c>
      <c r="E1632" s="156" t="s">
        <v>294</v>
      </c>
      <c r="F1632" s="157">
        <v>2296</v>
      </c>
      <c r="G1632" s="157">
        <v>2593.3000000000002</v>
      </c>
      <c r="H1632" s="157">
        <v>2593.3000000000002</v>
      </c>
    </row>
    <row r="1633" spans="1:8" ht="75" outlineLevel="6" x14ac:dyDescent="0.2">
      <c r="A1633" s="155" t="s">
        <v>2190</v>
      </c>
      <c r="B1633" s="155" t="s">
        <v>2126</v>
      </c>
      <c r="C1633" s="155" t="s">
        <v>606</v>
      </c>
      <c r="D1633" s="155"/>
      <c r="E1633" s="156" t="s">
        <v>607</v>
      </c>
      <c r="F1633" s="157">
        <v>15</v>
      </c>
      <c r="G1633" s="157">
        <v>15</v>
      </c>
      <c r="H1633" s="157">
        <v>15</v>
      </c>
    </row>
    <row r="1634" spans="1:8" ht="45" outlineLevel="7" x14ac:dyDescent="0.2">
      <c r="A1634" s="155" t="s">
        <v>2190</v>
      </c>
      <c r="B1634" s="155" t="s">
        <v>2126</v>
      </c>
      <c r="C1634" s="155" t="s">
        <v>606</v>
      </c>
      <c r="D1634" s="155" t="s">
        <v>293</v>
      </c>
      <c r="E1634" s="156" t="s">
        <v>294</v>
      </c>
      <c r="F1634" s="157">
        <v>15</v>
      </c>
      <c r="G1634" s="157">
        <v>15</v>
      </c>
      <c r="H1634" s="157">
        <v>15</v>
      </c>
    </row>
    <row r="1635" spans="1:8" ht="60" outlineLevel="5" x14ac:dyDescent="0.2">
      <c r="A1635" s="155" t="s">
        <v>2190</v>
      </c>
      <c r="B1635" s="155" t="s">
        <v>2126</v>
      </c>
      <c r="C1635" s="155" t="s">
        <v>608</v>
      </c>
      <c r="D1635" s="155"/>
      <c r="E1635" s="156" t="s">
        <v>609</v>
      </c>
      <c r="F1635" s="157">
        <v>44600</v>
      </c>
      <c r="G1635" s="157">
        <v>44600</v>
      </c>
      <c r="H1635" s="157">
        <v>44600</v>
      </c>
    </row>
    <row r="1636" spans="1:8" ht="45" outlineLevel="6" x14ac:dyDescent="0.2">
      <c r="A1636" s="155" t="s">
        <v>2190</v>
      </c>
      <c r="B1636" s="155" t="s">
        <v>2126</v>
      </c>
      <c r="C1636" s="155" t="s">
        <v>615</v>
      </c>
      <c r="D1636" s="155"/>
      <c r="E1636" s="156" t="s">
        <v>616</v>
      </c>
      <c r="F1636" s="157">
        <v>44600</v>
      </c>
      <c r="G1636" s="157">
        <v>44600</v>
      </c>
      <c r="H1636" s="157">
        <v>44600</v>
      </c>
    </row>
    <row r="1637" spans="1:8" ht="45" outlineLevel="7" x14ac:dyDescent="0.2">
      <c r="A1637" s="155" t="s">
        <v>2190</v>
      </c>
      <c r="B1637" s="155" t="s">
        <v>2126</v>
      </c>
      <c r="C1637" s="155" t="s">
        <v>615</v>
      </c>
      <c r="D1637" s="155" t="s">
        <v>293</v>
      </c>
      <c r="E1637" s="156" t="s">
        <v>294</v>
      </c>
      <c r="F1637" s="157">
        <v>44600</v>
      </c>
      <c r="G1637" s="157">
        <v>44600</v>
      </c>
      <c r="H1637" s="157">
        <v>44600</v>
      </c>
    </row>
    <row r="1638" spans="1:8" ht="60" outlineLevel="3" x14ac:dyDescent="0.2">
      <c r="A1638" s="155" t="s">
        <v>2190</v>
      </c>
      <c r="B1638" s="155" t="s">
        <v>2126</v>
      </c>
      <c r="C1638" s="155" t="s">
        <v>633</v>
      </c>
      <c r="D1638" s="155"/>
      <c r="E1638" s="156" t="s">
        <v>634</v>
      </c>
      <c r="F1638" s="157">
        <v>2140</v>
      </c>
      <c r="G1638" s="157">
        <v>2140</v>
      </c>
      <c r="H1638" s="157">
        <v>2140</v>
      </c>
    </row>
    <row r="1639" spans="1:8" ht="75" outlineLevel="4" x14ac:dyDescent="0.2">
      <c r="A1639" s="155" t="s">
        <v>2190</v>
      </c>
      <c r="B1639" s="155" t="s">
        <v>2126</v>
      </c>
      <c r="C1639" s="155" t="s">
        <v>635</v>
      </c>
      <c r="D1639" s="155"/>
      <c r="E1639" s="156" t="s">
        <v>636</v>
      </c>
      <c r="F1639" s="157">
        <v>1940</v>
      </c>
      <c r="G1639" s="157">
        <v>1940</v>
      </c>
      <c r="H1639" s="157">
        <v>1940</v>
      </c>
    </row>
    <row r="1640" spans="1:8" ht="108.75" customHeight="1" outlineLevel="5" x14ac:dyDescent="0.2">
      <c r="A1640" s="155" t="s">
        <v>2190</v>
      </c>
      <c r="B1640" s="155" t="s">
        <v>2126</v>
      </c>
      <c r="C1640" s="155" t="s">
        <v>710</v>
      </c>
      <c r="D1640" s="155"/>
      <c r="E1640" s="156" t="s">
        <v>711</v>
      </c>
      <c r="F1640" s="157">
        <v>1940</v>
      </c>
      <c r="G1640" s="157">
        <v>1940</v>
      </c>
      <c r="H1640" s="157">
        <v>1940</v>
      </c>
    </row>
    <row r="1641" spans="1:8" ht="60" outlineLevel="6" x14ac:dyDescent="0.2">
      <c r="A1641" s="155" t="s">
        <v>2190</v>
      </c>
      <c r="B1641" s="155" t="s">
        <v>2126</v>
      </c>
      <c r="C1641" s="155" t="s">
        <v>712</v>
      </c>
      <c r="D1641" s="155"/>
      <c r="E1641" s="156" t="s">
        <v>288</v>
      </c>
      <c r="F1641" s="157">
        <v>1940</v>
      </c>
      <c r="G1641" s="157">
        <v>1940</v>
      </c>
      <c r="H1641" s="157">
        <v>1940</v>
      </c>
    </row>
    <row r="1642" spans="1:8" ht="60" outlineLevel="7" x14ac:dyDescent="0.2">
      <c r="A1642" s="155" t="s">
        <v>2190</v>
      </c>
      <c r="B1642" s="155" t="s">
        <v>2126</v>
      </c>
      <c r="C1642" s="155" t="s">
        <v>712</v>
      </c>
      <c r="D1642" s="155" t="s">
        <v>289</v>
      </c>
      <c r="E1642" s="156" t="s">
        <v>290</v>
      </c>
      <c r="F1642" s="157">
        <v>1940</v>
      </c>
      <c r="G1642" s="157">
        <v>1940</v>
      </c>
      <c r="H1642" s="157">
        <v>1940</v>
      </c>
    </row>
    <row r="1643" spans="1:8" ht="60" outlineLevel="4" x14ac:dyDescent="0.2">
      <c r="A1643" s="155" t="s">
        <v>2190</v>
      </c>
      <c r="B1643" s="155" t="s">
        <v>2126</v>
      </c>
      <c r="C1643" s="155" t="s">
        <v>816</v>
      </c>
      <c r="D1643" s="155"/>
      <c r="E1643" s="156" t="s">
        <v>817</v>
      </c>
      <c r="F1643" s="157">
        <v>200</v>
      </c>
      <c r="G1643" s="157">
        <v>200</v>
      </c>
      <c r="H1643" s="157">
        <v>200</v>
      </c>
    </row>
    <row r="1644" spans="1:8" ht="90" outlineLevel="5" x14ac:dyDescent="0.2">
      <c r="A1644" s="155" t="s">
        <v>2190</v>
      </c>
      <c r="B1644" s="155" t="s">
        <v>2126</v>
      </c>
      <c r="C1644" s="155" t="s">
        <v>823</v>
      </c>
      <c r="D1644" s="155"/>
      <c r="E1644" s="156" t="s">
        <v>824</v>
      </c>
      <c r="F1644" s="157">
        <v>200</v>
      </c>
      <c r="G1644" s="157">
        <v>200</v>
      </c>
      <c r="H1644" s="157">
        <v>200</v>
      </c>
    </row>
    <row r="1645" spans="1:8" ht="75" outlineLevel="6" x14ac:dyDescent="0.2">
      <c r="A1645" s="155" t="s">
        <v>2190</v>
      </c>
      <c r="B1645" s="155" t="s">
        <v>2126</v>
      </c>
      <c r="C1645" s="155" t="s">
        <v>826</v>
      </c>
      <c r="D1645" s="155"/>
      <c r="E1645" s="156" t="s">
        <v>827</v>
      </c>
      <c r="F1645" s="157">
        <v>200</v>
      </c>
      <c r="G1645" s="157">
        <v>200</v>
      </c>
      <c r="H1645" s="157">
        <v>200</v>
      </c>
    </row>
    <row r="1646" spans="1:8" ht="45" outlineLevel="7" x14ac:dyDescent="0.2">
      <c r="A1646" s="155" t="s">
        <v>2190</v>
      </c>
      <c r="B1646" s="155" t="s">
        <v>2126</v>
      </c>
      <c r="C1646" s="155" t="s">
        <v>826</v>
      </c>
      <c r="D1646" s="155" t="s">
        <v>293</v>
      </c>
      <c r="E1646" s="156" t="s">
        <v>294</v>
      </c>
      <c r="F1646" s="157">
        <v>200</v>
      </c>
      <c r="G1646" s="157">
        <v>200</v>
      </c>
      <c r="H1646" s="157">
        <v>200</v>
      </c>
    </row>
    <row r="1647" spans="1:8" ht="45" outlineLevel="3" x14ac:dyDescent="0.2">
      <c r="A1647" s="155" t="s">
        <v>2190</v>
      </c>
      <c r="B1647" s="155" t="s">
        <v>2126</v>
      </c>
      <c r="C1647" s="155" t="s">
        <v>1055</v>
      </c>
      <c r="D1647" s="155"/>
      <c r="E1647" s="156" t="s">
        <v>1056</v>
      </c>
      <c r="F1647" s="157">
        <v>1888.4</v>
      </c>
      <c r="G1647" s="157">
        <v>1888.4</v>
      </c>
      <c r="H1647" s="157">
        <v>1888.4</v>
      </c>
    </row>
    <row r="1648" spans="1:8" ht="60.75" customHeight="1" outlineLevel="4" x14ac:dyDescent="0.2">
      <c r="A1648" s="155" t="s">
        <v>2190</v>
      </c>
      <c r="B1648" s="155" t="s">
        <v>2126</v>
      </c>
      <c r="C1648" s="155" t="s">
        <v>1109</v>
      </c>
      <c r="D1648" s="155"/>
      <c r="E1648" s="156" t="s">
        <v>1110</v>
      </c>
      <c r="F1648" s="157">
        <v>1888.4</v>
      </c>
      <c r="G1648" s="157">
        <v>1888.4</v>
      </c>
      <c r="H1648" s="157">
        <v>1888.4</v>
      </c>
    </row>
    <row r="1649" spans="1:8" ht="63" customHeight="1" outlineLevel="5" x14ac:dyDescent="0.2">
      <c r="A1649" s="155" t="s">
        <v>2190</v>
      </c>
      <c r="B1649" s="155" t="s">
        <v>2126</v>
      </c>
      <c r="C1649" s="155" t="s">
        <v>1111</v>
      </c>
      <c r="D1649" s="155"/>
      <c r="E1649" s="156" t="s">
        <v>1112</v>
      </c>
      <c r="F1649" s="157">
        <v>1888.4</v>
      </c>
      <c r="G1649" s="157">
        <v>1888.4</v>
      </c>
      <c r="H1649" s="157">
        <v>1888.4</v>
      </c>
    </row>
    <row r="1650" spans="1:8" ht="60" outlineLevel="6" x14ac:dyDescent="0.2">
      <c r="A1650" s="155" t="s">
        <v>2190</v>
      </c>
      <c r="B1650" s="155" t="s">
        <v>2126</v>
      </c>
      <c r="C1650" s="155" t="s">
        <v>1113</v>
      </c>
      <c r="D1650" s="155"/>
      <c r="E1650" s="156" t="s">
        <v>288</v>
      </c>
      <c r="F1650" s="157">
        <v>1888.4</v>
      </c>
      <c r="G1650" s="157">
        <v>1888.4</v>
      </c>
      <c r="H1650" s="157">
        <v>1888.4</v>
      </c>
    </row>
    <row r="1651" spans="1:8" ht="60" outlineLevel="7" x14ac:dyDescent="0.2">
      <c r="A1651" s="155" t="s">
        <v>2190</v>
      </c>
      <c r="B1651" s="155" t="s">
        <v>2126</v>
      </c>
      <c r="C1651" s="155" t="s">
        <v>1113</v>
      </c>
      <c r="D1651" s="155" t="s">
        <v>289</v>
      </c>
      <c r="E1651" s="156" t="s">
        <v>290</v>
      </c>
      <c r="F1651" s="157">
        <v>1888.4</v>
      </c>
      <c r="G1651" s="157">
        <v>1888.4</v>
      </c>
      <c r="H1651" s="157">
        <v>1888.4</v>
      </c>
    </row>
    <row r="1652" spans="1:8" ht="45" outlineLevel="3" x14ac:dyDescent="0.2">
      <c r="A1652" s="155" t="s">
        <v>2190</v>
      </c>
      <c r="B1652" s="155" t="s">
        <v>2126</v>
      </c>
      <c r="C1652" s="155" t="s">
        <v>1736</v>
      </c>
      <c r="D1652" s="155"/>
      <c r="E1652" s="156" t="s">
        <v>1737</v>
      </c>
      <c r="F1652" s="157">
        <v>4465</v>
      </c>
      <c r="G1652" s="157">
        <v>9550</v>
      </c>
      <c r="H1652" s="157">
        <v>8035</v>
      </c>
    </row>
    <row r="1653" spans="1:8" ht="45" outlineLevel="4" x14ac:dyDescent="0.2">
      <c r="A1653" s="155" t="s">
        <v>2190</v>
      </c>
      <c r="B1653" s="155" t="s">
        <v>2126</v>
      </c>
      <c r="C1653" s="155" t="s">
        <v>1738</v>
      </c>
      <c r="D1653" s="155"/>
      <c r="E1653" s="156" t="s">
        <v>1739</v>
      </c>
      <c r="F1653" s="157">
        <v>4465</v>
      </c>
      <c r="G1653" s="157">
        <v>9550</v>
      </c>
      <c r="H1653" s="157">
        <v>8035</v>
      </c>
    </row>
    <row r="1654" spans="1:8" ht="75" outlineLevel="5" x14ac:dyDescent="0.2">
      <c r="A1654" s="155" t="s">
        <v>2190</v>
      </c>
      <c r="B1654" s="155" t="s">
        <v>2126</v>
      </c>
      <c r="C1654" s="155" t="s">
        <v>1740</v>
      </c>
      <c r="D1654" s="155"/>
      <c r="E1654" s="156" t="s">
        <v>1741</v>
      </c>
      <c r="F1654" s="157">
        <v>4465</v>
      </c>
      <c r="G1654" s="157">
        <v>9550</v>
      </c>
      <c r="H1654" s="157">
        <v>8035</v>
      </c>
    </row>
    <row r="1655" spans="1:8" ht="60" outlineLevel="6" x14ac:dyDescent="0.2">
      <c r="A1655" s="155" t="s">
        <v>2190</v>
      </c>
      <c r="B1655" s="155" t="s">
        <v>2126</v>
      </c>
      <c r="C1655" s="155" t="s">
        <v>1742</v>
      </c>
      <c r="D1655" s="155"/>
      <c r="E1655" s="156" t="s">
        <v>288</v>
      </c>
      <c r="F1655" s="157">
        <v>4465</v>
      </c>
      <c r="G1655" s="157">
        <v>9550</v>
      </c>
      <c r="H1655" s="157">
        <v>8035</v>
      </c>
    </row>
    <row r="1656" spans="1:8" ht="60" outlineLevel="7" x14ac:dyDescent="0.2">
      <c r="A1656" s="155" t="s">
        <v>2190</v>
      </c>
      <c r="B1656" s="155" t="s">
        <v>2126</v>
      </c>
      <c r="C1656" s="155" t="s">
        <v>1742</v>
      </c>
      <c r="D1656" s="155" t="s">
        <v>289</v>
      </c>
      <c r="E1656" s="156" t="s">
        <v>290</v>
      </c>
      <c r="F1656" s="157">
        <v>4465</v>
      </c>
      <c r="G1656" s="157">
        <v>9550</v>
      </c>
      <c r="H1656" s="157">
        <v>8035</v>
      </c>
    </row>
    <row r="1657" spans="1:8" ht="15" outlineLevel="1" x14ac:dyDescent="0.2">
      <c r="A1657" s="155" t="s">
        <v>2190</v>
      </c>
      <c r="B1657" s="155" t="s">
        <v>2092</v>
      </c>
      <c r="C1657" s="155"/>
      <c r="D1657" s="155"/>
      <c r="E1657" s="156" t="s">
        <v>2093</v>
      </c>
      <c r="F1657" s="157">
        <v>678640.9</v>
      </c>
      <c r="G1657" s="157">
        <v>677882.4</v>
      </c>
      <c r="H1657" s="157">
        <v>677913.4</v>
      </c>
    </row>
    <row r="1658" spans="1:8" ht="21" customHeight="1" outlineLevel="2" x14ac:dyDescent="0.2">
      <c r="A1658" s="155" t="s">
        <v>2190</v>
      </c>
      <c r="B1658" s="155" t="s">
        <v>2138</v>
      </c>
      <c r="C1658" s="155"/>
      <c r="D1658" s="155"/>
      <c r="E1658" s="156" t="s">
        <v>2139</v>
      </c>
      <c r="F1658" s="157">
        <v>91295.6</v>
      </c>
      <c r="G1658" s="157">
        <v>89986.3</v>
      </c>
      <c r="H1658" s="157">
        <v>90017.3</v>
      </c>
    </row>
    <row r="1659" spans="1:8" ht="45" outlineLevel="3" x14ac:dyDescent="0.2">
      <c r="A1659" s="155" t="s">
        <v>2190</v>
      </c>
      <c r="B1659" s="155" t="s">
        <v>2138</v>
      </c>
      <c r="C1659" s="155" t="s">
        <v>439</v>
      </c>
      <c r="D1659" s="155"/>
      <c r="E1659" s="156" t="s">
        <v>440</v>
      </c>
      <c r="F1659" s="157">
        <v>83154.3</v>
      </c>
      <c r="G1659" s="157">
        <v>83185.399999999994</v>
      </c>
      <c r="H1659" s="157">
        <v>83216.399999999994</v>
      </c>
    </row>
    <row r="1660" spans="1:8" ht="30" outlineLevel="4" x14ac:dyDescent="0.2">
      <c r="A1660" s="155" t="s">
        <v>2190</v>
      </c>
      <c r="B1660" s="155" t="s">
        <v>2138</v>
      </c>
      <c r="C1660" s="155" t="s">
        <v>441</v>
      </c>
      <c r="D1660" s="155"/>
      <c r="E1660" s="156" t="s">
        <v>442</v>
      </c>
      <c r="F1660" s="157">
        <v>4174.7</v>
      </c>
      <c r="G1660" s="157">
        <v>4205.8</v>
      </c>
      <c r="H1660" s="157">
        <v>4236.8</v>
      </c>
    </row>
    <row r="1661" spans="1:8" ht="45" outlineLevel="5" x14ac:dyDescent="0.2">
      <c r="A1661" s="155" t="s">
        <v>2190</v>
      </c>
      <c r="B1661" s="155" t="s">
        <v>2138</v>
      </c>
      <c r="C1661" s="155" t="s">
        <v>492</v>
      </c>
      <c r="D1661" s="155"/>
      <c r="E1661" s="156" t="s">
        <v>493</v>
      </c>
      <c r="F1661" s="157">
        <v>4174.7</v>
      </c>
      <c r="G1661" s="157">
        <v>4205.8</v>
      </c>
      <c r="H1661" s="157">
        <v>4236.8</v>
      </c>
    </row>
    <row r="1662" spans="1:8" ht="60" outlineLevel="6" x14ac:dyDescent="0.2">
      <c r="A1662" s="155" t="s">
        <v>2190</v>
      </c>
      <c r="B1662" s="155" t="s">
        <v>2138</v>
      </c>
      <c r="C1662" s="155" t="s">
        <v>494</v>
      </c>
      <c r="D1662" s="155"/>
      <c r="E1662" s="156" t="s">
        <v>495</v>
      </c>
      <c r="F1662" s="157">
        <v>1149.7</v>
      </c>
      <c r="G1662" s="157">
        <v>1180.8</v>
      </c>
      <c r="H1662" s="157">
        <v>1211.8</v>
      </c>
    </row>
    <row r="1663" spans="1:8" ht="60" outlineLevel="7" x14ac:dyDescent="0.2">
      <c r="A1663" s="155" t="s">
        <v>2190</v>
      </c>
      <c r="B1663" s="155" t="s">
        <v>2138</v>
      </c>
      <c r="C1663" s="155" t="s">
        <v>494</v>
      </c>
      <c r="D1663" s="155" t="s">
        <v>289</v>
      </c>
      <c r="E1663" s="156" t="s">
        <v>290</v>
      </c>
      <c r="F1663" s="157">
        <v>1149.7</v>
      </c>
      <c r="G1663" s="157">
        <v>1180.8</v>
      </c>
      <c r="H1663" s="157">
        <v>1211.8</v>
      </c>
    </row>
    <row r="1664" spans="1:8" ht="60" outlineLevel="6" x14ac:dyDescent="0.2">
      <c r="A1664" s="155" t="s">
        <v>2190</v>
      </c>
      <c r="B1664" s="155" t="s">
        <v>2138</v>
      </c>
      <c r="C1664" s="155" t="s">
        <v>496</v>
      </c>
      <c r="D1664" s="155"/>
      <c r="E1664" s="156" t="s">
        <v>497</v>
      </c>
      <c r="F1664" s="157">
        <v>3025</v>
      </c>
      <c r="G1664" s="157">
        <v>3025</v>
      </c>
      <c r="H1664" s="157">
        <v>3025</v>
      </c>
    </row>
    <row r="1665" spans="1:8" ht="30" outlineLevel="7" x14ac:dyDescent="0.2">
      <c r="A1665" s="155" t="s">
        <v>2190</v>
      </c>
      <c r="B1665" s="155" t="s">
        <v>2138</v>
      </c>
      <c r="C1665" s="155" t="s">
        <v>496</v>
      </c>
      <c r="D1665" s="155" t="s">
        <v>301</v>
      </c>
      <c r="E1665" s="156" t="s">
        <v>302</v>
      </c>
      <c r="F1665" s="157">
        <v>535</v>
      </c>
      <c r="G1665" s="157">
        <v>535</v>
      </c>
      <c r="H1665" s="157">
        <v>535</v>
      </c>
    </row>
    <row r="1666" spans="1:8" ht="15" outlineLevel="7" x14ac:dyDescent="0.2">
      <c r="A1666" s="155" t="s">
        <v>2190</v>
      </c>
      <c r="B1666" s="155" t="s">
        <v>2138</v>
      </c>
      <c r="C1666" s="155" t="s">
        <v>496</v>
      </c>
      <c r="D1666" s="155" t="s">
        <v>343</v>
      </c>
      <c r="E1666" s="156" t="s">
        <v>344</v>
      </c>
      <c r="F1666" s="157">
        <v>2490</v>
      </c>
      <c r="G1666" s="157">
        <v>2490</v>
      </c>
      <c r="H1666" s="157">
        <v>2490</v>
      </c>
    </row>
    <row r="1667" spans="1:8" ht="45" outlineLevel="4" x14ac:dyDescent="0.2">
      <c r="A1667" s="155" t="s">
        <v>2190</v>
      </c>
      <c r="B1667" s="155" t="s">
        <v>2138</v>
      </c>
      <c r="C1667" s="155" t="s">
        <v>521</v>
      </c>
      <c r="D1667" s="155"/>
      <c r="E1667" s="156" t="s">
        <v>522</v>
      </c>
      <c r="F1667" s="157">
        <v>78979.600000000006</v>
      </c>
      <c r="G1667" s="157">
        <v>78979.600000000006</v>
      </c>
      <c r="H1667" s="157">
        <v>78979.600000000006</v>
      </c>
    </row>
    <row r="1668" spans="1:8" ht="48" customHeight="1" outlineLevel="5" x14ac:dyDescent="0.2">
      <c r="A1668" s="155" t="s">
        <v>2190</v>
      </c>
      <c r="B1668" s="155" t="s">
        <v>2138</v>
      </c>
      <c r="C1668" s="155" t="s">
        <v>535</v>
      </c>
      <c r="D1668" s="155"/>
      <c r="E1668" s="156" t="s">
        <v>536</v>
      </c>
      <c r="F1668" s="157">
        <v>12619.6</v>
      </c>
      <c r="G1668" s="157">
        <v>12619.6</v>
      </c>
      <c r="H1668" s="157">
        <v>12619.6</v>
      </c>
    </row>
    <row r="1669" spans="1:8" ht="90" outlineLevel="6" x14ac:dyDescent="0.2">
      <c r="A1669" s="155" t="s">
        <v>2190</v>
      </c>
      <c r="B1669" s="155" t="s">
        <v>2138</v>
      </c>
      <c r="C1669" s="155" t="s">
        <v>539</v>
      </c>
      <c r="D1669" s="155"/>
      <c r="E1669" s="156" t="s">
        <v>540</v>
      </c>
      <c r="F1669" s="157">
        <v>12619.6</v>
      </c>
      <c r="G1669" s="157">
        <v>12619.6</v>
      </c>
      <c r="H1669" s="157">
        <v>12619.6</v>
      </c>
    </row>
    <row r="1670" spans="1:8" ht="30" outlineLevel="7" x14ac:dyDescent="0.2">
      <c r="A1670" s="155" t="s">
        <v>2190</v>
      </c>
      <c r="B1670" s="155" t="s">
        <v>2138</v>
      </c>
      <c r="C1670" s="155" t="s">
        <v>539</v>
      </c>
      <c r="D1670" s="155" t="s">
        <v>301</v>
      </c>
      <c r="E1670" s="156" t="s">
        <v>302</v>
      </c>
      <c r="F1670" s="157">
        <v>12619.6</v>
      </c>
      <c r="G1670" s="157">
        <v>12619.6</v>
      </c>
      <c r="H1670" s="157">
        <v>12619.6</v>
      </c>
    </row>
    <row r="1671" spans="1:8" ht="45" outlineLevel="5" x14ac:dyDescent="0.2">
      <c r="A1671" s="155" t="s">
        <v>2190</v>
      </c>
      <c r="B1671" s="155" t="s">
        <v>2138</v>
      </c>
      <c r="C1671" s="155" t="s">
        <v>571</v>
      </c>
      <c r="D1671" s="155"/>
      <c r="E1671" s="156" t="s">
        <v>572</v>
      </c>
      <c r="F1671" s="157">
        <v>66360</v>
      </c>
      <c r="G1671" s="157">
        <v>66360</v>
      </c>
      <c r="H1671" s="157">
        <v>66360</v>
      </c>
    </row>
    <row r="1672" spans="1:8" ht="75" outlineLevel="6" x14ac:dyDescent="0.2">
      <c r="A1672" s="155" t="s">
        <v>2190</v>
      </c>
      <c r="B1672" s="155" t="s">
        <v>2138</v>
      </c>
      <c r="C1672" s="155" t="s">
        <v>573</v>
      </c>
      <c r="D1672" s="155"/>
      <c r="E1672" s="156" t="s">
        <v>574</v>
      </c>
      <c r="F1672" s="157">
        <v>8760</v>
      </c>
      <c r="G1672" s="157">
        <v>8760</v>
      </c>
      <c r="H1672" s="157">
        <v>8760</v>
      </c>
    </row>
    <row r="1673" spans="1:8" ht="30" outlineLevel="7" x14ac:dyDescent="0.2">
      <c r="A1673" s="155" t="s">
        <v>2190</v>
      </c>
      <c r="B1673" s="155" t="s">
        <v>2138</v>
      </c>
      <c r="C1673" s="155" t="s">
        <v>573</v>
      </c>
      <c r="D1673" s="155" t="s">
        <v>301</v>
      </c>
      <c r="E1673" s="156" t="s">
        <v>302</v>
      </c>
      <c r="F1673" s="157">
        <v>8760</v>
      </c>
      <c r="G1673" s="157">
        <v>8760</v>
      </c>
      <c r="H1673" s="157">
        <v>8760</v>
      </c>
    </row>
    <row r="1674" spans="1:8" ht="75" outlineLevel="6" x14ac:dyDescent="0.2">
      <c r="A1674" s="155" t="s">
        <v>2190</v>
      </c>
      <c r="B1674" s="155" t="s">
        <v>2138</v>
      </c>
      <c r="C1674" s="155" t="s">
        <v>575</v>
      </c>
      <c r="D1674" s="155"/>
      <c r="E1674" s="156" t="s">
        <v>576</v>
      </c>
      <c r="F1674" s="157">
        <v>57600</v>
      </c>
      <c r="G1674" s="157">
        <v>57600</v>
      </c>
      <c r="H1674" s="157">
        <v>57600</v>
      </c>
    </row>
    <row r="1675" spans="1:8" ht="30" outlineLevel="7" x14ac:dyDescent="0.2">
      <c r="A1675" s="155" t="s">
        <v>2190</v>
      </c>
      <c r="B1675" s="155" t="s">
        <v>2138</v>
      </c>
      <c r="C1675" s="155" t="s">
        <v>575</v>
      </c>
      <c r="D1675" s="155" t="s">
        <v>301</v>
      </c>
      <c r="E1675" s="156" t="s">
        <v>302</v>
      </c>
      <c r="F1675" s="157">
        <v>57600</v>
      </c>
      <c r="G1675" s="157">
        <v>57600</v>
      </c>
      <c r="H1675" s="157">
        <v>57600</v>
      </c>
    </row>
    <row r="1676" spans="1:8" ht="60" outlineLevel="3" x14ac:dyDescent="0.2">
      <c r="A1676" s="155" t="s">
        <v>2190</v>
      </c>
      <c r="B1676" s="155" t="s">
        <v>2138</v>
      </c>
      <c r="C1676" s="155" t="s">
        <v>633</v>
      </c>
      <c r="D1676" s="155"/>
      <c r="E1676" s="156" t="s">
        <v>634</v>
      </c>
      <c r="F1676" s="157">
        <v>8141.3</v>
      </c>
      <c r="G1676" s="157">
        <v>6800.9</v>
      </c>
      <c r="H1676" s="157">
        <v>6800.9</v>
      </c>
    </row>
    <row r="1677" spans="1:8" ht="75" outlineLevel="4" x14ac:dyDescent="0.2">
      <c r="A1677" s="155" t="s">
        <v>2190</v>
      </c>
      <c r="B1677" s="155" t="s">
        <v>2138</v>
      </c>
      <c r="C1677" s="155" t="s">
        <v>721</v>
      </c>
      <c r="D1677" s="155"/>
      <c r="E1677" s="156" t="s">
        <v>722</v>
      </c>
      <c r="F1677" s="157">
        <v>8141.3</v>
      </c>
      <c r="G1677" s="157">
        <v>6800.9</v>
      </c>
      <c r="H1677" s="157">
        <v>6800.9</v>
      </c>
    </row>
    <row r="1678" spans="1:8" ht="120" outlineLevel="5" x14ac:dyDescent="0.2">
      <c r="A1678" s="155" t="s">
        <v>2190</v>
      </c>
      <c r="B1678" s="155" t="s">
        <v>2138</v>
      </c>
      <c r="C1678" s="155" t="s">
        <v>723</v>
      </c>
      <c r="D1678" s="155"/>
      <c r="E1678" s="156" t="s">
        <v>724</v>
      </c>
      <c r="F1678" s="157">
        <v>6800.9</v>
      </c>
      <c r="G1678" s="157">
        <v>6800.9</v>
      </c>
      <c r="H1678" s="157">
        <v>6800.9</v>
      </c>
    </row>
    <row r="1679" spans="1:8" ht="150" outlineLevel="6" x14ac:dyDescent="0.2">
      <c r="A1679" s="155" t="s">
        <v>2190</v>
      </c>
      <c r="B1679" s="155" t="s">
        <v>2138</v>
      </c>
      <c r="C1679" s="155" t="s">
        <v>725</v>
      </c>
      <c r="D1679" s="155"/>
      <c r="E1679" s="156" t="s">
        <v>726</v>
      </c>
      <c r="F1679" s="157">
        <v>6800.9</v>
      </c>
      <c r="G1679" s="157">
        <v>6800.9</v>
      </c>
      <c r="H1679" s="157">
        <v>6800.9</v>
      </c>
    </row>
    <row r="1680" spans="1:8" ht="30" outlineLevel="7" x14ac:dyDescent="0.2">
      <c r="A1680" s="155" t="s">
        <v>2190</v>
      </c>
      <c r="B1680" s="155" t="s">
        <v>2138</v>
      </c>
      <c r="C1680" s="155" t="s">
        <v>725</v>
      </c>
      <c r="D1680" s="155" t="s">
        <v>301</v>
      </c>
      <c r="E1680" s="156" t="s">
        <v>302</v>
      </c>
      <c r="F1680" s="157">
        <v>3373.4</v>
      </c>
      <c r="G1680" s="157">
        <v>3373.4</v>
      </c>
      <c r="H1680" s="157">
        <v>3373.4</v>
      </c>
    </row>
    <row r="1681" spans="1:8" ht="60" outlineLevel="7" x14ac:dyDescent="0.2">
      <c r="A1681" s="155" t="s">
        <v>2190</v>
      </c>
      <c r="B1681" s="155" t="s">
        <v>2138</v>
      </c>
      <c r="C1681" s="155" t="s">
        <v>725</v>
      </c>
      <c r="D1681" s="155" t="s">
        <v>289</v>
      </c>
      <c r="E1681" s="156" t="s">
        <v>290</v>
      </c>
      <c r="F1681" s="157">
        <v>3427.5</v>
      </c>
      <c r="G1681" s="157">
        <v>3427.5</v>
      </c>
      <c r="H1681" s="157">
        <v>3427.5</v>
      </c>
    </row>
    <row r="1682" spans="1:8" ht="60" outlineLevel="5" x14ac:dyDescent="0.2">
      <c r="A1682" s="155" t="s">
        <v>2190</v>
      </c>
      <c r="B1682" s="155" t="s">
        <v>2138</v>
      </c>
      <c r="C1682" s="155" t="s">
        <v>755</v>
      </c>
      <c r="D1682" s="155"/>
      <c r="E1682" s="156" t="s">
        <v>756</v>
      </c>
      <c r="F1682" s="157">
        <v>1340.4</v>
      </c>
      <c r="G1682" s="157">
        <v>0</v>
      </c>
      <c r="H1682" s="157">
        <v>0</v>
      </c>
    </row>
    <row r="1683" spans="1:8" ht="75" outlineLevel="6" x14ac:dyDescent="0.2">
      <c r="A1683" s="155" t="s">
        <v>2190</v>
      </c>
      <c r="B1683" s="155" t="s">
        <v>2138</v>
      </c>
      <c r="C1683" s="155" t="s">
        <v>761</v>
      </c>
      <c r="D1683" s="155"/>
      <c r="E1683" s="156" t="s">
        <v>762</v>
      </c>
      <c r="F1683" s="157">
        <v>1340.4</v>
      </c>
      <c r="G1683" s="157">
        <v>0</v>
      </c>
      <c r="H1683" s="157">
        <v>0</v>
      </c>
    </row>
    <row r="1684" spans="1:8" ht="60" outlineLevel="7" x14ac:dyDescent="0.2">
      <c r="A1684" s="155" t="s">
        <v>2190</v>
      </c>
      <c r="B1684" s="155" t="s">
        <v>2138</v>
      </c>
      <c r="C1684" s="155" t="s">
        <v>761</v>
      </c>
      <c r="D1684" s="155" t="s">
        <v>289</v>
      </c>
      <c r="E1684" s="156" t="s">
        <v>290</v>
      </c>
      <c r="F1684" s="157">
        <v>1340.4</v>
      </c>
      <c r="G1684" s="157">
        <v>0</v>
      </c>
      <c r="H1684" s="157">
        <v>0</v>
      </c>
    </row>
    <row r="1685" spans="1:8" ht="15" outlineLevel="2" x14ac:dyDescent="0.2">
      <c r="A1685" s="155" t="s">
        <v>2190</v>
      </c>
      <c r="B1685" s="155" t="s">
        <v>2140</v>
      </c>
      <c r="C1685" s="155"/>
      <c r="D1685" s="155"/>
      <c r="E1685" s="156" t="s">
        <v>2141</v>
      </c>
      <c r="F1685" s="157">
        <v>587345.30000000005</v>
      </c>
      <c r="G1685" s="157">
        <v>587896.1</v>
      </c>
      <c r="H1685" s="157">
        <v>587896.1</v>
      </c>
    </row>
    <row r="1686" spans="1:8" ht="60" outlineLevel="3" x14ac:dyDescent="0.2">
      <c r="A1686" s="155" t="s">
        <v>2190</v>
      </c>
      <c r="B1686" s="155" t="s">
        <v>2140</v>
      </c>
      <c r="C1686" s="155" t="s">
        <v>633</v>
      </c>
      <c r="D1686" s="155"/>
      <c r="E1686" s="156" t="s">
        <v>634</v>
      </c>
      <c r="F1686" s="157">
        <v>587345.30000000005</v>
      </c>
      <c r="G1686" s="157">
        <v>587896.1</v>
      </c>
      <c r="H1686" s="157">
        <v>587896.1</v>
      </c>
    </row>
    <row r="1687" spans="1:8" ht="75" outlineLevel="4" x14ac:dyDescent="0.2">
      <c r="A1687" s="155" t="s">
        <v>2190</v>
      </c>
      <c r="B1687" s="155" t="s">
        <v>2140</v>
      </c>
      <c r="C1687" s="155" t="s">
        <v>635</v>
      </c>
      <c r="D1687" s="155"/>
      <c r="E1687" s="156" t="s">
        <v>636</v>
      </c>
      <c r="F1687" s="157">
        <v>587345.30000000005</v>
      </c>
      <c r="G1687" s="157">
        <v>587896.1</v>
      </c>
      <c r="H1687" s="157">
        <v>587896.1</v>
      </c>
    </row>
    <row r="1688" spans="1:8" ht="45" outlineLevel="5" x14ac:dyDescent="0.2">
      <c r="A1688" s="155" t="s">
        <v>2190</v>
      </c>
      <c r="B1688" s="155" t="s">
        <v>2140</v>
      </c>
      <c r="C1688" s="155" t="s">
        <v>679</v>
      </c>
      <c r="D1688" s="155"/>
      <c r="E1688" s="156" t="s">
        <v>680</v>
      </c>
      <c r="F1688" s="157">
        <v>587345.30000000005</v>
      </c>
      <c r="G1688" s="157">
        <v>587896.1</v>
      </c>
      <c r="H1688" s="157">
        <v>587896.1</v>
      </c>
    </row>
    <row r="1689" spans="1:8" ht="60" outlineLevel="6" x14ac:dyDescent="0.2">
      <c r="A1689" s="155" t="s">
        <v>2190</v>
      </c>
      <c r="B1689" s="155" t="s">
        <v>2140</v>
      </c>
      <c r="C1689" s="155" t="s">
        <v>682</v>
      </c>
      <c r="D1689" s="155"/>
      <c r="E1689" s="156" t="s">
        <v>683</v>
      </c>
      <c r="F1689" s="157">
        <v>587345.30000000005</v>
      </c>
      <c r="G1689" s="157">
        <v>587896.1</v>
      </c>
      <c r="H1689" s="157">
        <v>587896.1</v>
      </c>
    </row>
    <row r="1690" spans="1:8" ht="30" outlineLevel="7" x14ac:dyDescent="0.2">
      <c r="A1690" s="155" t="s">
        <v>2190</v>
      </c>
      <c r="B1690" s="155" t="s">
        <v>2140</v>
      </c>
      <c r="C1690" s="155" t="s">
        <v>682</v>
      </c>
      <c r="D1690" s="155" t="s">
        <v>301</v>
      </c>
      <c r="E1690" s="156" t="s">
        <v>302</v>
      </c>
      <c r="F1690" s="157">
        <v>587345.30000000005</v>
      </c>
      <c r="G1690" s="157">
        <v>587896.1</v>
      </c>
      <c r="H1690" s="157">
        <v>587896.1</v>
      </c>
    </row>
    <row r="1691" spans="1:8" ht="30" outlineLevel="1" x14ac:dyDescent="0.2">
      <c r="A1691" s="155" t="s">
        <v>2190</v>
      </c>
      <c r="B1691" s="155" t="s">
        <v>2082</v>
      </c>
      <c r="C1691" s="155"/>
      <c r="D1691" s="155"/>
      <c r="E1691" s="156" t="s">
        <v>2083</v>
      </c>
      <c r="F1691" s="157">
        <v>84290.6</v>
      </c>
      <c r="G1691" s="157">
        <v>90700</v>
      </c>
      <c r="H1691" s="157">
        <v>90700</v>
      </c>
    </row>
    <row r="1692" spans="1:8" ht="15" outlineLevel="2" x14ac:dyDescent="0.2">
      <c r="A1692" s="155" t="s">
        <v>2190</v>
      </c>
      <c r="B1692" s="155" t="s">
        <v>2084</v>
      </c>
      <c r="C1692" s="155"/>
      <c r="D1692" s="155"/>
      <c r="E1692" s="156" t="s">
        <v>2085</v>
      </c>
      <c r="F1692" s="157">
        <v>84290.6</v>
      </c>
      <c r="G1692" s="157">
        <v>90700</v>
      </c>
      <c r="H1692" s="157">
        <v>90700</v>
      </c>
    </row>
    <row r="1693" spans="1:8" ht="45" outlineLevel="3" x14ac:dyDescent="0.2">
      <c r="A1693" s="155" t="s">
        <v>2190</v>
      </c>
      <c r="B1693" s="155" t="s">
        <v>2084</v>
      </c>
      <c r="C1693" s="155" t="s">
        <v>956</v>
      </c>
      <c r="D1693" s="155"/>
      <c r="E1693" s="156" t="s">
        <v>957</v>
      </c>
      <c r="F1693" s="157">
        <v>84290.6</v>
      </c>
      <c r="G1693" s="157">
        <v>90700</v>
      </c>
      <c r="H1693" s="157">
        <v>90700</v>
      </c>
    </row>
    <row r="1694" spans="1:8" ht="45" outlineLevel="4" x14ac:dyDescent="0.2">
      <c r="A1694" s="155" t="s">
        <v>2190</v>
      </c>
      <c r="B1694" s="155" t="s">
        <v>2084</v>
      </c>
      <c r="C1694" s="155" t="s">
        <v>1016</v>
      </c>
      <c r="D1694" s="155"/>
      <c r="E1694" s="156" t="s">
        <v>1017</v>
      </c>
      <c r="F1694" s="157">
        <v>84290.6</v>
      </c>
      <c r="G1694" s="157">
        <v>90700</v>
      </c>
      <c r="H1694" s="157">
        <v>90700</v>
      </c>
    </row>
    <row r="1695" spans="1:8" ht="45" outlineLevel="5" x14ac:dyDescent="0.2">
      <c r="A1695" s="155" t="s">
        <v>2190</v>
      </c>
      <c r="B1695" s="155" t="s">
        <v>2084</v>
      </c>
      <c r="C1695" s="155" t="s">
        <v>1029</v>
      </c>
      <c r="D1695" s="155"/>
      <c r="E1695" s="156" t="s">
        <v>1030</v>
      </c>
      <c r="F1695" s="157">
        <v>84290.6</v>
      </c>
      <c r="G1695" s="157">
        <v>90700</v>
      </c>
      <c r="H1695" s="157">
        <v>90700</v>
      </c>
    </row>
    <row r="1696" spans="1:8" ht="75" outlineLevel="6" x14ac:dyDescent="0.2">
      <c r="A1696" s="155" t="s">
        <v>2190</v>
      </c>
      <c r="B1696" s="155" t="s">
        <v>2084</v>
      </c>
      <c r="C1696" s="155" t="s">
        <v>1031</v>
      </c>
      <c r="D1696" s="155"/>
      <c r="E1696" s="156" t="s">
        <v>1032</v>
      </c>
      <c r="F1696" s="157">
        <v>84290.6</v>
      </c>
      <c r="G1696" s="157">
        <v>90700</v>
      </c>
      <c r="H1696" s="157">
        <v>90700</v>
      </c>
    </row>
    <row r="1697" spans="1:8" ht="60" outlineLevel="7" x14ac:dyDescent="0.2">
      <c r="A1697" s="155" t="s">
        <v>2190</v>
      </c>
      <c r="B1697" s="155" t="s">
        <v>2084</v>
      </c>
      <c r="C1697" s="155" t="s">
        <v>1031</v>
      </c>
      <c r="D1697" s="155" t="s">
        <v>289</v>
      </c>
      <c r="E1697" s="156" t="s">
        <v>290</v>
      </c>
      <c r="F1697" s="157">
        <v>84290.6</v>
      </c>
      <c r="G1697" s="157">
        <v>90700</v>
      </c>
      <c r="H1697" s="157">
        <v>90700</v>
      </c>
    </row>
    <row r="1698" spans="1:8" ht="45" x14ac:dyDescent="0.2">
      <c r="A1698" s="155" t="s">
        <v>2196</v>
      </c>
      <c r="B1698" s="155"/>
      <c r="C1698" s="155"/>
      <c r="D1698" s="155"/>
      <c r="E1698" s="156" t="s">
        <v>2197</v>
      </c>
      <c r="F1698" s="157">
        <v>416741</v>
      </c>
      <c r="G1698" s="157">
        <v>553101.5</v>
      </c>
      <c r="H1698" s="157">
        <v>554410.1</v>
      </c>
    </row>
    <row r="1699" spans="1:8" ht="30" outlineLevel="1" x14ac:dyDescent="0.2">
      <c r="A1699" s="155" t="s">
        <v>2196</v>
      </c>
      <c r="B1699" s="155" t="s">
        <v>2054</v>
      </c>
      <c r="C1699" s="155"/>
      <c r="D1699" s="155"/>
      <c r="E1699" s="156" t="s">
        <v>2055</v>
      </c>
      <c r="F1699" s="157">
        <v>19852</v>
      </c>
      <c r="G1699" s="157">
        <v>20608</v>
      </c>
      <c r="H1699" s="157">
        <v>20608</v>
      </c>
    </row>
    <row r="1700" spans="1:8" ht="30" outlineLevel="2" x14ac:dyDescent="0.2">
      <c r="A1700" s="155" t="s">
        <v>2196</v>
      </c>
      <c r="B1700" s="155" t="s">
        <v>2056</v>
      </c>
      <c r="C1700" s="155"/>
      <c r="D1700" s="155"/>
      <c r="E1700" s="156" t="s">
        <v>2057</v>
      </c>
      <c r="F1700" s="157">
        <v>19852</v>
      </c>
      <c r="G1700" s="157">
        <v>20608</v>
      </c>
      <c r="H1700" s="157">
        <v>20608</v>
      </c>
    </row>
    <row r="1701" spans="1:8" ht="48" customHeight="1" outlineLevel="3" x14ac:dyDescent="0.2">
      <c r="A1701" s="155" t="s">
        <v>2196</v>
      </c>
      <c r="B1701" s="155" t="s">
        <v>2056</v>
      </c>
      <c r="C1701" s="155" t="s">
        <v>1116</v>
      </c>
      <c r="D1701" s="155"/>
      <c r="E1701" s="156" t="s">
        <v>1117</v>
      </c>
      <c r="F1701" s="157">
        <v>19852</v>
      </c>
      <c r="G1701" s="157">
        <v>20608</v>
      </c>
      <c r="H1701" s="157">
        <v>20608</v>
      </c>
    </row>
    <row r="1702" spans="1:8" ht="75" outlineLevel="4" x14ac:dyDescent="0.2">
      <c r="A1702" s="155" t="s">
        <v>2196</v>
      </c>
      <c r="B1702" s="155" t="s">
        <v>2056</v>
      </c>
      <c r="C1702" s="155" t="s">
        <v>1278</v>
      </c>
      <c r="D1702" s="155"/>
      <c r="E1702" s="156" t="s">
        <v>1279</v>
      </c>
      <c r="F1702" s="157">
        <v>19852</v>
      </c>
      <c r="G1702" s="157">
        <v>20608</v>
      </c>
      <c r="H1702" s="157">
        <v>20608</v>
      </c>
    </row>
    <row r="1703" spans="1:8" ht="45" outlineLevel="5" x14ac:dyDescent="0.2">
      <c r="A1703" s="155" t="s">
        <v>2196</v>
      </c>
      <c r="B1703" s="155" t="s">
        <v>2056</v>
      </c>
      <c r="C1703" s="155" t="s">
        <v>1280</v>
      </c>
      <c r="D1703" s="155"/>
      <c r="E1703" s="156" t="s">
        <v>369</v>
      </c>
      <c r="F1703" s="157">
        <v>19852</v>
      </c>
      <c r="G1703" s="157">
        <v>20608</v>
      </c>
      <c r="H1703" s="157">
        <v>20608</v>
      </c>
    </row>
    <row r="1704" spans="1:8" ht="60" outlineLevel="6" x14ac:dyDescent="0.2">
      <c r="A1704" s="155" t="s">
        <v>2196</v>
      </c>
      <c r="B1704" s="155" t="s">
        <v>2056</v>
      </c>
      <c r="C1704" s="155" t="s">
        <v>1281</v>
      </c>
      <c r="D1704" s="155"/>
      <c r="E1704" s="156" t="s">
        <v>371</v>
      </c>
      <c r="F1704" s="157">
        <v>19852</v>
      </c>
      <c r="G1704" s="157">
        <v>20608</v>
      </c>
      <c r="H1704" s="157">
        <v>20608</v>
      </c>
    </row>
    <row r="1705" spans="1:8" ht="108" customHeight="1" outlineLevel="7" x14ac:dyDescent="0.2">
      <c r="A1705" s="155" t="s">
        <v>2196</v>
      </c>
      <c r="B1705" s="155" t="s">
        <v>2056</v>
      </c>
      <c r="C1705" s="155" t="s">
        <v>1281</v>
      </c>
      <c r="D1705" s="155" t="s">
        <v>325</v>
      </c>
      <c r="E1705" s="156" t="s">
        <v>326</v>
      </c>
      <c r="F1705" s="157">
        <v>17898.2</v>
      </c>
      <c r="G1705" s="157">
        <v>18110.2</v>
      </c>
      <c r="H1705" s="157">
        <v>18110.2</v>
      </c>
    </row>
    <row r="1706" spans="1:8" ht="45" outlineLevel="7" x14ac:dyDescent="0.2">
      <c r="A1706" s="155" t="s">
        <v>2196</v>
      </c>
      <c r="B1706" s="155" t="s">
        <v>2056</v>
      </c>
      <c r="C1706" s="155" t="s">
        <v>1281</v>
      </c>
      <c r="D1706" s="155" t="s">
        <v>293</v>
      </c>
      <c r="E1706" s="156" t="s">
        <v>294</v>
      </c>
      <c r="F1706" s="157">
        <v>1943.8</v>
      </c>
      <c r="G1706" s="157">
        <v>2497.8000000000002</v>
      </c>
      <c r="H1706" s="157">
        <v>2497.8000000000002</v>
      </c>
    </row>
    <row r="1707" spans="1:8" ht="30" outlineLevel="7" x14ac:dyDescent="0.2">
      <c r="A1707" s="155" t="s">
        <v>2196</v>
      </c>
      <c r="B1707" s="155" t="s">
        <v>2056</v>
      </c>
      <c r="C1707" s="155" t="s">
        <v>1281</v>
      </c>
      <c r="D1707" s="155" t="s">
        <v>301</v>
      </c>
      <c r="E1707" s="156" t="s">
        <v>302</v>
      </c>
      <c r="F1707" s="157">
        <v>10</v>
      </c>
      <c r="G1707" s="157">
        <v>0</v>
      </c>
      <c r="H1707" s="157">
        <v>0</v>
      </c>
    </row>
    <row r="1708" spans="1:8" ht="30" outlineLevel="1" x14ac:dyDescent="0.2">
      <c r="A1708" s="155" t="s">
        <v>2196</v>
      </c>
      <c r="B1708" s="155" t="s">
        <v>2058</v>
      </c>
      <c r="C1708" s="155"/>
      <c r="D1708" s="155"/>
      <c r="E1708" s="156" t="s">
        <v>2059</v>
      </c>
      <c r="F1708" s="157">
        <v>396889</v>
      </c>
      <c r="G1708" s="157">
        <v>532493.5</v>
      </c>
      <c r="H1708" s="157">
        <v>533802.1</v>
      </c>
    </row>
    <row r="1709" spans="1:8" ht="15" outlineLevel="2" x14ac:dyDescent="0.2">
      <c r="A1709" s="155" t="s">
        <v>2196</v>
      </c>
      <c r="B1709" s="155" t="s">
        <v>2146</v>
      </c>
      <c r="C1709" s="155"/>
      <c r="D1709" s="155"/>
      <c r="E1709" s="156" t="s">
        <v>2147</v>
      </c>
      <c r="F1709" s="157">
        <v>601.1</v>
      </c>
      <c r="G1709" s="157">
        <v>601.1</v>
      </c>
      <c r="H1709" s="157">
        <v>601.1</v>
      </c>
    </row>
    <row r="1710" spans="1:8" ht="45" outlineLevel="3" x14ac:dyDescent="0.2">
      <c r="A1710" s="155" t="s">
        <v>2196</v>
      </c>
      <c r="B1710" s="155" t="s">
        <v>2146</v>
      </c>
      <c r="C1710" s="155" t="s">
        <v>1821</v>
      </c>
      <c r="D1710" s="155"/>
      <c r="E1710" s="156" t="s">
        <v>1822</v>
      </c>
      <c r="F1710" s="157">
        <v>601.1</v>
      </c>
      <c r="G1710" s="157">
        <v>601.1</v>
      </c>
      <c r="H1710" s="157">
        <v>601.1</v>
      </c>
    </row>
    <row r="1711" spans="1:8" ht="30" outlineLevel="4" x14ac:dyDescent="0.2">
      <c r="A1711" s="155" t="s">
        <v>2196</v>
      </c>
      <c r="B1711" s="155" t="s">
        <v>2146</v>
      </c>
      <c r="C1711" s="155" t="s">
        <v>1828</v>
      </c>
      <c r="D1711" s="155"/>
      <c r="E1711" s="156" t="s">
        <v>1829</v>
      </c>
      <c r="F1711" s="157">
        <v>601.1</v>
      </c>
      <c r="G1711" s="157">
        <v>601.1</v>
      </c>
      <c r="H1711" s="157">
        <v>601.1</v>
      </c>
    </row>
    <row r="1712" spans="1:8" ht="276" customHeight="1" outlineLevel="5" x14ac:dyDescent="0.2">
      <c r="A1712" s="155" t="s">
        <v>2196</v>
      </c>
      <c r="B1712" s="155" t="s">
        <v>2146</v>
      </c>
      <c r="C1712" s="155" t="s">
        <v>1830</v>
      </c>
      <c r="D1712" s="155"/>
      <c r="E1712" s="156" t="s">
        <v>1831</v>
      </c>
      <c r="F1712" s="157">
        <v>601.1</v>
      </c>
      <c r="G1712" s="157">
        <v>601.1</v>
      </c>
      <c r="H1712" s="157">
        <v>601.1</v>
      </c>
    </row>
    <row r="1713" spans="1:8" ht="120" outlineLevel="6" x14ac:dyDescent="0.2">
      <c r="A1713" s="155" t="s">
        <v>2196</v>
      </c>
      <c r="B1713" s="155" t="s">
        <v>2146</v>
      </c>
      <c r="C1713" s="155" t="s">
        <v>1833</v>
      </c>
      <c r="D1713" s="155"/>
      <c r="E1713" s="156" t="s">
        <v>2316</v>
      </c>
      <c r="F1713" s="157">
        <v>601.1</v>
      </c>
      <c r="G1713" s="157">
        <v>601.1</v>
      </c>
      <c r="H1713" s="157">
        <v>601.1</v>
      </c>
    </row>
    <row r="1714" spans="1:8" ht="45" outlineLevel="7" x14ac:dyDescent="0.2">
      <c r="A1714" s="155" t="s">
        <v>2196</v>
      </c>
      <c r="B1714" s="155" t="s">
        <v>2146</v>
      </c>
      <c r="C1714" s="155" t="s">
        <v>1833</v>
      </c>
      <c r="D1714" s="155" t="s">
        <v>293</v>
      </c>
      <c r="E1714" s="156" t="s">
        <v>294</v>
      </c>
      <c r="F1714" s="157">
        <v>601.1</v>
      </c>
      <c r="G1714" s="157">
        <v>601.1</v>
      </c>
      <c r="H1714" s="157">
        <v>601.1</v>
      </c>
    </row>
    <row r="1715" spans="1:8" ht="30" outlineLevel="2" x14ac:dyDescent="0.2">
      <c r="A1715" s="155" t="s">
        <v>2196</v>
      </c>
      <c r="B1715" s="155" t="s">
        <v>2104</v>
      </c>
      <c r="C1715" s="155"/>
      <c r="D1715" s="155"/>
      <c r="E1715" s="156" t="s">
        <v>2105</v>
      </c>
      <c r="F1715" s="157">
        <v>396287.9</v>
      </c>
      <c r="G1715" s="157">
        <v>531892.4</v>
      </c>
      <c r="H1715" s="157">
        <v>533201</v>
      </c>
    </row>
    <row r="1716" spans="1:8" ht="47.25" customHeight="1" outlineLevel="3" x14ac:dyDescent="0.2">
      <c r="A1716" s="155" t="s">
        <v>2196</v>
      </c>
      <c r="B1716" s="155" t="s">
        <v>2104</v>
      </c>
      <c r="C1716" s="155" t="s">
        <v>1116</v>
      </c>
      <c r="D1716" s="155"/>
      <c r="E1716" s="156" t="s">
        <v>1117</v>
      </c>
      <c r="F1716" s="157">
        <v>396287.9</v>
      </c>
      <c r="G1716" s="157">
        <v>531892.4</v>
      </c>
      <c r="H1716" s="157">
        <v>533201</v>
      </c>
    </row>
    <row r="1717" spans="1:8" ht="30" outlineLevel="4" x14ac:dyDescent="0.2">
      <c r="A1717" s="155" t="s">
        <v>2196</v>
      </c>
      <c r="B1717" s="155" t="s">
        <v>2104</v>
      </c>
      <c r="C1717" s="155" t="s">
        <v>1159</v>
      </c>
      <c r="D1717" s="155"/>
      <c r="E1717" s="156" t="s">
        <v>1160</v>
      </c>
      <c r="F1717" s="157">
        <v>396287.9</v>
      </c>
      <c r="G1717" s="157">
        <v>531892.4</v>
      </c>
      <c r="H1717" s="157">
        <v>533201</v>
      </c>
    </row>
    <row r="1718" spans="1:8" ht="75" outlineLevel="5" x14ac:dyDescent="0.2">
      <c r="A1718" s="155" t="s">
        <v>2196</v>
      </c>
      <c r="B1718" s="155" t="s">
        <v>2104</v>
      </c>
      <c r="C1718" s="155" t="s">
        <v>1161</v>
      </c>
      <c r="D1718" s="155"/>
      <c r="E1718" s="156" t="s">
        <v>1162</v>
      </c>
      <c r="F1718" s="157">
        <v>214845.1</v>
      </c>
      <c r="G1718" s="157">
        <v>357725.3</v>
      </c>
      <c r="H1718" s="157">
        <v>357656.4</v>
      </c>
    </row>
    <row r="1719" spans="1:8" ht="45" outlineLevel="6" x14ac:dyDescent="0.2">
      <c r="A1719" s="155" t="s">
        <v>2196</v>
      </c>
      <c r="B1719" s="155" t="s">
        <v>2104</v>
      </c>
      <c r="C1719" s="155" t="s">
        <v>1163</v>
      </c>
      <c r="D1719" s="155"/>
      <c r="E1719" s="156" t="s">
        <v>1164</v>
      </c>
      <c r="F1719" s="157">
        <v>150000</v>
      </c>
      <c r="G1719" s="157">
        <v>151057.70000000001</v>
      </c>
      <c r="H1719" s="157">
        <v>151057.70000000001</v>
      </c>
    </row>
    <row r="1720" spans="1:8" ht="15" outlineLevel="7" x14ac:dyDescent="0.2">
      <c r="A1720" s="155" t="s">
        <v>2196</v>
      </c>
      <c r="B1720" s="155" t="s">
        <v>2104</v>
      </c>
      <c r="C1720" s="155" t="s">
        <v>1163</v>
      </c>
      <c r="D1720" s="155" t="s">
        <v>327</v>
      </c>
      <c r="E1720" s="156" t="s">
        <v>328</v>
      </c>
      <c r="F1720" s="157">
        <v>150000</v>
      </c>
      <c r="G1720" s="157">
        <v>151057.70000000001</v>
      </c>
      <c r="H1720" s="157">
        <v>151057.70000000001</v>
      </c>
    </row>
    <row r="1721" spans="1:8" ht="165" outlineLevel="6" x14ac:dyDescent="0.2">
      <c r="A1721" s="155" t="s">
        <v>2196</v>
      </c>
      <c r="B1721" s="155" t="s">
        <v>2104</v>
      </c>
      <c r="C1721" s="155" t="s">
        <v>1165</v>
      </c>
      <c r="D1721" s="155"/>
      <c r="E1721" s="156" t="s">
        <v>1166</v>
      </c>
      <c r="F1721" s="157">
        <v>38094.300000000003</v>
      </c>
      <c r="G1721" s="157">
        <v>29704.1</v>
      </c>
      <c r="H1721" s="157">
        <v>29635.200000000001</v>
      </c>
    </row>
    <row r="1722" spans="1:8" ht="60" outlineLevel="7" x14ac:dyDescent="0.2">
      <c r="A1722" s="155" t="s">
        <v>2196</v>
      </c>
      <c r="B1722" s="155" t="s">
        <v>2104</v>
      </c>
      <c r="C1722" s="155" t="s">
        <v>1165</v>
      </c>
      <c r="D1722" s="155" t="s">
        <v>289</v>
      </c>
      <c r="E1722" s="156" t="s">
        <v>290</v>
      </c>
      <c r="F1722" s="157">
        <v>38094.300000000003</v>
      </c>
      <c r="G1722" s="157">
        <v>29704.1</v>
      </c>
      <c r="H1722" s="157">
        <v>29635.200000000001</v>
      </c>
    </row>
    <row r="1723" spans="1:8" ht="105" outlineLevel="6" x14ac:dyDescent="0.2">
      <c r="A1723" s="155" t="s">
        <v>2196</v>
      </c>
      <c r="B1723" s="155" t="s">
        <v>2104</v>
      </c>
      <c r="C1723" s="155" t="s">
        <v>1169</v>
      </c>
      <c r="D1723" s="155"/>
      <c r="E1723" s="156" t="s">
        <v>1170</v>
      </c>
      <c r="F1723" s="157">
        <v>26750.799999999999</v>
      </c>
      <c r="G1723" s="157">
        <v>26963.5</v>
      </c>
      <c r="H1723" s="157">
        <v>26963.5</v>
      </c>
    </row>
    <row r="1724" spans="1:8" ht="60" outlineLevel="7" x14ac:dyDescent="0.2">
      <c r="A1724" s="155" t="s">
        <v>2196</v>
      </c>
      <c r="B1724" s="155" t="s">
        <v>2104</v>
      </c>
      <c r="C1724" s="155" t="s">
        <v>1169</v>
      </c>
      <c r="D1724" s="155" t="s">
        <v>289</v>
      </c>
      <c r="E1724" s="156" t="s">
        <v>290</v>
      </c>
      <c r="F1724" s="157">
        <v>26750.799999999999</v>
      </c>
      <c r="G1724" s="157">
        <v>26963.5</v>
      </c>
      <c r="H1724" s="157">
        <v>26963.5</v>
      </c>
    </row>
    <row r="1725" spans="1:8" ht="150" outlineLevel="6" x14ac:dyDescent="0.2">
      <c r="A1725" s="155" t="s">
        <v>2196</v>
      </c>
      <c r="B1725" s="155" t="s">
        <v>2104</v>
      </c>
      <c r="C1725" s="155" t="s">
        <v>1171</v>
      </c>
      <c r="D1725" s="155"/>
      <c r="E1725" s="156" t="s">
        <v>1172</v>
      </c>
      <c r="F1725" s="157">
        <v>0</v>
      </c>
      <c r="G1725" s="157">
        <v>150000</v>
      </c>
      <c r="H1725" s="157">
        <v>150000</v>
      </c>
    </row>
    <row r="1726" spans="1:8" ht="45" outlineLevel="7" x14ac:dyDescent="0.2">
      <c r="A1726" s="155" t="s">
        <v>2196</v>
      </c>
      <c r="B1726" s="155" t="s">
        <v>2104</v>
      </c>
      <c r="C1726" s="155" t="s">
        <v>1171</v>
      </c>
      <c r="D1726" s="155" t="s">
        <v>388</v>
      </c>
      <c r="E1726" s="156" t="s">
        <v>389</v>
      </c>
      <c r="F1726" s="157">
        <v>0</v>
      </c>
      <c r="G1726" s="157">
        <v>150000</v>
      </c>
      <c r="H1726" s="157">
        <v>150000</v>
      </c>
    </row>
    <row r="1727" spans="1:8" ht="75" outlineLevel="5" x14ac:dyDescent="0.2">
      <c r="A1727" s="155" t="s">
        <v>2196</v>
      </c>
      <c r="B1727" s="155" t="s">
        <v>2104</v>
      </c>
      <c r="C1727" s="155" t="s">
        <v>1173</v>
      </c>
      <c r="D1727" s="155"/>
      <c r="E1727" s="156" t="s">
        <v>1174</v>
      </c>
      <c r="F1727" s="157">
        <v>20284.5</v>
      </c>
      <c r="G1727" s="157">
        <v>20284.5</v>
      </c>
      <c r="H1727" s="157">
        <v>20284.5</v>
      </c>
    </row>
    <row r="1728" spans="1:8" ht="195" outlineLevel="6" x14ac:dyDescent="0.2">
      <c r="A1728" s="155" t="s">
        <v>2196</v>
      </c>
      <c r="B1728" s="155" t="s">
        <v>2104</v>
      </c>
      <c r="C1728" s="155" t="s">
        <v>1175</v>
      </c>
      <c r="D1728" s="155"/>
      <c r="E1728" s="156" t="s">
        <v>1176</v>
      </c>
      <c r="F1728" s="157">
        <v>20284.5</v>
      </c>
      <c r="G1728" s="157">
        <v>20284.5</v>
      </c>
      <c r="H1728" s="157">
        <v>20284.5</v>
      </c>
    </row>
    <row r="1729" spans="1:8" ht="60" outlineLevel="7" x14ac:dyDescent="0.2">
      <c r="A1729" s="155" t="s">
        <v>2196</v>
      </c>
      <c r="B1729" s="155" t="s">
        <v>2104</v>
      </c>
      <c r="C1729" s="155" t="s">
        <v>1175</v>
      </c>
      <c r="D1729" s="155" t="s">
        <v>289</v>
      </c>
      <c r="E1729" s="156" t="s">
        <v>290</v>
      </c>
      <c r="F1729" s="157">
        <v>20284.5</v>
      </c>
      <c r="G1729" s="157">
        <v>20284.5</v>
      </c>
      <c r="H1729" s="157">
        <v>20284.5</v>
      </c>
    </row>
    <row r="1730" spans="1:8" ht="60" outlineLevel="5" x14ac:dyDescent="0.2">
      <c r="A1730" s="155" t="s">
        <v>2196</v>
      </c>
      <c r="B1730" s="155" t="s">
        <v>2104</v>
      </c>
      <c r="C1730" s="155" t="s">
        <v>1177</v>
      </c>
      <c r="D1730" s="155"/>
      <c r="E1730" s="156" t="s">
        <v>1178</v>
      </c>
      <c r="F1730" s="157">
        <v>76462.8</v>
      </c>
      <c r="G1730" s="157">
        <v>81186.399999999994</v>
      </c>
      <c r="H1730" s="157">
        <v>81186.399999999994</v>
      </c>
    </row>
    <row r="1731" spans="1:8" ht="225" outlineLevel="6" x14ac:dyDescent="0.2">
      <c r="A1731" s="155" t="s">
        <v>2196</v>
      </c>
      <c r="B1731" s="155" t="s">
        <v>2104</v>
      </c>
      <c r="C1731" s="155" t="s">
        <v>1179</v>
      </c>
      <c r="D1731" s="155"/>
      <c r="E1731" s="156" t="s">
        <v>1180</v>
      </c>
      <c r="F1731" s="157">
        <v>50112</v>
      </c>
      <c r="G1731" s="157">
        <v>54289.5</v>
      </c>
      <c r="H1731" s="157">
        <v>54289.5</v>
      </c>
    </row>
    <row r="1732" spans="1:8" ht="15" outlineLevel="7" x14ac:dyDescent="0.2">
      <c r="A1732" s="155" t="s">
        <v>2196</v>
      </c>
      <c r="B1732" s="155" t="s">
        <v>2104</v>
      </c>
      <c r="C1732" s="155" t="s">
        <v>1179</v>
      </c>
      <c r="D1732" s="155" t="s">
        <v>327</v>
      </c>
      <c r="E1732" s="156" t="s">
        <v>328</v>
      </c>
      <c r="F1732" s="157">
        <v>50112</v>
      </c>
      <c r="G1732" s="157">
        <v>54289.5</v>
      </c>
      <c r="H1732" s="157">
        <v>54289.5</v>
      </c>
    </row>
    <row r="1733" spans="1:8" ht="300" outlineLevel="6" x14ac:dyDescent="0.2">
      <c r="A1733" s="155" t="s">
        <v>2196</v>
      </c>
      <c r="B1733" s="155" t="s">
        <v>2104</v>
      </c>
      <c r="C1733" s="155" t="s">
        <v>1181</v>
      </c>
      <c r="D1733" s="155"/>
      <c r="E1733" s="156" t="s">
        <v>1182</v>
      </c>
      <c r="F1733" s="157">
        <v>26350.799999999999</v>
      </c>
      <c r="G1733" s="157">
        <v>26896.9</v>
      </c>
      <c r="H1733" s="157">
        <v>26896.9</v>
      </c>
    </row>
    <row r="1734" spans="1:8" ht="60" outlineLevel="7" x14ac:dyDescent="0.2">
      <c r="A1734" s="155" t="s">
        <v>2196</v>
      </c>
      <c r="B1734" s="155" t="s">
        <v>2104</v>
      </c>
      <c r="C1734" s="155" t="s">
        <v>1181</v>
      </c>
      <c r="D1734" s="155" t="s">
        <v>289</v>
      </c>
      <c r="E1734" s="156" t="s">
        <v>290</v>
      </c>
      <c r="F1734" s="157">
        <v>26350.799999999999</v>
      </c>
      <c r="G1734" s="157">
        <v>26896.9</v>
      </c>
      <c r="H1734" s="157">
        <v>26896.9</v>
      </c>
    </row>
    <row r="1735" spans="1:8" ht="60" outlineLevel="5" x14ac:dyDescent="0.2">
      <c r="A1735" s="155" t="s">
        <v>2196</v>
      </c>
      <c r="B1735" s="155" t="s">
        <v>2104</v>
      </c>
      <c r="C1735" s="155" t="s">
        <v>1183</v>
      </c>
      <c r="D1735" s="155"/>
      <c r="E1735" s="156" t="s">
        <v>1184</v>
      </c>
      <c r="F1735" s="157">
        <v>84695.5</v>
      </c>
      <c r="G1735" s="157">
        <v>72696.2</v>
      </c>
      <c r="H1735" s="157">
        <v>74073.7</v>
      </c>
    </row>
    <row r="1736" spans="1:8" ht="240" outlineLevel="6" x14ac:dyDescent="0.2">
      <c r="A1736" s="155" t="s">
        <v>2196</v>
      </c>
      <c r="B1736" s="155" t="s">
        <v>2104</v>
      </c>
      <c r="C1736" s="155" t="s">
        <v>1185</v>
      </c>
      <c r="D1736" s="155"/>
      <c r="E1736" s="156" t="s">
        <v>1186</v>
      </c>
      <c r="F1736" s="157">
        <v>20890.599999999999</v>
      </c>
      <c r="G1736" s="157">
        <v>0</v>
      </c>
      <c r="H1736" s="157">
        <v>0</v>
      </c>
    </row>
    <row r="1737" spans="1:8" ht="60" outlineLevel="7" x14ac:dyDescent="0.2">
      <c r="A1737" s="155" t="s">
        <v>2196</v>
      </c>
      <c r="B1737" s="155" t="s">
        <v>2104</v>
      </c>
      <c r="C1737" s="155" t="s">
        <v>1185</v>
      </c>
      <c r="D1737" s="155" t="s">
        <v>289</v>
      </c>
      <c r="E1737" s="156" t="s">
        <v>290</v>
      </c>
      <c r="F1737" s="157">
        <v>20890.599999999999</v>
      </c>
      <c r="G1737" s="157">
        <v>0</v>
      </c>
      <c r="H1737" s="157">
        <v>0</v>
      </c>
    </row>
    <row r="1738" spans="1:8" ht="240" outlineLevel="6" x14ac:dyDescent="0.2">
      <c r="A1738" s="155" t="s">
        <v>2196</v>
      </c>
      <c r="B1738" s="155" t="s">
        <v>2104</v>
      </c>
      <c r="C1738" s="155" t="s">
        <v>1187</v>
      </c>
      <c r="D1738" s="155"/>
      <c r="E1738" s="156" t="s">
        <v>1188</v>
      </c>
      <c r="F1738" s="157">
        <v>20795.599999999999</v>
      </c>
      <c r="G1738" s="157">
        <v>33507.599999999999</v>
      </c>
      <c r="H1738" s="157">
        <v>34885.1</v>
      </c>
    </row>
    <row r="1739" spans="1:8" ht="15" outlineLevel="7" x14ac:dyDescent="0.2">
      <c r="A1739" s="155" t="s">
        <v>2196</v>
      </c>
      <c r="B1739" s="155" t="s">
        <v>2104</v>
      </c>
      <c r="C1739" s="155" t="s">
        <v>1187</v>
      </c>
      <c r="D1739" s="155" t="s">
        <v>327</v>
      </c>
      <c r="E1739" s="156" t="s">
        <v>328</v>
      </c>
      <c r="F1739" s="157">
        <v>20795.599999999999</v>
      </c>
      <c r="G1739" s="157">
        <v>33507.599999999999</v>
      </c>
      <c r="H1739" s="157">
        <v>34885.1</v>
      </c>
    </row>
    <row r="1740" spans="1:8" ht="195" outlineLevel="6" x14ac:dyDescent="0.2">
      <c r="A1740" s="155" t="s">
        <v>2196</v>
      </c>
      <c r="B1740" s="155" t="s">
        <v>2104</v>
      </c>
      <c r="C1740" s="155" t="s">
        <v>1189</v>
      </c>
      <c r="D1740" s="155"/>
      <c r="E1740" s="156" t="s">
        <v>1190</v>
      </c>
      <c r="F1740" s="157">
        <v>43009.3</v>
      </c>
      <c r="G1740" s="157">
        <v>39188.6</v>
      </c>
      <c r="H1740" s="157">
        <v>39188.6</v>
      </c>
    </row>
    <row r="1741" spans="1:8" ht="60" outlineLevel="7" x14ac:dyDescent="0.2">
      <c r="A1741" s="155" t="s">
        <v>2196</v>
      </c>
      <c r="B1741" s="155" t="s">
        <v>2104</v>
      </c>
      <c r="C1741" s="155" t="s">
        <v>1189</v>
      </c>
      <c r="D1741" s="155" t="s">
        <v>289</v>
      </c>
      <c r="E1741" s="156" t="s">
        <v>290</v>
      </c>
      <c r="F1741" s="157">
        <v>43009.3</v>
      </c>
      <c r="G1741" s="157">
        <v>39188.6</v>
      </c>
      <c r="H1741" s="157">
        <v>39188.6</v>
      </c>
    </row>
    <row r="1742" spans="1:8" ht="30" x14ac:dyDescent="0.2">
      <c r="A1742" s="155" t="s">
        <v>2198</v>
      </c>
      <c r="B1742" s="155"/>
      <c r="C1742" s="155"/>
      <c r="D1742" s="155"/>
      <c r="E1742" s="156" t="s">
        <v>2199</v>
      </c>
      <c r="F1742" s="157">
        <v>1213363.6000000001</v>
      </c>
      <c r="G1742" s="157">
        <v>854414</v>
      </c>
      <c r="H1742" s="157">
        <v>459127.9</v>
      </c>
    </row>
    <row r="1743" spans="1:8" ht="30" outlineLevel="1" x14ac:dyDescent="0.2">
      <c r="A1743" s="155" t="s">
        <v>2198</v>
      </c>
      <c r="B1743" s="155" t="s">
        <v>2054</v>
      </c>
      <c r="C1743" s="155"/>
      <c r="D1743" s="155"/>
      <c r="E1743" s="156" t="s">
        <v>2055</v>
      </c>
      <c r="F1743" s="157">
        <v>102986</v>
      </c>
      <c r="G1743" s="157">
        <v>85594.4</v>
      </c>
      <c r="H1743" s="157">
        <v>85594.4</v>
      </c>
    </row>
    <row r="1744" spans="1:8" ht="30" outlineLevel="2" x14ac:dyDescent="0.2">
      <c r="A1744" s="155" t="s">
        <v>2198</v>
      </c>
      <c r="B1744" s="155" t="s">
        <v>2056</v>
      </c>
      <c r="C1744" s="155"/>
      <c r="D1744" s="155"/>
      <c r="E1744" s="156" t="s">
        <v>2057</v>
      </c>
      <c r="F1744" s="157">
        <v>102986</v>
      </c>
      <c r="G1744" s="157">
        <v>85594.4</v>
      </c>
      <c r="H1744" s="157">
        <v>85594.4</v>
      </c>
    </row>
    <row r="1745" spans="1:8" ht="60" outlineLevel="3" x14ac:dyDescent="0.2">
      <c r="A1745" s="155" t="s">
        <v>2198</v>
      </c>
      <c r="B1745" s="155" t="s">
        <v>2056</v>
      </c>
      <c r="C1745" s="155" t="s">
        <v>1116</v>
      </c>
      <c r="D1745" s="155"/>
      <c r="E1745" s="156" t="s">
        <v>1117</v>
      </c>
      <c r="F1745" s="157">
        <v>102986</v>
      </c>
      <c r="G1745" s="157">
        <v>85594.4</v>
      </c>
      <c r="H1745" s="157">
        <v>85594.4</v>
      </c>
    </row>
    <row r="1746" spans="1:8" ht="45" outlineLevel="4" x14ac:dyDescent="0.2">
      <c r="A1746" s="155" t="s">
        <v>2198</v>
      </c>
      <c r="B1746" s="155" t="s">
        <v>2056</v>
      </c>
      <c r="C1746" s="155" t="s">
        <v>1118</v>
      </c>
      <c r="D1746" s="155"/>
      <c r="E1746" s="156" t="s">
        <v>1119</v>
      </c>
      <c r="F1746" s="157">
        <v>28788.799999999999</v>
      </c>
      <c r="G1746" s="157">
        <v>19120</v>
      </c>
      <c r="H1746" s="157">
        <v>19120</v>
      </c>
    </row>
    <row r="1747" spans="1:8" ht="45" outlineLevel="5" x14ac:dyDescent="0.2">
      <c r="A1747" s="155" t="s">
        <v>2198</v>
      </c>
      <c r="B1747" s="155" t="s">
        <v>2056</v>
      </c>
      <c r="C1747" s="155" t="s">
        <v>1129</v>
      </c>
      <c r="D1747" s="155"/>
      <c r="E1747" s="156" t="s">
        <v>1130</v>
      </c>
      <c r="F1747" s="157">
        <v>28788.799999999999</v>
      </c>
      <c r="G1747" s="157">
        <v>19120</v>
      </c>
      <c r="H1747" s="157">
        <v>19120</v>
      </c>
    </row>
    <row r="1748" spans="1:8" ht="75" outlineLevel="6" x14ac:dyDescent="0.2">
      <c r="A1748" s="155" t="s">
        <v>2198</v>
      </c>
      <c r="B1748" s="155" t="s">
        <v>2056</v>
      </c>
      <c r="C1748" s="155" t="s">
        <v>1131</v>
      </c>
      <c r="D1748" s="155"/>
      <c r="E1748" s="156" t="s">
        <v>1132</v>
      </c>
      <c r="F1748" s="157">
        <v>22750</v>
      </c>
      <c r="G1748" s="157">
        <v>19120</v>
      </c>
      <c r="H1748" s="157">
        <v>19120</v>
      </c>
    </row>
    <row r="1749" spans="1:8" ht="45" outlineLevel="7" x14ac:dyDescent="0.2">
      <c r="A1749" s="155" t="s">
        <v>2198</v>
      </c>
      <c r="B1749" s="155" t="s">
        <v>2056</v>
      </c>
      <c r="C1749" s="155" t="s">
        <v>1131</v>
      </c>
      <c r="D1749" s="155" t="s">
        <v>293</v>
      </c>
      <c r="E1749" s="156" t="s">
        <v>294</v>
      </c>
      <c r="F1749" s="157">
        <v>650</v>
      </c>
      <c r="G1749" s="157">
        <v>650</v>
      </c>
      <c r="H1749" s="157">
        <v>650</v>
      </c>
    </row>
    <row r="1750" spans="1:8" ht="60" outlineLevel="7" x14ac:dyDescent="0.2">
      <c r="A1750" s="155" t="s">
        <v>2198</v>
      </c>
      <c r="B1750" s="155" t="s">
        <v>2056</v>
      </c>
      <c r="C1750" s="155" t="s">
        <v>1131</v>
      </c>
      <c r="D1750" s="155" t="s">
        <v>289</v>
      </c>
      <c r="E1750" s="156" t="s">
        <v>290</v>
      </c>
      <c r="F1750" s="157">
        <v>22100</v>
      </c>
      <c r="G1750" s="157">
        <v>18470</v>
      </c>
      <c r="H1750" s="157">
        <v>18470</v>
      </c>
    </row>
    <row r="1751" spans="1:8" ht="120" outlineLevel="6" x14ac:dyDescent="0.2">
      <c r="A1751" s="155" t="s">
        <v>2198</v>
      </c>
      <c r="B1751" s="155" t="s">
        <v>2056</v>
      </c>
      <c r="C1751" s="155" t="s">
        <v>1133</v>
      </c>
      <c r="D1751" s="155"/>
      <c r="E1751" s="156" t="s">
        <v>2285</v>
      </c>
      <c r="F1751" s="157">
        <v>6038.8</v>
      </c>
      <c r="G1751" s="157">
        <v>0</v>
      </c>
      <c r="H1751" s="157">
        <v>0</v>
      </c>
    </row>
    <row r="1752" spans="1:8" ht="60" outlineLevel="7" x14ac:dyDescent="0.2">
      <c r="A1752" s="155" t="s">
        <v>2198</v>
      </c>
      <c r="B1752" s="155" t="s">
        <v>2056</v>
      </c>
      <c r="C1752" s="155" t="s">
        <v>1133</v>
      </c>
      <c r="D1752" s="155" t="s">
        <v>289</v>
      </c>
      <c r="E1752" s="156" t="s">
        <v>290</v>
      </c>
      <c r="F1752" s="157">
        <v>6038.8</v>
      </c>
      <c r="G1752" s="157">
        <v>0</v>
      </c>
      <c r="H1752" s="157">
        <v>0</v>
      </c>
    </row>
    <row r="1753" spans="1:8" ht="30" outlineLevel="4" x14ac:dyDescent="0.2">
      <c r="A1753" s="155" t="s">
        <v>2198</v>
      </c>
      <c r="B1753" s="155" t="s">
        <v>2056</v>
      </c>
      <c r="C1753" s="155" t="s">
        <v>1191</v>
      </c>
      <c r="D1753" s="155"/>
      <c r="E1753" s="156" t="s">
        <v>1192</v>
      </c>
      <c r="F1753" s="157">
        <v>1610</v>
      </c>
      <c r="G1753" s="157">
        <v>1610</v>
      </c>
      <c r="H1753" s="157">
        <v>1610</v>
      </c>
    </row>
    <row r="1754" spans="1:8" ht="47.25" customHeight="1" outlineLevel="5" x14ac:dyDescent="0.2">
      <c r="A1754" s="155" t="s">
        <v>2198</v>
      </c>
      <c r="B1754" s="155" t="s">
        <v>2056</v>
      </c>
      <c r="C1754" s="155" t="s">
        <v>1212</v>
      </c>
      <c r="D1754" s="155"/>
      <c r="E1754" s="156" t="s">
        <v>1213</v>
      </c>
      <c r="F1754" s="157">
        <v>1610</v>
      </c>
      <c r="G1754" s="157">
        <v>1610</v>
      </c>
      <c r="H1754" s="157">
        <v>1610</v>
      </c>
    </row>
    <row r="1755" spans="1:8" ht="30" outlineLevel="6" x14ac:dyDescent="0.2">
      <c r="A1755" s="155" t="s">
        <v>2198</v>
      </c>
      <c r="B1755" s="155" t="s">
        <v>2056</v>
      </c>
      <c r="C1755" s="155" t="s">
        <v>1214</v>
      </c>
      <c r="D1755" s="155"/>
      <c r="E1755" s="156" t="s">
        <v>1215</v>
      </c>
      <c r="F1755" s="157">
        <v>1610</v>
      </c>
      <c r="G1755" s="157">
        <v>1610</v>
      </c>
      <c r="H1755" s="157">
        <v>1610</v>
      </c>
    </row>
    <row r="1756" spans="1:8" ht="45" outlineLevel="7" x14ac:dyDescent="0.2">
      <c r="A1756" s="155" t="s">
        <v>2198</v>
      </c>
      <c r="B1756" s="155" t="s">
        <v>2056</v>
      </c>
      <c r="C1756" s="155" t="s">
        <v>1214</v>
      </c>
      <c r="D1756" s="155" t="s">
        <v>293</v>
      </c>
      <c r="E1756" s="156" t="s">
        <v>294</v>
      </c>
      <c r="F1756" s="157">
        <v>1610</v>
      </c>
      <c r="G1756" s="157">
        <v>1610</v>
      </c>
      <c r="H1756" s="157">
        <v>1610</v>
      </c>
    </row>
    <row r="1757" spans="1:8" ht="75" outlineLevel="4" x14ac:dyDescent="0.2">
      <c r="A1757" s="155" t="s">
        <v>2198</v>
      </c>
      <c r="B1757" s="155" t="s">
        <v>2056</v>
      </c>
      <c r="C1757" s="155" t="s">
        <v>1278</v>
      </c>
      <c r="D1757" s="155"/>
      <c r="E1757" s="156" t="s">
        <v>1279</v>
      </c>
      <c r="F1757" s="157">
        <v>72587.199999999997</v>
      </c>
      <c r="G1757" s="157">
        <v>64864.4</v>
      </c>
      <c r="H1757" s="157">
        <v>64864.4</v>
      </c>
    </row>
    <row r="1758" spans="1:8" ht="45" outlineLevel="5" x14ac:dyDescent="0.2">
      <c r="A1758" s="155" t="s">
        <v>2198</v>
      </c>
      <c r="B1758" s="155" t="s">
        <v>2056</v>
      </c>
      <c r="C1758" s="155" t="s">
        <v>1280</v>
      </c>
      <c r="D1758" s="155"/>
      <c r="E1758" s="156" t="s">
        <v>369</v>
      </c>
      <c r="F1758" s="157">
        <v>59002.2</v>
      </c>
      <c r="G1758" s="157">
        <v>61279.4</v>
      </c>
      <c r="H1758" s="157">
        <v>61279.4</v>
      </c>
    </row>
    <row r="1759" spans="1:8" ht="60" outlineLevel="6" x14ac:dyDescent="0.2">
      <c r="A1759" s="155" t="s">
        <v>2198</v>
      </c>
      <c r="B1759" s="155" t="s">
        <v>2056</v>
      </c>
      <c r="C1759" s="155" t="s">
        <v>1281</v>
      </c>
      <c r="D1759" s="155"/>
      <c r="E1759" s="156" t="s">
        <v>371</v>
      </c>
      <c r="F1759" s="157">
        <v>59002.2</v>
      </c>
      <c r="G1759" s="157">
        <v>61279.4</v>
      </c>
      <c r="H1759" s="157">
        <v>61279.4</v>
      </c>
    </row>
    <row r="1760" spans="1:8" ht="111" customHeight="1" outlineLevel="7" x14ac:dyDescent="0.2">
      <c r="A1760" s="155" t="s">
        <v>2198</v>
      </c>
      <c r="B1760" s="155" t="s">
        <v>2056</v>
      </c>
      <c r="C1760" s="155" t="s">
        <v>1281</v>
      </c>
      <c r="D1760" s="155" t="s">
        <v>325</v>
      </c>
      <c r="E1760" s="156" t="s">
        <v>326</v>
      </c>
      <c r="F1760" s="157">
        <v>53502.400000000001</v>
      </c>
      <c r="G1760" s="157">
        <v>54539.6</v>
      </c>
      <c r="H1760" s="157">
        <v>54539.6</v>
      </c>
    </row>
    <row r="1761" spans="1:8" ht="45" outlineLevel="7" x14ac:dyDescent="0.2">
      <c r="A1761" s="155" t="s">
        <v>2198</v>
      </c>
      <c r="B1761" s="155" t="s">
        <v>2056</v>
      </c>
      <c r="C1761" s="155" t="s">
        <v>1281</v>
      </c>
      <c r="D1761" s="155" t="s">
        <v>293</v>
      </c>
      <c r="E1761" s="156" t="s">
        <v>294</v>
      </c>
      <c r="F1761" s="157">
        <v>5489.8</v>
      </c>
      <c r="G1761" s="157">
        <v>6729.8</v>
      </c>
      <c r="H1761" s="157">
        <v>6729.8</v>
      </c>
    </row>
    <row r="1762" spans="1:8" ht="30" outlineLevel="7" x14ac:dyDescent="0.2">
      <c r="A1762" s="155" t="s">
        <v>2198</v>
      </c>
      <c r="B1762" s="155" t="s">
        <v>2056</v>
      </c>
      <c r="C1762" s="155" t="s">
        <v>1281</v>
      </c>
      <c r="D1762" s="155" t="s">
        <v>301</v>
      </c>
      <c r="E1762" s="156" t="s">
        <v>302</v>
      </c>
      <c r="F1762" s="157">
        <v>10</v>
      </c>
      <c r="G1762" s="157">
        <v>10</v>
      </c>
      <c r="H1762" s="157">
        <v>10</v>
      </c>
    </row>
    <row r="1763" spans="1:8" ht="105" outlineLevel="5" x14ac:dyDescent="0.2">
      <c r="A1763" s="155" t="s">
        <v>2198</v>
      </c>
      <c r="B1763" s="155" t="s">
        <v>2056</v>
      </c>
      <c r="C1763" s="155" t="s">
        <v>1297</v>
      </c>
      <c r="D1763" s="155"/>
      <c r="E1763" s="156" t="s">
        <v>1298</v>
      </c>
      <c r="F1763" s="157">
        <v>3585</v>
      </c>
      <c r="G1763" s="157">
        <v>3585</v>
      </c>
      <c r="H1763" s="157">
        <v>3585</v>
      </c>
    </row>
    <row r="1764" spans="1:8" ht="90" outlineLevel="6" x14ac:dyDescent="0.2">
      <c r="A1764" s="155" t="s">
        <v>2198</v>
      </c>
      <c r="B1764" s="155" t="s">
        <v>2056</v>
      </c>
      <c r="C1764" s="155" t="s">
        <v>1299</v>
      </c>
      <c r="D1764" s="155"/>
      <c r="E1764" s="156" t="s">
        <v>1300</v>
      </c>
      <c r="F1764" s="157">
        <v>3585</v>
      </c>
      <c r="G1764" s="157">
        <v>3585</v>
      </c>
      <c r="H1764" s="157">
        <v>3585</v>
      </c>
    </row>
    <row r="1765" spans="1:8" ht="45" outlineLevel="7" x14ac:dyDescent="0.2">
      <c r="A1765" s="155" t="s">
        <v>2198</v>
      </c>
      <c r="B1765" s="155" t="s">
        <v>2056</v>
      </c>
      <c r="C1765" s="155" t="s">
        <v>1299</v>
      </c>
      <c r="D1765" s="155" t="s">
        <v>293</v>
      </c>
      <c r="E1765" s="156" t="s">
        <v>294</v>
      </c>
      <c r="F1765" s="157">
        <v>3585</v>
      </c>
      <c r="G1765" s="157">
        <v>3585</v>
      </c>
      <c r="H1765" s="157">
        <v>3585</v>
      </c>
    </row>
    <row r="1766" spans="1:8" ht="60" outlineLevel="5" x14ac:dyDescent="0.2">
      <c r="A1766" s="155" t="s">
        <v>2198</v>
      </c>
      <c r="B1766" s="155" t="s">
        <v>2056</v>
      </c>
      <c r="C1766" s="155" t="s">
        <v>1301</v>
      </c>
      <c r="D1766" s="155"/>
      <c r="E1766" s="156" t="s">
        <v>1302</v>
      </c>
      <c r="F1766" s="157">
        <v>10000</v>
      </c>
      <c r="G1766" s="157">
        <v>0</v>
      </c>
      <c r="H1766" s="157">
        <v>0</v>
      </c>
    </row>
    <row r="1767" spans="1:8" ht="150" outlineLevel="6" x14ac:dyDescent="0.2">
      <c r="A1767" s="155" t="s">
        <v>2198</v>
      </c>
      <c r="B1767" s="155" t="s">
        <v>2056</v>
      </c>
      <c r="C1767" s="155" t="s">
        <v>1303</v>
      </c>
      <c r="D1767" s="155"/>
      <c r="E1767" s="156" t="s">
        <v>1304</v>
      </c>
      <c r="F1767" s="157">
        <v>10000</v>
      </c>
      <c r="G1767" s="157">
        <v>0</v>
      </c>
      <c r="H1767" s="157">
        <v>0</v>
      </c>
    </row>
    <row r="1768" spans="1:8" ht="60" outlineLevel="7" x14ac:dyDescent="0.2">
      <c r="A1768" s="155" t="s">
        <v>2198</v>
      </c>
      <c r="B1768" s="155" t="s">
        <v>2056</v>
      </c>
      <c r="C1768" s="155" t="s">
        <v>1303</v>
      </c>
      <c r="D1768" s="155" t="s">
        <v>289</v>
      </c>
      <c r="E1768" s="156" t="s">
        <v>290</v>
      </c>
      <c r="F1768" s="157">
        <v>10000</v>
      </c>
      <c r="G1768" s="157">
        <v>0</v>
      </c>
      <c r="H1768" s="157">
        <v>0</v>
      </c>
    </row>
    <row r="1769" spans="1:8" ht="30" outlineLevel="1" x14ac:dyDescent="0.2">
      <c r="A1769" s="155" t="s">
        <v>2198</v>
      </c>
      <c r="B1769" s="155" t="s">
        <v>2058</v>
      </c>
      <c r="C1769" s="155"/>
      <c r="D1769" s="155"/>
      <c r="E1769" s="156" t="s">
        <v>2059</v>
      </c>
      <c r="F1769" s="157">
        <v>1095377.6000000001</v>
      </c>
      <c r="G1769" s="157">
        <v>748819.6</v>
      </c>
      <c r="H1769" s="157">
        <v>353533.5</v>
      </c>
    </row>
    <row r="1770" spans="1:8" ht="30" outlineLevel="2" x14ac:dyDescent="0.2">
      <c r="A1770" s="155" t="s">
        <v>2198</v>
      </c>
      <c r="B1770" s="155" t="s">
        <v>2104</v>
      </c>
      <c r="C1770" s="155"/>
      <c r="D1770" s="155"/>
      <c r="E1770" s="156" t="s">
        <v>2105</v>
      </c>
      <c r="F1770" s="157">
        <v>1095377.6000000001</v>
      </c>
      <c r="G1770" s="157">
        <v>748819.6</v>
      </c>
      <c r="H1770" s="157">
        <v>353533.5</v>
      </c>
    </row>
    <row r="1771" spans="1:8" ht="49.5" customHeight="1" outlineLevel="3" x14ac:dyDescent="0.2">
      <c r="A1771" s="155" t="s">
        <v>2198</v>
      </c>
      <c r="B1771" s="155" t="s">
        <v>2104</v>
      </c>
      <c r="C1771" s="155" t="s">
        <v>1116</v>
      </c>
      <c r="D1771" s="155"/>
      <c r="E1771" s="156" t="s">
        <v>1117</v>
      </c>
      <c r="F1771" s="157">
        <v>1095377.6000000001</v>
      </c>
      <c r="G1771" s="157">
        <v>748819.6</v>
      </c>
      <c r="H1771" s="157">
        <v>353533.5</v>
      </c>
    </row>
    <row r="1772" spans="1:8" ht="45" outlineLevel="4" x14ac:dyDescent="0.2">
      <c r="A1772" s="155" t="s">
        <v>2198</v>
      </c>
      <c r="B1772" s="155" t="s">
        <v>2104</v>
      </c>
      <c r="C1772" s="155" t="s">
        <v>1118</v>
      </c>
      <c r="D1772" s="155"/>
      <c r="E1772" s="156" t="s">
        <v>1119</v>
      </c>
      <c r="F1772" s="157">
        <v>1095377.6000000001</v>
      </c>
      <c r="G1772" s="157">
        <v>748819.6</v>
      </c>
      <c r="H1772" s="157">
        <v>353533.5</v>
      </c>
    </row>
    <row r="1773" spans="1:8" ht="45" outlineLevel="5" x14ac:dyDescent="0.2">
      <c r="A1773" s="155" t="s">
        <v>2198</v>
      </c>
      <c r="B1773" s="155" t="s">
        <v>2104</v>
      </c>
      <c r="C1773" s="155" t="s">
        <v>1120</v>
      </c>
      <c r="D1773" s="155"/>
      <c r="E1773" s="156" t="s">
        <v>1121</v>
      </c>
      <c r="F1773" s="157">
        <v>139230.79999999999</v>
      </c>
      <c r="G1773" s="157">
        <v>106061.9</v>
      </c>
      <c r="H1773" s="157">
        <v>108090.8</v>
      </c>
    </row>
    <row r="1774" spans="1:8" ht="60" outlineLevel="6" x14ac:dyDescent="0.2">
      <c r="A1774" s="155" t="s">
        <v>2198</v>
      </c>
      <c r="B1774" s="155" t="s">
        <v>2104</v>
      </c>
      <c r="C1774" s="155" t="s">
        <v>1122</v>
      </c>
      <c r="D1774" s="155"/>
      <c r="E1774" s="156" t="s">
        <v>1123</v>
      </c>
      <c r="F1774" s="157">
        <v>21323.9</v>
      </c>
      <c r="G1774" s="157">
        <v>21323.9</v>
      </c>
      <c r="H1774" s="157">
        <v>21323.9</v>
      </c>
    </row>
    <row r="1775" spans="1:8" ht="60" outlineLevel="7" x14ac:dyDescent="0.2">
      <c r="A1775" s="155" t="s">
        <v>2198</v>
      </c>
      <c r="B1775" s="155" t="s">
        <v>2104</v>
      </c>
      <c r="C1775" s="155" t="s">
        <v>1122</v>
      </c>
      <c r="D1775" s="155" t="s">
        <v>289</v>
      </c>
      <c r="E1775" s="156" t="s">
        <v>290</v>
      </c>
      <c r="F1775" s="157">
        <v>21323.9</v>
      </c>
      <c r="G1775" s="157">
        <v>21323.9</v>
      </c>
      <c r="H1775" s="157">
        <v>21323.9</v>
      </c>
    </row>
    <row r="1776" spans="1:8" ht="45" outlineLevel="6" x14ac:dyDescent="0.2">
      <c r="A1776" s="155" t="s">
        <v>2198</v>
      </c>
      <c r="B1776" s="155" t="s">
        <v>2104</v>
      </c>
      <c r="C1776" s="155" t="s">
        <v>1124</v>
      </c>
      <c r="D1776" s="155"/>
      <c r="E1776" s="156" t="s">
        <v>1125</v>
      </c>
      <c r="F1776" s="157">
        <v>97906.9</v>
      </c>
      <c r="G1776" s="157">
        <v>74738</v>
      </c>
      <c r="H1776" s="157">
        <v>76766.899999999994</v>
      </c>
    </row>
    <row r="1777" spans="1:8" ht="45" outlineLevel="7" x14ac:dyDescent="0.2">
      <c r="A1777" s="155" t="s">
        <v>2198</v>
      </c>
      <c r="B1777" s="155" t="s">
        <v>2104</v>
      </c>
      <c r="C1777" s="155" t="s">
        <v>1124</v>
      </c>
      <c r="D1777" s="155" t="s">
        <v>293</v>
      </c>
      <c r="E1777" s="156" t="s">
        <v>294</v>
      </c>
      <c r="F1777" s="157">
        <v>97906.9</v>
      </c>
      <c r="G1777" s="157">
        <v>74738</v>
      </c>
      <c r="H1777" s="157">
        <v>76766.899999999994</v>
      </c>
    </row>
    <row r="1778" spans="1:8" ht="90" outlineLevel="6" x14ac:dyDescent="0.2">
      <c r="A1778" s="155" t="s">
        <v>2198</v>
      </c>
      <c r="B1778" s="155" t="s">
        <v>2104</v>
      </c>
      <c r="C1778" s="155" t="s">
        <v>1126</v>
      </c>
      <c r="D1778" s="155"/>
      <c r="E1778" s="156" t="s">
        <v>2284</v>
      </c>
      <c r="F1778" s="157">
        <v>10000</v>
      </c>
      <c r="G1778" s="157">
        <v>0</v>
      </c>
      <c r="H1778" s="157">
        <v>0</v>
      </c>
    </row>
    <row r="1779" spans="1:8" ht="60" outlineLevel="7" x14ac:dyDescent="0.2">
      <c r="A1779" s="155" t="s">
        <v>2198</v>
      </c>
      <c r="B1779" s="155" t="s">
        <v>2104</v>
      </c>
      <c r="C1779" s="155" t="s">
        <v>1126</v>
      </c>
      <c r="D1779" s="155" t="s">
        <v>289</v>
      </c>
      <c r="E1779" s="156" t="s">
        <v>290</v>
      </c>
      <c r="F1779" s="157">
        <v>10000</v>
      </c>
      <c r="G1779" s="157">
        <v>0</v>
      </c>
      <c r="H1779" s="157">
        <v>0</v>
      </c>
    </row>
    <row r="1780" spans="1:8" ht="150" outlineLevel="6" x14ac:dyDescent="0.2">
      <c r="A1780" s="155" t="s">
        <v>2198</v>
      </c>
      <c r="B1780" s="155" t="s">
        <v>2104</v>
      </c>
      <c r="C1780" s="155" t="s">
        <v>1127</v>
      </c>
      <c r="D1780" s="155"/>
      <c r="E1780" s="156" t="s">
        <v>1128</v>
      </c>
      <c r="F1780" s="157">
        <v>10000</v>
      </c>
      <c r="G1780" s="157">
        <v>10000</v>
      </c>
      <c r="H1780" s="157">
        <v>10000</v>
      </c>
    </row>
    <row r="1781" spans="1:8" ht="60" outlineLevel="7" x14ac:dyDescent="0.2">
      <c r="A1781" s="155" t="s">
        <v>2198</v>
      </c>
      <c r="B1781" s="155" t="s">
        <v>2104</v>
      </c>
      <c r="C1781" s="155" t="s">
        <v>1127</v>
      </c>
      <c r="D1781" s="155" t="s">
        <v>289</v>
      </c>
      <c r="E1781" s="156" t="s">
        <v>290</v>
      </c>
      <c r="F1781" s="157">
        <v>10000</v>
      </c>
      <c r="G1781" s="157">
        <v>10000</v>
      </c>
      <c r="H1781" s="157">
        <v>10000</v>
      </c>
    </row>
    <row r="1782" spans="1:8" ht="60" outlineLevel="5" x14ac:dyDescent="0.2">
      <c r="A1782" s="155" t="s">
        <v>2198</v>
      </c>
      <c r="B1782" s="155" t="s">
        <v>2104</v>
      </c>
      <c r="C1782" s="155" t="s">
        <v>1141</v>
      </c>
      <c r="D1782" s="155"/>
      <c r="E1782" s="156" t="s">
        <v>1142</v>
      </c>
      <c r="F1782" s="157">
        <v>100000</v>
      </c>
      <c r="G1782" s="157">
        <v>100000</v>
      </c>
      <c r="H1782" s="157">
        <v>100000</v>
      </c>
    </row>
    <row r="1783" spans="1:8" ht="165" outlineLevel="6" x14ac:dyDescent="0.2">
      <c r="A1783" s="155" t="s">
        <v>2198</v>
      </c>
      <c r="B1783" s="155" t="s">
        <v>2104</v>
      </c>
      <c r="C1783" s="155" t="s">
        <v>1143</v>
      </c>
      <c r="D1783" s="155"/>
      <c r="E1783" s="156" t="s">
        <v>1144</v>
      </c>
      <c r="F1783" s="157">
        <v>100000</v>
      </c>
      <c r="G1783" s="157">
        <v>100000</v>
      </c>
      <c r="H1783" s="157">
        <v>100000</v>
      </c>
    </row>
    <row r="1784" spans="1:8" ht="60" outlineLevel="7" x14ac:dyDescent="0.2">
      <c r="A1784" s="155" t="s">
        <v>2198</v>
      </c>
      <c r="B1784" s="155" t="s">
        <v>2104</v>
      </c>
      <c r="C1784" s="155" t="s">
        <v>1143</v>
      </c>
      <c r="D1784" s="155" t="s">
        <v>289</v>
      </c>
      <c r="E1784" s="156" t="s">
        <v>290</v>
      </c>
      <c r="F1784" s="157">
        <v>100000</v>
      </c>
      <c r="G1784" s="157">
        <v>100000</v>
      </c>
      <c r="H1784" s="157">
        <v>100000</v>
      </c>
    </row>
    <row r="1785" spans="1:8" ht="105" outlineLevel="5" x14ac:dyDescent="0.2">
      <c r="A1785" s="155" t="s">
        <v>2198</v>
      </c>
      <c r="B1785" s="155" t="s">
        <v>2104</v>
      </c>
      <c r="C1785" s="155" t="s">
        <v>1145</v>
      </c>
      <c r="D1785" s="155"/>
      <c r="E1785" s="156" t="s">
        <v>1146</v>
      </c>
      <c r="F1785" s="157">
        <v>8815</v>
      </c>
      <c r="G1785" s="157">
        <v>8815</v>
      </c>
      <c r="H1785" s="157">
        <v>8815</v>
      </c>
    </row>
    <row r="1786" spans="1:8" ht="90" outlineLevel="6" x14ac:dyDescent="0.2">
      <c r="A1786" s="155" t="s">
        <v>2198</v>
      </c>
      <c r="B1786" s="155" t="s">
        <v>2104</v>
      </c>
      <c r="C1786" s="155" t="s">
        <v>1147</v>
      </c>
      <c r="D1786" s="155"/>
      <c r="E1786" s="156" t="s">
        <v>1148</v>
      </c>
      <c r="F1786" s="157">
        <v>8815</v>
      </c>
      <c r="G1786" s="157">
        <v>8815</v>
      </c>
      <c r="H1786" s="157">
        <v>8815</v>
      </c>
    </row>
    <row r="1787" spans="1:8" ht="15" outlineLevel="7" x14ac:dyDescent="0.2">
      <c r="A1787" s="155" t="s">
        <v>2198</v>
      </c>
      <c r="B1787" s="155" t="s">
        <v>2104</v>
      </c>
      <c r="C1787" s="155" t="s">
        <v>1147</v>
      </c>
      <c r="D1787" s="155" t="s">
        <v>327</v>
      </c>
      <c r="E1787" s="156" t="s">
        <v>328</v>
      </c>
      <c r="F1787" s="157">
        <v>8815</v>
      </c>
      <c r="G1787" s="157">
        <v>8815</v>
      </c>
      <c r="H1787" s="157">
        <v>8815</v>
      </c>
    </row>
    <row r="1788" spans="1:8" ht="45" outlineLevel="5" x14ac:dyDescent="0.2">
      <c r="A1788" s="155" t="s">
        <v>2198</v>
      </c>
      <c r="B1788" s="155" t="s">
        <v>2104</v>
      </c>
      <c r="C1788" s="155" t="s">
        <v>1149</v>
      </c>
      <c r="D1788" s="155"/>
      <c r="E1788" s="156" t="s">
        <v>1150</v>
      </c>
      <c r="F1788" s="157">
        <v>823327.7</v>
      </c>
      <c r="G1788" s="157">
        <v>533942.69999999995</v>
      </c>
      <c r="H1788" s="157">
        <v>136627.70000000001</v>
      </c>
    </row>
    <row r="1789" spans="1:8" ht="90" outlineLevel="6" x14ac:dyDescent="0.2">
      <c r="A1789" s="155" t="s">
        <v>2198</v>
      </c>
      <c r="B1789" s="155" t="s">
        <v>2104</v>
      </c>
      <c r="C1789" s="155" t="s">
        <v>1151</v>
      </c>
      <c r="D1789" s="155"/>
      <c r="E1789" s="156" t="s">
        <v>1152</v>
      </c>
      <c r="F1789" s="157">
        <v>782700</v>
      </c>
      <c r="G1789" s="157">
        <v>493315</v>
      </c>
      <c r="H1789" s="157">
        <v>96000</v>
      </c>
    </row>
    <row r="1790" spans="1:8" ht="45" outlineLevel="7" x14ac:dyDescent="0.2">
      <c r="A1790" s="155" t="s">
        <v>2198</v>
      </c>
      <c r="B1790" s="155" t="s">
        <v>2104</v>
      </c>
      <c r="C1790" s="155" t="s">
        <v>1151</v>
      </c>
      <c r="D1790" s="155" t="s">
        <v>388</v>
      </c>
      <c r="E1790" s="156" t="s">
        <v>389</v>
      </c>
      <c r="F1790" s="157">
        <v>782700</v>
      </c>
      <c r="G1790" s="157">
        <v>493315</v>
      </c>
      <c r="H1790" s="157">
        <v>96000</v>
      </c>
    </row>
    <row r="1791" spans="1:8" ht="60" outlineLevel="6" x14ac:dyDescent="0.2">
      <c r="A1791" s="155" t="s">
        <v>2198</v>
      </c>
      <c r="B1791" s="155" t="s">
        <v>2104</v>
      </c>
      <c r="C1791" s="155" t="s">
        <v>1153</v>
      </c>
      <c r="D1791" s="155"/>
      <c r="E1791" s="156" t="s">
        <v>1154</v>
      </c>
      <c r="F1791" s="157">
        <v>40627.699999999997</v>
      </c>
      <c r="G1791" s="157">
        <v>40627.699999999997</v>
      </c>
      <c r="H1791" s="157">
        <v>40627.699999999997</v>
      </c>
    </row>
    <row r="1792" spans="1:8" ht="15" outlineLevel="7" x14ac:dyDescent="0.2">
      <c r="A1792" s="155" t="s">
        <v>2198</v>
      </c>
      <c r="B1792" s="155" t="s">
        <v>2104</v>
      </c>
      <c r="C1792" s="155" t="s">
        <v>1153</v>
      </c>
      <c r="D1792" s="155" t="s">
        <v>327</v>
      </c>
      <c r="E1792" s="156" t="s">
        <v>328</v>
      </c>
      <c r="F1792" s="157">
        <v>40627.699999999997</v>
      </c>
      <c r="G1792" s="157">
        <v>40627.699999999997</v>
      </c>
      <c r="H1792" s="157">
        <v>40627.699999999997</v>
      </c>
    </row>
    <row r="1793" spans="1:8" ht="75" outlineLevel="5" x14ac:dyDescent="0.2">
      <c r="A1793" s="155" t="s">
        <v>2198</v>
      </c>
      <c r="B1793" s="155" t="s">
        <v>2104</v>
      </c>
      <c r="C1793" s="155" t="s">
        <v>1155</v>
      </c>
      <c r="D1793" s="155"/>
      <c r="E1793" s="156" t="s">
        <v>1156</v>
      </c>
      <c r="F1793" s="157">
        <v>24004.1</v>
      </c>
      <c r="G1793" s="157">
        <v>0</v>
      </c>
      <c r="H1793" s="157">
        <v>0</v>
      </c>
    </row>
    <row r="1794" spans="1:8" ht="109.5" customHeight="1" outlineLevel="6" x14ac:dyDescent="0.2">
      <c r="A1794" s="155" t="s">
        <v>2198</v>
      </c>
      <c r="B1794" s="155" t="s">
        <v>2104</v>
      </c>
      <c r="C1794" s="155" t="s">
        <v>1157</v>
      </c>
      <c r="D1794" s="155"/>
      <c r="E1794" s="156" t="s">
        <v>1158</v>
      </c>
      <c r="F1794" s="157">
        <v>24004.1</v>
      </c>
      <c r="G1794" s="157">
        <v>0</v>
      </c>
      <c r="H1794" s="157">
        <v>0</v>
      </c>
    </row>
    <row r="1795" spans="1:8" ht="60" outlineLevel="7" x14ac:dyDescent="0.2">
      <c r="A1795" s="155" t="s">
        <v>2198</v>
      </c>
      <c r="B1795" s="155" t="s">
        <v>2104</v>
      </c>
      <c r="C1795" s="155" t="s">
        <v>1157</v>
      </c>
      <c r="D1795" s="155" t="s">
        <v>289</v>
      </c>
      <c r="E1795" s="156" t="s">
        <v>290</v>
      </c>
      <c r="F1795" s="157">
        <v>24004.1</v>
      </c>
      <c r="G1795" s="157">
        <v>0</v>
      </c>
      <c r="H1795" s="157">
        <v>0</v>
      </c>
    </row>
    <row r="1796" spans="1:8" ht="15" outlineLevel="1" x14ac:dyDescent="0.2">
      <c r="A1796" s="155" t="s">
        <v>2198</v>
      </c>
      <c r="B1796" s="155" t="s">
        <v>2070</v>
      </c>
      <c r="C1796" s="155"/>
      <c r="D1796" s="155"/>
      <c r="E1796" s="156" t="s">
        <v>2071</v>
      </c>
      <c r="F1796" s="157">
        <v>15000</v>
      </c>
      <c r="G1796" s="157">
        <v>20000</v>
      </c>
      <c r="H1796" s="157">
        <v>20000</v>
      </c>
    </row>
    <row r="1797" spans="1:8" ht="30" outlineLevel="2" x14ac:dyDescent="0.2">
      <c r="A1797" s="155" t="s">
        <v>2198</v>
      </c>
      <c r="B1797" s="155" t="s">
        <v>2126</v>
      </c>
      <c r="C1797" s="155"/>
      <c r="D1797" s="155"/>
      <c r="E1797" s="156" t="s">
        <v>2127</v>
      </c>
      <c r="F1797" s="157">
        <v>15000</v>
      </c>
      <c r="G1797" s="157">
        <v>20000</v>
      </c>
      <c r="H1797" s="157">
        <v>20000</v>
      </c>
    </row>
    <row r="1798" spans="1:8" ht="45" outlineLevel="3" x14ac:dyDescent="0.2">
      <c r="A1798" s="155" t="s">
        <v>2198</v>
      </c>
      <c r="B1798" s="155" t="s">
        <v>2126</v>
      </c>
      <c r="C1798" s="155" t="s">
        <v>439</v>
      </c>
      <c r="D1798" s="155"/>
      <c r="E1798" s="156" t="s">
        <v>440</v>
      </c>
      <c r="F1798" s="157">
        <v>15000</v>
      </c>
      <c r="G1798" s="157">
        <v>20000</v>
      </c>
      <c r="H1798" s="157">
        <v>20000</v>
      </c>
    </row>
    <row r="1799" spans="1:8" ht="45" outlineLevel="4" x14ac:dyDescent="0.2">
      <c r="A1799" s="155" t="s">
        <v>2198</v>
      </c>
      <c r="B1799" s="155" t="s">
        <v>2126</v>
      </c>
      <c r="C1799" s="155" t="s">
        <v>521</v>
      </c>
      <c r="D1799" s="155"/>
      <c r="E1799" s="156" t="s">
        <v>522</v>
      </c>
      <c r="F1799" s="157">
        <v>15000</v>
      </c>
      <c r="G1799" s="157">
        <v>20000</v>
      </c>
      <c r="H1799" s="157">
        <v>20000</v>
      </c>
    </row>
    <row r="1800" spans="1:8" ht="30" outlineLevel="5" x14ac:dyDescent="0.2">
      <c r="A1800" s="155" t="s">
        <v>2198</v>
      </c>
      <c r="B1800" s="155" t="s">
        <v>2126</v>
      </c>
      <c r="C1800" s="155" t="s">
        <v>541</v>
      </c>
      <c r="D1800" s="155"/>
      <c r="E1800" s="156" t="s">
        <v>542</v>
      </c>
      <c r="F1800" s="157">
        <v>15000</v>
      </c>
      <c r="G1800" s="157">
        <v>20000</v>
      </c>
      <c r="H1800" s="157">
        <v>20000</v>
      </c>
    </row>
    <row r="1801" spans="1:8" ht="138" customHeight="1" outlineLevel="6" x14ac:dyDescent="0.2">
      <c r="A1801" s="155" t="s">
        <v>2198</v>
      </c>
      <c r="B1801" s="155" t="s">
        <v>2126</v>
      </c>
      <c r="C1801" s="155" t="s">
        <v>545</v>
      </c>
      <c r="D1801" s="155"/>
      <c r="E1801" s="156" t="s">
        <v>546</v>
      </c>
      <c r="F1801" s="157">
        <v>15000</v>
      </c>
      <c r="G1801" s="157">
        <v>20000</v>
      </c>
      <c r="H1801" s="157">
        <v>20000</v>
      </c>
    </row>
    <row r="1802" spans="1:8" ht="60" outlineLevel="7" x14ac:dyDescent="0.2">
      <c r="A1802" s="155" t="s">
        <v>2198</v>
      </c>
      <c r="B1802" s="155" t="s">
        <v>2126</v>
      </c>
      <c r="C1802" s="155" t="s">
        <v>545</v>
      </c>
      <c r="D1802" s="155" t="s">
        <v>289</v>
      </c>
      <c r="E1802" s="156" t="s">
        <v>290</v>
      </c>
      <c r="F1802" s="157">
        <v>15000</v>
      </c>
      <c r="G1802" s="157">
        <v>20000</v>
      </c>
      <c r="H1802" s="157">
        <v>20000</v>
      </c>
    </row>
    <row r="1803" spans="1:8" ht="45" x14ac:dyDescent="0.2">
      <c r="A1803" s="155" t="s">
        <v>2200</v>
      </c>
      <c r="B1803" s="155"/>
      <c r="C1803" s="155"/>
      <c r="D1803" s="155"/>
      <c r="E1803" s="156" t="s">
        <v>2201</v>
      </c>
      <c r="F1803" s="157">
        <v>1464458.7</v>
      </c>
      <c r="G1803" s="157">
        <v>718145.7</v>
      </c>
      <c r="H1803" s="157">
        <v>310706.8</v>
      </c>
    </row>
    <row r="1804" spans="1:8" ht="30" outlineLevel="1" x14ac:dyDescent="0.2">
      <c r="A1804" s="155" t="s">
        <v>2200</v>
      </c>
      <c r="B1804" s="155" t="s">
        <v>2054</v>
      </c>
      <c r="C1804" s="155"/>
      <c r="D1804" s="155"/>
      <c r="E1804" s="156" t="s">
        <v>2055</v>
      </c>
      <c r="F1804" s="157">
        <v>297689.8</v>
      </c>
      <c r="G1804" s="157">
        <v>310706.8</v>
      </c>
      <c r="H1804" s="157">
        <v>310706.8</v>
      </c>
    </row>
    <row r="1805" spans="1:8" ht="30" outlineLevel="2" x14ac:dyDescent="0.2">
      <c r="A1805" s="155" t="s">
        <v>2200</v>
      </c>
      <c r="B1805" s="155" t="s">
        <v>2056</v>
      </c>
      <c r="C1805" s="155"/>
      <c r="D1805" s="155"/>
      <c r="E1805" s="156" t="s">
        <v>2057</v>
      </c>
      <c r="F1805" s="157">
        <v>297689.8</v>
      </c>
      <c r="G1805" s="157">
        <v>310706.8</v>
      </c>
      <c r="H1805" s="157">
        <v>310706.8</v>
      </c>
    </row>
    <row r="1806" spans="1:8" ht="46.5" customHeight="1" outlineLevel="3" x14ac:dyDescent="0.2">
      <c r="A1806" s="155" t="s">
        <v>2200</v>
      </c>
      <c r="B1806" s="155" t="s">
        <v>2056</v>
      </c>
      <c r="C1806" s="155" t="s">
        <v>1116</v>
      </c>
      <c r="D1806" s="155"/>
      <c r="E1806" s="156" t="s">
        <v>1117</v>
      </c>
      <c r="F1806" s="157">
        <v>297689.8</v>
      </c>
      <c r="G1806" s="157">
        <v>310706.8</v>
      </c>
      <c r="H1806" s="157">
        <v>310706.8</v>
      </c>
    </row>
    <row r="1807" spans="1:8" ht="75" outlineLevel="4" x14ac:dyDescent="0.2">
      <c r="A1807" s="155" t="s">
        <v>2200</v>
      </c>
      <c r="B1807" s="155" t="s">
        <v>2056</v>
      </c>
      <c r="C1807" s="155" t="s">
        <v>1278</v>
      </c>
      <c r="D1807" s="155"/>
      <c r="E1807" s="156" t="s">
        <v>1279</v>
      </c>
      <c r="F1807" s="157">
        <v>297689.8</v>
      </c>
      <c r="G1807" s="157">
        <v>310706.8</v>
      </c>
      <c r="H1807" s="157">
        <v>310706.8</v>
      </c>
    </row>
    <row r="1808" spans="1:8" ht="45" outlineLevel="5" x14ac:dyDescent="0.2">
      <c r="A1808" s="155" t="s">
        <v>2200</v>
      </c>
      <c r="B1808" s="155" t="s">
        <v>2056</v>
      </c>
      <c r="C1808" s="155" t="s">
        <v>1280</v>
      </c>
      <c r="D1808" s="155"/>
      <c r="E1808" s="156" t="s">
        <v>369</v>
      </c>
      <c r="F1808" s="157">
        <v>43333.2</v>
      </c>
      <c r="G1808" s="157">
        <v>44971.3</v>
      </c>
      <c r="H1808" s="157">
        <v>44971.3</v>
      </c>
    </row>
    <row r="1809" spans="1:8" ht="60" outlineLevel="6" x14ac:dyDescent="0.2">
      <c r="A1809" s="155" t="s">
        <v>2200</v>
      </c>
      <c r="B1809" s="155" t="s">
        <v>2056</v>
      </c>
      <c r="C1809" s="155" t="s">
        <v>1281</v>
      </c>
      <c r="D1809" s="155"/>
      <c r="E1809" s="156" t="s">
        <v>371</v>
      </c>
      <c r="F1809" s="157">
        <v>43333.2</v>
      </c>
      <c r="G1809" s="157">
        <v>44971.3</v>
      </c>
      <c r="H1809" s="157">
        <v>44971.3</v>
      </c>
    </row>
    <row r="1810" spans="1:8" ht="110.25" customHeight="1" outlineLevel="7" x14ac:dyDescent="0.2">
      <c r="A1810" s="155" t="s">
        <v>2200</v>
      </c>
      <c r="B1810" s="155" t="s">
        <v>2056</v>
      </c>
      <c r="C1810" s="155" t="s">
        <v>1281</v>
      </c>
      <c r="D1810" s="155" t="s">
        <v>325</v>
      </c>
      <c r="E1810" s="156" t="s">
        <v>326</v>
      </c>
      <c r="F1810" s="157">
        <v>38570.5</v>
      </c>
      <c r="G1810" s="157">
        <v>39307.800000000003</v>
      </c>
      <c r="H1810" s="157">
        <v>39307.800000000003</v>
      </c>
    </row>
    <row r="1811" spans="1:8" ht="45" outlineLevel="7" x14ac:dyDescent="0.2">
      <c r="A1811" s="155" t="s">
        <v>2200</v>
      </c>
      <c r="B1811" s="155" t="s">
        <v>2056</v>
      </c>
      <c r="C1811" s="155" t="s">
        <v>1281</v>
      </c>
      <c r="D1811" s="155" t="s">
        <v>293</v>
      </c>
      <c r="E1811" s="156" t="s">
        <v>294</v>
      </c>
      <c r="F1811" s="157">
        <v>4752.7</v>
      </c>
      <c r="G1811" s="157">
        <v>5663.5</v>
      </c>
      <c r="H1811" s="157">
        <v>5663.5</v>
      </c>
    </row>
    <row r="1812" spans="1:8" ht="30" outlineLevel="7" x14ac:dyDescent="0.2">
      <c r="A1812" s="155" t="s">
        <v>2200</v>
      </c>
      <c r="B1812" s="155" t="s">
        <v>2056</v>
      </c>
      <c r="C1812" s="155" t="s">
        <v>1281</v>
      </c>
      <c r="D1812" s="155" t="s">
        <v>301</v>
      </c>
      <c r="E1812" s="156" t="s">
        <v>302</v>
      </c>
      <c r="F1812" s="157">
        <v>10</v>
      </c>
      <c r="G1812" s="157">
        <v>0</v>
      </c>
      <c r="H1812" s="157">
        <v>0</v>
      </c>
    </row>
    <row r="1813" spans="1:8" ht="60" outlineLevel="5" x14ac:dyDescent="0.2">
      <c r="A1813" s="155" t="s">
        <v>2200</v>
      </c>
      <c r="B1813" s="155" t="s">
        <v>2056</v>
      </c>
      <c r="C1813" s="155" t="s">
        <v>1292</v>
      </c>
      <c r="D1813" s="155"/>
      <c r="E1813" s="156" t="s">
        <v>1293</v>
      </c>
      <c r="F1813" s="157">
        <v>254356.6</v>
      </c>
      <c r="G1813" s="157">
        <v>265735.5</v>
      </c>
      <c r="H1813" s="157">
        <v>265735.5</v>
      </c>
    </row>
    <row r="1814" spans="1:8" ht="60" outlineLevel="6" x14ac:dyDescent="0.2">
      <c r="A1814" s="155" t="s">
        <v>2200</v>
      </c>
      <c r="B1814" s="155" t="s">
        <v>2056</v>
      </c>
      <c r="C1814" s="155" t="s">
        <v>1294</v>
      </c>
      <c r="D1814" s="155"/>
      <c r="E1814" s="156" t="s">
        <v>288</v>
      </c>
      <c r="F1814" s="157">
        <v>245275.8</v>
      </c>
      <c r="G1814" s="157">
        <v>256654.7</v>
      </c>
      <c r="H1814" s="157">
        <v>256654.7</v>
      </c>
    </row>
    <row r="1815" spans="1:8" ht="109.5" customHeight="1" outlineLevel="7" x14ac:dyDescent="0.2">
      <c r="A1815" s="155" t="s">
        <v>2200</v>
      </c>
      <c r="B1815" s="155" t="s">
        <v>2056</v>
      </c>
      <c r="C1815" s="155" t="s">
        <v>1294</v>
      </c>
      <c r="D1815" s="155" t="s">
        <v>325</v>
      </c>
      <c r="E1815" s="156" t="s">
        <v>326</v>
      </c>
      <c r="F1815" s="157">
        <v>192583.1</v>
      </c>
      <c r="G1815" s="157">
        <v>200969.9</v>
      </c>
      <c r="H1815" s="157">
        <v>200969.9</v>
      </c>
    </row>
    <row r="1816" spans="1:8" ht="45" outlineLevel="7" x14ac:dyDescent="0.2">
      <c r="A1816" s="155" t="s">
        <v>2200</v>
      </c>
      <c r="B1816" s="155" t="s">
        <v>2056</v>
      </c>
      <c r="C1816" s="155" t="s">
        <v>1294</v>
      </c>
      <c r="D1816" s="155" t="s">
        <v>293</v>
      </c>
      <c r="E1816" s="156" t="s">
        <v>294</v>
      </c>
      <c r="F1816" s="157">
        <v>31259.1</v>
      </c>
      <c r="G1816" s="157">
        <v>33465.5</v>
      </c>
      <c r="H1816" s="157">
        <v>33465.5</v>
      </c>
    </row>
    <row r="1817" spans="1:8" ht="60" outlineLevel="7" x14ac:dyDescent="0.2">
      <c r="A1817" s="155" t="s">
        <v>2200</v>
      </c>
      <c r="B1817" s="155" t="s">
        <v>2056</v>
      </c>
      <c r="C1817" s="155" t="s">
        <v>1294</v>
      </c>
      <c r="D1817" s="155" t="s">
        <v>289</v>
      </c>
      <c r="E1817" s="156" t="s">
        <v>290</v>
      </c>
      <c r="F1817" s="157">
        <v>21423.599999999999</v>
      </c>
      <c r="G1817" s="157">
        <v>22209.3</v>
      </c>
      <c r="H1817" s="157">
        <v>22209.3</v>
      </c>
    </row>
    <row r="1818" spans="1:8" ht="15" outlineLevel="7" x14ac:dyDescent="0.2">
      <c r="A1818" s="155" t="s">
        <v>2200</v>
      </c>
      <c r="B1818" s="155" t="s">
        <v>2056</v>
      </c>
      <c r="C1818" s="155" t="s">
        <v>1294</v>
      </c>
      <c r="D1818" s="155" t="s">
        <v>327</v>
      </c>
      <c r="E1818" s="156" t="s">
        <v>328</v>
      </c>
      <c r="F1818" s="157">
        <v>10</v>
      </c>
      <c r="G1818" s="157">
        <v>10</v>
      </c>
      <c r="H1818" s="157">
        <v>10</v>
      </c>
    </row>
    <row r="1819" spans="1:8" ht="45" outlineLevel="6" x14ac:dyDescent="0.2">
      <c r="A1819" s="155" t="s">
        <v>2200</v>
      </c>
      <c r="B1819" s="155" t="s">
        <v>2056</v>
      </c>
      <c r="C1819" s="155" t="s">
        <v>1295</v>
      </c>
      <c r="D1819" s="155"/>
      <c r="E1819" s="156" t="s">
        <v>1296</v>
      </c>
      <c r="F1819" s="157">
        <v>9080.7999999999993</v>
      </c>
      <c r="G1819" s="157">
        <v>9080.7999999999993</v>
      </c>
      <c r="H1819" s="157">
        <v>9080.7999999999993</v>
      </c>
    </row>
    <row r="1820" spans="1:8" ht="45" outlineLevel="7" x14ac:dyDescent="0.2">
      <c r="A1820" s="155" t="s">
        <v>2200</v>
      </c>
      <c r="B1820" s="155" t="s">
        <v>2056</v>
      </c>
      <c r="C1820" s="155" t="s">
        <v>1295</v>
      </c>
      <c r="D1820" s="155" t="s">
        <v>293</v>
      </c>
      <c r="E1820" s="156" t="s">
        <v>294</v>
      </c>
      <c r="F1820" s="157">
        <v>9080.7999999999993</v>
      </c>
      <c r="G1820" s="157">
        <v>9080.7999999999993</v>
      </c>
      <c r="H1820" s="157">
        <v>9080.7999999999993</v>
      </c>
    </row>
    <row r="1821" spans="1:8" ht="15" outlineLevel="1" x14ac:dyDescent="0.2">
      <c r="A1821" s="155" t="s">
        <v>2200</v>
      </c>
      <c r="B1821" s="155" t="s">
        <v>2128</v>
      </c>
      <c r="C1821" s="155"/>
      <c r="D1821" s="155"/>
      <c r="E1821" s="156" t="s">
        <v>2129</v>
      </c>
      <c r="F1821" s="157">
        <v>1166768.8999999999</v>
      </c>
      <c r="G1821" s="157">
        <v>407438.9</v>
      </c>
      <c r="H1821" s="157">
        <v>0</v>
      </c>
    </row>
    <row r="1822" spans="1:8" ht="15" customHeight="1" outlineLevel="2" x14ac:dyDescent="0.2">
      <c r="A1822" s="155" t="s">
        <v>2200</v>
      </c>
      <c r="B1822" s="155" t="s">
        <v>2130</v>
      </c>
      <c r="C1822" s="155"/>
      <c r="D1822" s="155"/>
      <c r="E1822" s="156" t="s">
        <v>2131</v>
      </c>
      <c r="F1822" s="157">
        <v>324218</v>
      </c>
      <c r="G1822" s="157">
        <v>0</v>
      </c>
      <c r="H1822" s="157">
        <v>0</v>
      </c>
    </row>
    <row r="1823" spans="1:8" ht="45" outlineLevel="3" x14ac:dyDescent="0.2">
      <c r="A1823" s="155" t="s">
        <v>2200</v>
      </c>
      <c r="B1823" s="155" t="s">
        <v>2130</v>
      </c>
      <c r="C1823" s="155" t="s">
        <v>281</v>
      </c>
      <c r="D1823" s="155"/>
      <c r="E1823" s="156" t="s">
        <v>282</v>
      </c>
      <c r="F1823" s="157">
        <v>324218</v>
      </c>
      <c r="G1823" s="157">
        <v>0</v>
      </c>
      <c r="H1823" s="157">
        <v>0</v>
      </c>
    </row>
    <row r="1824" spans="1:8" ht="45" outlineLevel="4" x14ac:dyDescent="0.2">
      <c r="A1824" s="155" t="s">
        <v>2200</v>
      </c>
      <c r="B1824" s="155" t="s">
        <v>2130</v>
      </c>
      <c r="C1824" s="155" t="s">
        <v>366</v>
      </c>
      <c r="D1824" s="155"/>
      <c r="E1824" s="156" t="s">
        <v>367</v>
      </c>
      <c r="F1824" s="157">
        <v>324218</v>
      </c>
      <c r="G1824" s="157">
        <v>0</v>
      </c>
      <c r="H1824" s="157">
        <v>0</v>
      </c>
    </row>
    <row r="1825" spans="1:8" ht="45" outlineLevel="5" x14ac:dyDescent="0.2">
      <c r="A1825" s="155" t="s">
        <v>2200</v>
      </c>
      <c r="B1825" s="155" t="s">
        <v>2130</v>
      </c>
      <c r="C1825" s="155" t="s">
        <v>379</v>
      </c>
      <c r="D1825" s="155"/>
      <c r="E1825" s="156" t="s">
        <v>380</v>
      </c>
      <c r="F1825" s="157">
        <v>324218</v>
      </c>
      <c r="G1825" s="157">
        <v>0</v>
      </c>
      <c r="H1825" s="157">
        <v>0</v>
      </c>
    </row>
    <row r="1826" spans="1:8" ht="45" outlineLevel="6" x14ac:dyDescent="0.2">
      <c r="A1826" s="155" t="s">
        <v>2200</v>
      </c>
      <c r="B1826" s="155" t="s">
        <v>2130</v>
      </c>
      <c r="C1826" s="155" t="s">
        <v>382</v>
      </c>
      <c r="D1826" s="155"/>
      <c r="E1826" s="156" t="s">
        <v>383</v>
      </c>
      <c r="F1826" s="157">
        <v>324218</v>
      </c>
      <c r="G1826" s="157">
        <v>0</v>
      </c>
      <c r="H1826" s="157">
        <v>0</v>
      </c>
    </row>
    <row r="1827" spans="1:8" ht="60" outlineLevel="7" x14ac:dyDescent="0.2">
      <c r="A1827" s="155" t="s">
        <v>2200</v>
      </c>
      <c r="B1827" s="155" t="s">
        <v>2130</v>
      </c>
      <c r="C1827" s="155" t="s">
        <v>382</v>
      </c>
      <c r="D1827" s="155" t="s">
        <v>289</v>
      </c>
      <c r="E1827" s="156" t="s">
        <v>290</v>
      </c>
      <c r="F1827" s="157">
        <v>324218</v>
      </c>
      <c r="G1827" s="157">
        <v>0</v>
      </c>
      <c r="H1827" s="157">
        <v>0</v>
      </c>
    </row>
    <row r="1828" spans="1:8" ht="15" outlineLevel="2" x14ac:dyDescent="0.2">
      <c r="A1828" s="155" t="s">
        <v>2200</v>
      </c>
      <c r="B1828" s="155" t="s">
        <v>2132</v>
      </c>
      <c r="C1828" s="155"/>
      <c r="D1828" s="155"/>
      <c r="E1828" s="156" t="s">
        <v>2133</v>
      </c>
      <c r="F1828" s="157">
        <v>833579.9</v>
      </c>
      <c r="G1828" s="157">
        <v>407438.9</v>
      </c>
      <c r="H1828" s="157">
        <v>0</v>
      </c>
    </row>
    <row r="1829" spans="1:8" ht="45" outlineLevel="3" x14ac:dyDescent="0.2">
      <c r="A1829" s="155" t="s">
        <v>2200</v>
      </c>
      <c r="B1829" s="155" t="s">
        <v>2132</v>
      </c>
      <c r="C1829" s="155" t="s">
        <v>281</v>
      </c>
      <c r="D1829" s="155"/>
      <c r="E1829" s="156" t="s">
        <v>282</v>
      </c>
      <c r="F1829" s="157">
        <v>833579.9</v>
      </c>
      <c r="G1829" s="157">
        <v>407438.9</v>
      </c>
      <c r="H1829" s="157">
        <v>0</v>
      </c>
    </row>
    <row r="1830" spans="1:8" ht="45" outlineLevel="4" x14ac:dyDescent="0.2">
      <c r="A1830" s="155" t="s">
        <v>2200</v>
      </c>
      <c r="B1830" s="155" t="s">
        <v>2132</v>
      </c>
      <c r="C1830" s="155" t="s">
        <v>366</v>
      </c>
      <c r="D1830" s="155"/>
      <c r="E1830" s="156" t="s">
        <v>367</v>
      </c>
      <c r="F1830" s="157">
        <v>2590.8000000000002</v>
      </c>
      <c r="G1830" s="157">
        <v>40000</v>
      </c>
      <c r="H1830" s="157">
        <v>0</v>
      </c>
    </row>
    <row r="1831" spans="1:8" ht="45" outlineLevel="5" x14ac:dyDescent="0.2">
      <c r="A1831" s="155" t="s">
        <v>2200</v>
      </c>
      <c r="B1831" s="155" t="s">
        <v>2132</v>
      </c>
      <c r="C1831" s="155" t="s">
        <v>379</v>
      </c>
      <c r="D1831" s="155"/>
      <c r="E1831" s="156" t="s">
        <v>380</v>
      </c>
      <c r="F1831" s="157">
        <v>2590.8000000000002</v>
      </c>
      <c r="G1831" s="157">
        <v>40000</v>
      </c>
      <c r="H1831" s="157">
        <v>0</v>
      </c>
    </row>
    <row r="1832" spans="1:8" ht="45" outlineLevel="6" x14ac:dyDescent="0.2">
      <c r="A1832" s="155" t="s">
        <v>2200</v>
      </c>
      <c r="B1832" s="155" t="s">
        <v>2132</v>
      </c>
      <c r="C1832" s="155" t="s">
        <v>382</v>
      </c>
      <c r="D1832" s="155"/>
      <c r="E1832" s="156" t="s">
        <v>383</v>
      </c>
      <c r="F1832" s="157">
        <v>2590.8000000000002</v>
      </c>
      <c r="G1832" s="157">
        <v>40000</v>
      </c>
      <c r="H1832" s="157">
        <v>0</v>
      </c>
    </row>
    <row r="1833" spans="1:8" ht="60" outlineLevel="7" x14ac:dyDescent="0.2">
      <c r="A1833" s="155" t="s">
        <v>2200</v>
      </c>
      <c r="B1833" s="155" t="s">
        <v>2132</v>
      </c>
      <c r="C1833" s="155" t="s">
        <v>382</v>
      </c>
      <c r="D1833" s="155" t="s">
        <v>289</v>
      </c>
      <c r="E1833" s="156" t="s">
        <v>290</v>
      </c>
      <c r="F1833" s="157">
        <v>2590.8000000000002</v>
      </c>
      <c r="G1833" s="157">
        <v>40000</v>
      </c>
      <c r="H1833" s="157">
        <v>0</v>
      </c>
    </row>
    <row r="1834" spans="1:8" ht="65.25" customHeight="1" outlineLevel="4" x14ac:dyDescent="0.2">
      <c r="A1834" s="155" t="s">
        <v>2200</v>
      </c>
      <c r="B1834" s="155" t="s">
        <v>2132</v>
      </c>
      <c r="C1834" s="155" t="s">
        <v>427</v>
      </c>
      <c r="D1834" s="155"/>
      <c r="E1834" s="156" t="s">
        <v>428</v>
      </c>
      <c r="F1834" s="157">
        <v>830989.1</v>
      </c>
      <c r="G1834" s="157">
        <v>367438.9</v>
      </c>
      <c r="H1834" s="157">
        <v>0</v>
      </c>
    </row>
    <row r="1835" spans="1:8" ht="75" outlineLevel="5" x14ac:dyDescent="0.2">
      <c r="A1835" s="155" t="s">
        <v>2200</v>
      </c>
      <c r="B1835" s="155" t="s">
        <v>2132</v>
      </c>
      <c r="C1835" s="155" t="s">
        <v>429</v>
      </c>
      <c r="D1835" s="155"/>
      <c r="E1835" s="156" t="s">
        <v>430</v>
      </c>
      <c r="F1835" s="157">
        <v>830989.1</v>
      </c>
      <c r="G1835" s="157">
        <v>367438.9</v>
      </c>
      <c r="H1835" s="157">
        <v>0</v>
      </c>
    </row>
    <row r="1836" spans="1:8" ht="45" outlineLevel="6" x14ac:dyDescent="0.2">
      <c r="A1836" s="155" t="s">
        <v>2200</v>
      </c>
      <c r="B1836" s="155" t="s">
        <v>2132</v>
      </c>
      <c r="C1836" s="155" t="s">
        <v>431</v>
      </c>
      <c r="D1836" s="155"/>
      <c r="E1836" s="156" t="s">
        <v>432</v>
      </c>
      <c r="F1836" s="157">
        <v>830989.1</v>
      </c>
      <c r="G1836" s="157">
        <v>367438.9</v>
      </c>
      <c r="H1836" s="157">
        <v>0</v>
      </c>
    </row>
    <row r="1837" spans="1:8" ht="60" outlineLevel="7" x14ac:dyDescent="0.2">
      <c r="A1837" s="155" t="s">
        <v>2200</v>
      </c>
      <c r="B1837" s="155" t="s">
        <v>2132</v>
      </c>
      <c r="C1837" s="155" t="s">
        <v>431</v>
      </c>
      <c r="D1837" s="155" t="s">
        <v>289</v>
      </c>
      <c r="E1837" s="156" t="s">
        <v>290</v>
      </c>
      <c r="F1837" s="157">
        <v>830989.1</v>
      </c>
      <c r="G1837" s="157">
        <v>367438.9</v>
      </c>
      <c r="H1837" s="157">
        <v>0</v>
      </c>
    </row>
    <row r="1838" spans="1:8" ht="30" outlineLevel="2" x14ac:dyDescent="0.2">
      <c r="A1838" s="155" t="s">
        <v>2200</v>
      </c>
      <c r="B1838" s="155" t="s">
        <v>2134</v>
      </c>
      <c r="C1838" s="155"/>
      <c r="D1838" s="155"/>
      <c r="E1838" s="156" t="s">
        <v>2135</v>
      </c>
      <c r="F1838" s="157">
        <v>8971</v>
      </c>
      <c r="G1838" s="157">
        <v>0</v>
      </c>
      <c r="H1838" s="157">
        <v>0</v>
      </c>
    </row>
    <row r="1839" spans="1:8" ht="45" outlineLevel="3" x14ac:dyDescent="0.2">
      <c r="A1839" s="155" t="s">
        <v>2200</v>
      </c>
      <c r="B1839" s="155" t="s">
        <v>2134</v>
      </c>
      <c r="C1839" s="155" t="s">
        <v>281</v>
      </c>
      <c r="D1839" s="155"/>
      <c r="E1839" s="156" t="s">
        <v>282</v>
      </c>
      <c r="F1839" s="157">
        <v>8971</v>
      </c>
      <c r="G1839" s="157">
        <v>0</v>
      </c>
      <c r="H1839" s="157">
        <v>0</v>
      </c>
    </row>
    <row r="1840" spans="1:8" ht="45" outlineLevel="4" x14ac:dyDescent="0.2">
      <c r="A1840" s="155" t="s">
        <v>2200</v>
      </c>
      <c r="B1840" s="155" t="s">
        <v>2134</v>
      </c>
      <c r="C1840" s="155" t="s">
        <v>366</v>
      </c>
      <c r="D1840" s="155"/>
      <c r="E1840" s="156" t="s">
        <v>367</v>
      </c>
      <c r="F1840" s="157">
        <v>8971</v>
      </c>
      <c r="G1840" s="157">
        <v>0</v>
      </c>
      <c r="H1840" s="157">
        <v>0</v>
      </c>
    </row>
    <row r="1841" spans="1:8" ht="45" outlineLevel="5" x14ac:dyDescent="0.2">
      <c r="A1841" s="155" t="s">
        <v>2200</v>
      </c>
      <c r="B1841" s="155" t="s">
        <v>2134</v>
      </c>
      <c r="C1841" s="155" t="s">
        <v>379</v>
      </c>
      <c r="D1841" s="155"/>
      <c r="E1841" s="156" t="s">
        <v>380</v>
      </c>
      <c r="F1841" s="157">
        <v>8971</v>
      </c>
      <c r="G1841" s="157">
        <v>0</v>
      </c>
      <c r="H1841" s="157">
        <v>0</v>
      </c>
    </row>
    <row r="1842" spans="1:8" ht="45" outlineLevel="6" x14ac:dyDescent="0.2">
      <c r="A1842" s="155" t="s">
        <v>2200</v>
      </c>
      <c r="B1842" s="155" t="s">
        <v>2134</v>
      </c>
      <c r="C1842" s="155" t="s">
        <v>382</v>
      </c>
      <c r="D1842" s="155"/>
      <c r="E1842" s="156" t="s">
        <v>383</v>
      </c>
      <c r="F1842" s="157">
        <v>8971</v>
      </c>
      <c r="G1842" s="157">
        <v>0</v>
      </c>
      <c r="H1842" s="157">
        <v>0</v>
      </c>
    </row>
    <row r="1843" spans="1:8" ht="60" outlineLevel="7" x14ac:dyDescent="0.2">
      <c r="A1843" s="155" t="s">
        <v>2200</v>
      </c>
      <c r="B1843" s="155" t="s">
        <v>2134</v>
      </c>
      <c r="C1843" s="155" t="s">
        <v>382</v>
      </c>
      <c r="D1843" s="155" t="s">
        <v>289</v>
      </c>
      <c r="E1843" s="156" t="s">
        <v>290</v>
      </c>
      <c r="F1843" s="157">
        <v>8971</v>
      </c>
      <c r="G1843" s="157">
        <v>0</v>
      </c>
      <c r="H1843" s="157">
        <v>0</v>
      </c>
    </row>
    <row r="1844" spans="1:8" ht="30" x14ac:dyDescent="0.2">
      <c r="A1844" s="155" t="s">
        <v>2202</v>
      </c>
      <c r="B1844" s="155"/>
      <c r="C1844" s="155"/>
      <c r="D1844" s="155"/>
      <c r="E1844" s="156" t="s">
        <v>2203</v>
      </c>
      <c r="F1844" s="157">
        <v>495674.9</v>
      </c>
      <c r="G1844" s="157">
        <v>431082.6</v>
      </c>
      <c r="H1844" s="157">
        <v>418767.1</v>
      </c>
    </row>
    <row r="1845" spans="1:8" ht="30" outlineLevel="1" x14ac:dyDescent="0.2">
      <c r="A1845" s="155" t="s">
        <v>2202</v>
      </c>
      <c r="B1845" s="155" t="s">
        <v>2058</v>
      </c>
      <c r="C1845" s="155"/>
      <c r="D1845" s="155"/>
      <c r="E1845" s="156" t="s">
        <v>2059</v>
      </c>
      <c r="F1845" s="157">
        <v>495483.4</v>
      </c>
      <c r="G1845" s="157">
        <v>431082.6</v>
      </c>
      <c r="H1845" s="157">
        <v>418767.1</v>
      </c>
    </row>
    <row r="1846" spans="1:8" ht="30" outlineLevel="2" x14ac:dyDescent="0.2">
      <c r="A1846" s="155" t="s">
        <v>2202</v>
      </c>
      <c r="B1846" s="155" t="s">
        <v>2118</v>
      </c>
      <c r="C1846" s="155"/>
      <c r="D1846" s="155"/>
      <c r="E1846" s="156" t="s">
        <v>2119</v>
      </c>
      <c r="F1846" s="157">
        <v>495483.4</v>
      </c>
      <c r="G1846" s="157">
        <v>431082.6</v>
      </c>
      <c r="H1846" s="157">
        <v>418767.1</v>
      </c>
    </row>
    <row r="1847" spans="1:8" ht="60" outlineLevel="3" x14ac:dyDescent="0.2">
      <c r="A1847" s="155" t="s">
        <v>2202</v>
      </c>
      <c r="B1847" s="155" t="s">
        <v>2118</v>
      </c>
      <c r="C1847" s="155" t="s">
        <v>1311</v>
      </c>
      <c r="D1847" s="155"/>
      <c r="E1847" s="156" t="s">
        <v>1312</v>
      </c>
      <c r="F1847" s="157">
        <v>495483.4</v>
      </c>
      <c r="G1847" s="157">
        <v>431082.6</v>
      </c>
      <c r="H1847" s="157">
        <v>418767.1</v>
      </c>
    </row>
    <row r="1848" spans="1:8" ht="45" outlineLevel="4" x14ac:dyDescent="0.2">
      <c r="A1848" s="155" t="s">
        <v>2202</v>
      </c>
      <c r="B1848" s="155" t="s">
        <v>2118</v>
      </c>
      <c r="C1848" s="155" t="s">
        <v>1389</v>
      </c>
      <c r="D1848" s="155"/>
      <c r="E1848" s="156" t="s">
        <v>1390</v>
      </c>
      <c r="F1848" s="157">
        <v>479584</v>
      </c>
      <c r="G1848" s="157">
        <v>414598.5</v>
      </c>
      <c r="H1848" s="157">
        <v>402283</v>
      </c>
    </row>
    <row r="1849" spans="1:8" ht="48" customHeight="1" outlineLevel="5" x14ac:dyDescent="0.2">
      <c r="A1849" s="155" t="s">
        <v>2202</v>
      </c>
      <c r="B1849" s="155" t="s">
        <v>2118</v>
      </c>
      <c r="C1849" s="155" t="s">
        <v>1391</v>
      </c>
      <c r="D1849" s="155"/>
      <c r="E1849" s="156" t="s">
        <v>1392</v>
      </c>
      <c r="F1849" s="157">
        <v>475819.4</v>
      </c>
      <c r="G1849" s="157">
        <v>408220.5</v>
      </c>
      <c r="H1849" s="157">
        <v>402283</v>
      </c>
    </row>
    <row r="1850" spans="1:8" ht="60" outlineLevel="6" x14ac:dyDescent="0.2">
      <c r="A1850" s="155" t="s">
        <v>2202</v>
      </c>
      <c r="B1850" s="155" t="s">
        <v>2118</v>
      </c>
      <c r="C1850" s="155" t="s">
        <v>1393</v>
      </c>
      <c r="D1850" s="155"/>
      <c r="E1850" s="156" t="s">
        <v>288</v>
      </c>
      <c r="F1850" s="157">
        <v>229149.7</v>
      </c>
      <c r="G1850" s="157">
        <v>237291.6</v>
      </c>
      <c r="H1850" s="157">
        <v>237291.6</v>
      </c>
    </row>
    <row r="1851" spans="1:8" ht="60" outlineLevel="7" x14ac:dyDescent="0.2">
      <c r="A1851" s="155" t="s">
        <v>2202</v>
      </c>
      <c r="B1851" s="155" t="s">
        <v>2118</v>
      </c>
      <c r="C1851" s="155" t="s">
        <v>1393</v>
      </c>
      <c r="D1851" s="155" t="s">
        <v>289</v>
      </c>
      <c r="E1851" s="156" t="s">
        <v>290</v>
      </c>
      <c r="F1851" s="157">
        <v>229149.7</v>
      </c>
      <c r="G1851" s="157">
        <v>237291.6</v>
      </c>
      <c r="H1851" s="157">
        <v>237291.6</v>
      </c>
    </row>
    <row r="1852" spans="1:8" ht="155.25" customHeight="1" outlineLevel="6" x14ac:dyDescent="0.2">
      <c r="A1852" s="155" t="s">
        <v>2202</v>
      </c>
      <c r="B1852" s="155" t="s">
        <v>2118</v>
      </c>
      <c r="C1852" s="155" t="s">
        <v>1394</v>
      </c>
      <c r="D1852" s="155"/>
      <c r="E1852" s="156" t="s">
        <v>1395</v>
      </c>
      <c r="F1852" s="157">
        <v>33845.199999999997</v>
      </c>
      <c r="G1852" s="157">
        <v>60103.3</v>
      </c>
      <c r="H1852" s="157">
        <v>53840.800000000003</v>
      </c>
    </row>
    <row r="1853" spans="1:8" ht="45" outlineLevel="7" x14ac:dyDescent="0.2">
      <c r="A1853" s="155" t="s">
        <v>2202</v>
      </c>
      <c r="B1853" s="155" t="s">
        <v>2118</v>
      </c>
      <c r="C1853" s="155" t="s">
        <v>1394</v>
      </c>
      <c r="D1853" s="155" t="s">
        <v>293</v>
      </c>
      <c r="E1853" s="156" t="s">
        <v>294</v>
      </c>
      <c r="F1853" s="157">
        <v>33845.199999999997</v>
      </c>
      <c r="G1853" s="157">
        <v>60103.3</v>
      </c>
      <c r="H1853" s="157">
        <v>53840.800000000003</v>
      </c>
    </row>
    <row r="1854" spans="1:8" ht="60" outlineLevel="6" x14ac:dyDescent="0.2">
      <c r="A1854" s="155" t="s">
        <v>2202</v>
      </c>
      <c r="B1854" s="155" t="s">
        <v>2118</v>
      </c>
      <c r="C1854" s="155" t="s">
        <v>1396</v>
      </c>
      <c r="D1854" s="155"/>
      <c r="E1854" s="156" t="s">
        <v>1397</v>
      </c>
      <c r="F1854" s="157">
        <v>69409.8</v>
      </c>
      <c r="G1854" s="157">
        <v>69409.8</v>
      </c>
      <c r="H1854" s="157">
        <v>69409.8</v>
      </c>
    </row>
    <row r="1855" spans="1:8" ht="15" outlineLevel="7" x14ac:dyDescent="0.2">
      <c r="A1855" s="155" t="s">
        <v>2202</v>
      </c>
      <c r="B1855" s="155" t="s">
        <v>2118</v>
      </c>
      <c r="C1855" s="155" t="s">
        <v>1396</v>
      </c>
      <c r="D1855" s="155" t="s">
        <v>343</v>
      </c>
      <c r="E1855" s="156" t="s">
        <v>344</v>
      </c>
      <c r="F1855" s="157">
        <v>69409.8</v>
      </c>
      <c r="G1855" s="157">
        <v>69409.8</v>
      </c>
      <c r="H1855" s="157">
        <v>69409.8</v>
      </c>
    </row>
    <row r="1856" spans="1:8" ht="90" outlineLevel="6" x14ac:dyDescent="0.2">
      <c r="A1856" s="155" t="s">
        <v>2202</v>
      </c>
      <c r="B1856" s="155" t="s">
        <v>2118</v>
      </c>
      <c r="C1856" s="155" t="s">
        <v>1398</v>
      </c>
      <c r="D1856" s="155"/>
      <c r="E1856" s="156" t="s">
        <v>1399</v>
      </c>
      <c r="F1856" s="157">
        <v>2424.9</v>
      </c>
      <c r="G1856" s="157">
        <v>2528</v>
      </c>
      <c r="H1856" s="157">
        <v>2528</v>
      </c>
    </row>
    <row r="1857" spans="1:8" ht="15" outlineLevel="7" x14ac:dyDescent="0.2">
      <c r="A1857" s="155" t="s">
        <v>2202</v>
      </c>
      <c r="B1857" s="155" t="s">
        <v>2118</v>
      </c>
      <c r="C1857" s="155" t="s">
        <v>1398</v>
      </c>
      <c r="D1857" s="155" t="s">
        <v>343</v>
      </c>
      <c r="E1857" s="156" t="s">
        <v>344</v>
      </c>
      <c r="F1857" s="157">
        <v>2424.9</v>
      </c>
      <c r="G1857" s="157">
        <v>2528</v>
      </c>
      <c r="H1857" s="157">
        <v>2528</v>
      </c>
    </row>
    <row r="1858" spans="1:8" ht="64.5" customHeight="1" outlineLevel="6" x14ac:dyDescent="0.2">
      <c r="A1858" s="155" t="s">
        <v>2202</v>
      </c>
      <c r="B1858" s="155" t="s">
        <v>2118</v>
      </c>
      <c r="C1858" s="155" t="s">
        <v>1400</v>
      </c>
      <c r="D1858" s="155"/>
      <c r="E1858" s="156" t="s">
        <v>1401</v>
      </c>
      <c r="F1858" s="157">
        <v>54140.800000000003</v>
      </c>
      <c r="G1858" s="157">
        <v>38887.800000000003</v>
      </c>
      <c r="H1858" s="157">
        <v>39212.800000000003</v>
      </c>
    </row>
    <row r="1859" spans="1:8" ht="45" outlineLevel="7" x14ac:dyDescent="0.2">
      <c r="A1859" s="155" t="s">
        <v>2202</v>
      </c>
      <c r="B1859" s="155" t="s">
        <v>2118</v>
      </c>
      <c r="C1859" s="155" t="s">
        <v>1400</v>
      </c>
      <c r="D1859" s="155" t="s">
        <v>293</v>
      </c>
      <c r="E1859" s="156" t="s">
        <v>294</v>
      </c>
      <c r="F1859" s="157">
        <v>4680</v>
      </c>
      <c r="G1859" s="157">
        <v>4368</v>
      </c>
      <c r="H1859" s="157">
        <v>4368</v>
      </c>
    </row>
    <row r="1860" spans="1:8" ht="60" outlineLevel="7" x14ac:dyDescent="0.2">
      <c r="A1860" s="155" t="s">
        <v>2202</v>
      </c>
      <c r="B1860" s="155" t="s">
        <v>2118</v>
      </c>
      <c r="C1860" s="155" t="s">
        <v>1400</v>
      </c>
      <c r="D1860" s="155" t="s">
        <v>289</v>
      </c>
      <c r="E1860" s="156" t="s">
        <v>290</v>
      </c>
      <c r="F1860" s="157">
        <v>49460.800000000003</v>
      </c>
      <c r="G1860" s="157">
        <v>34519.800000000003</v>
      </c>
      <c r="H1860" s="157">
        <v>34844.800000000003</v>
      </c>
    </row>
    <row r="1861" spans="1:8" ht="75" outlineLevel="6" x14ac:dyDescent="0.2">
      <c r="A1861" s="155" t="s">
        <v>2202</v>
      </c>
      <c r="B1861" s="155" t="s">
        <v>2118</v>
      </c>
      <c r="C1861" s="155" t="s">
        <v>1402</v>
      </c>
      <c r="D1861" s="155"/>
      <c r="E1861" s="156" t="s">
        <v>1403</v>
      </c>
      <c r="F1861" s="157">
        <v>86849</v>
      </c>
      <c r="G1861" s="157">
        <v>0</v>
      </c>
      <c r="H1861" s="157">
        <v>0</v>
      </c>
    </row>
    <row r="1862" spans="1:8" ht="15" outlineLevel="7" x14ac:dyDescent="0.2">
      <c r="A1862" s="155" t="s">
        <v>2202</v>
      </c>
      <c r="B1862" s="155" t="s">
        <v>2118</v>
      </c>
      <c r="C1862" s="155" t="s">
        <v>1402</v>
      </c>
      <c r="D1862" s="155" t="s">
        <v>343</v>
      </c>
      <c r="E1862" s="156" t="s">
        <v>344</v>
      </c>
      <c r="F1862" s="157">
        <v>86849</v>
      </c>
      <c r="G1862" s="157">
        <v>0</v>
      </c>
      <c r="H1862" s="157">
        <v>0</v>
      </c>
    </row>
    <row r="1863" spans="1:8" ht="60" outlineLevel="5" x14ac:dyDescent="0.2">
      <c r="A1863" s="155" t="s">
        <v>2202</v>
      </c>
      <c r="B1863" s="155" t="s">
        <v>2118</v>
      </c>
      <c r="C1863" s="155" t="s">
        <v>1404</v>
      </c>
      <c r="D1863" s="155"/>
      <c r="E1863" s="156" t="s">
        <v>1405</v>
      </c>
      <c r="F1863" s="157">
        <v>3764.6</v>
      </c>
      <c r="G1863" s="157">
        <v>6378</v>
      </c>
      <c r="H1863" s="157">
        <v>0</v>
      </c>
    </row>
    <row r="1864" spans="1:8" ht="60" outlineLevel="6" x14ac:dyDescent="0.2">
      <c r="A1864" s="155" t="s">
        <v>2202</v>
      </c>
      <c r="B1864" s="155" t="s">
        <v>2118</v>
      </c>
      <c r="C1864" s="155" t="s">
        <v>1406</v>
      </c>
      <c r="D1864" s="155"/>
      <c r="E1864" s="156" t="s">
        <v>1407</v>
      </c>
      <c r="F1864" s="157">
        <v>3764.6</v>
      </c>
      <c r="G1864" s="157">
        <v>6378</v>
      </c>
      <c r="H1864" s="157">
        <v>0</v>
      </c>
    </row>
    <row r="1865" spans="1:8" ht="60" outlineLevel="7" x14ac:dyDescent="0.2">
      <c r="A1865" s="155" t="s">
        <v>2202</v>
      </c>
      <c r="B1865" s="155" t="s">
        <v>2118</v>
      </c>
      <c r="C1865" s="155" t="s">
        <v>1406</v>
      </c>
      <c r="D1865" s="155" t="s">
        <v>289</v>
      </c>
      <c r="E1865" s="156" t="s">
        <v>290</v>
      </c>
      <c r="F1865" s="157">
        <v>3764.6</v>
      </c>
      <c r="G1865" s="157">
        <v>6378</v>
      </c>
      <c r="H1865" s="157">
        <v>0</v>
      </c>
    </row>
    <row r="1866" spans="1:8" ht="45" outlineLevel="4" x14ac:dyDescent="0.2">
      <c r="A1866" s="155" t="s">
        <v>2202</v>
      </c>
      <c r="B1866" s="155" t="s">
        <v>2118</v>
      </c>
      <c r="C1866" s="155" t="s">
        <v>1426</v>
      </c>
      <c r="D1866" s="155"/>
      <c r="E1866" s="156" t="s">
        <v>951</v>
      </c>
      <c r="F1866" s="157">
        <v>15899.4</v>
      </c>
      <c r="G1866" s="157">
        <v>16484.099999999999</v>
      </c>
      <c r="H1866" s="157">
        <v>16484.099999999999</v>
      </c>
    </row>
    <row r="1867" spans="1:8" ht="45" outlineLevel="5" x14ac:dyDescent="0.2">
      <c r="A1867" s="155" t="s">
        <v>2202</v>
      </c>
      <c r="B1867" s="155" t="s">
        <v>2118</v>
      </c>
      <c r="C1867" s="155" t="s">
        <v>1427</v>
      </c>
      <c r="D1867" s="155"/>
      <c r="E1867" s="156" t="s">
        <v>369</v>
      </c>
      <c r="F1867" s="157">
        <v>15899.4</v>
      </c>
      <c r="G1867" s="157">
        <v>16484.099999999999</v>
      </c>
      <c r="H1867" s="157">
        <v>16484.099999999999</v>
      </c>
    </row>
    <row r="1868" spans="1:8" ht="60" outlineLevel="6" x14ac:dyDescent="0.2">
      <c r="A1868" s="155" t="s">
        <v>2202</v>
      </c>
      <c r="B1868" s="155" t="s">
        <v>2118</v>
      </c>
      <c r="C1868" s="155" t="s">
        <v>1428</v>
      </c>
      <c r="D1868" s="155"/>
      <c r="E1868" s="156" t="s">
        <v>371</v>
      </c>
      <c r="F1868" s="157">
        <v>15899.4</v>
      </c>
      <c r="G1868" s="157">
        <v>16484.099999999999</v>
      </c>
      <c r="H1868" s="157">
        <v>16484.099999999999</v>
      </c>
    </row>
    <row r="1869" spans="1:8" ht="120" outlineLevel="7" x14ac:dyDescent="0.2">
      <c r="A1869" s="155" t="s">
        <v>2202</v>
      </c>
      <c r="B1869" s="155" t="s">
        <v>2118</v>
      </c>
      <c r="C1869" s="155" t="s">
        <v>1428</v>
      </c>
      <c r="D1869" s="155" t="s">
        <v>325</v>
      </c>
      <c r="E1869" s="156" t="s">
        <v>326</v>
      </c>
      <c r="F1869" s="157">
        <v>13728.7</v>
      </c>
      <c r="G1869" s="157">
        <v>14007.4</v>
      </c>
      <c r="H1869" s="157">
        <v>14007.4</v>
      </c>
    </row>
    <row r="1870" spans="1:8" ht="45" outlineLevel="7" x14ac:dyDescent="0.2">
      <c r="A1870" s="155" t="s">
        <v>2202</v>
      </c>
      <c r="B1870" s="155" t="s">
        <v>2118</v>
      </c>
      <c r="C1870" s="155" t="s">
        <v>1428</v>
      </c>
      <c r="D1870" s="155" t="s">
        <v>293</v>
      </c>
      <c r="E1870" s="156" t="s">
        <v>294</v>
      </c>
      <c r="F1870" s="157">
        <v>2058.3000000000002</v>
      </c>
      <c r="G1870" s="157">
        <v>2374.3000000000002</v>
      </c>
      <c r="H1870" s="157">
        <v>2374.3000000000002</v>
      </c>
    </row>
    <row r="1871" spans="1:8" ht="30" outlineLevel="7" x14ac:dyDescent="0.2">
      <c r="A1871" s="155" t="s">
        <v>2202</v>
      </c>
      <c r="B1871" s="155" t="s">
        <v>2118</v>
      </c>
      <c r="C1871" s="155" t="s">
        <v>1428</v>
      </c>
      <c r="D1871" s="155" t="s">
        <v>301</v>
      </c>
      <c r="E1871" s="156" t="s">
        <v>302</v>
      </c>
      <c r="F1871" s="157">
        <v>10</v>
      </c>
      <c r="G1871" s="157">
        <v>0</v>
      </c>
      <c r="H1871" s="157">
        <v>0</v>
      </c>
    </row>
    <row r="1872" spans="1:8" ht="15" outlineLevel="7" x14ac:dyDescent="0.2">
      <c r="A1872" s="155" t="s">
        <v>2202</v>
      </c>
      <c r="B1872" s="155" t="s">
        <v>2118</v>
      </c>
      <c r="C1872" s="155" t="s">
        <v>1428</v>
      </c>
      <c r="D1872" s="155" t="s">
        <v>327</v>
      </c>
      <c r="E1872" s="156" t="s">
        <v>328</v>
      </c>
      <c r="F1872" s="157">
        <v>102.4</v>
      </c>
      <c r="G1872" s="157">
        <v>102.4</v>
      </c>
      <c r="H1872" s="157">
        <v>102.4</v>
      </c>
    </row>
    <row r="1873" spans="1:8" ht="15" outlineLevel="1" x14ac:dyDescent="0.2">
      <c r="A1873" s="155" t="s">
        <v>2202</v>
      </c>
      <c r="B1873" s="155" t="s">
        <v>2092</v>
      </c>
      <c r="C1873" s="155"/>
      <c r="D1873" s="155"/>
      <c r="E1873" s="156" t="s">
        <v>2093</v>
      </c>
      <c r="F1873" s="157">
        <v>191.5</v>
      </c>
      <c r="G1873" s="157">
        <v>0</v>
      </c>
      <c r="H1873" s="157">
        <v>0</v>
      </c>
    </row>
    <row r="1874" spans="1:8" ht="20.25" customHeight="1" outlineLevel="2" x14ac:dyDescent="0.2">
      <c r="A1874" s="155" t="s">
        <v>2202</v>
      </c>
      <c r="B1874" s="155" t="s">
        <v>2138</v>
      </c>
      <c r="C1874" s="155"/>
      <c r="D1874" s="155"/>
      <c r="E1874" s="156" t="s">
        <v>2139</v>
      </c>
      <c r="F1874" s="157">
        <v>191.5</v>
      </c>
      <c r="G1874" s="157">
        <v>0</v>
      </c>
      <c r="H1874" s="157">
        <v>0</v>
      </c>
    </row>
    <row r="1875" spans="1:8" ht="60" outlineLevel="3" x14ac:dyDescent="0.2">
      <c r="A1875" s="155" t="s">
        <v>2202</v>
      </c>
      <c r="B1875" s="155" t="s">
        <v>2138</v>
      </c>
      <c r="C1875" s="155" t="s">
        <v>633</v>
      </c>
      <c r="D1875" s="155"/>
      <c r="E1875" s="156" t="s">
        <v>634</v>
      </c>
      <c r="F1875" s="157">
        <v>191.5</v>
      </c>
      <c r="G1875" s="157">
        <v>0</v>
      </c>
      <c r="H1875" s="157">
        <v>0</v>
      </c>
    </row>
    <row r="1876" spans="1:8" ht="75" outlineLevel="4" x14ac:dyDescent="0.2">
      <c r="A1876" s="155" t="s">
        <v>2202</v>
      </c>
      <c r="B1876" s="155" t="s">
        <v>2138</v>
      </c>
      <c r="C1876" s="155" t="s">
        <v>721</v>
      </c>
      <c r="D1876" s="155"/>
      <c r="E1876" s="156" t="s">
        <v>722</v>
      </c>
      <c r="F1876" s="157">
        <v>191.5</v>
      </c>
      <c r="G1876" s="157">
        <v>0</v>
      </c>
      <c r="H1876" s="157">
        <v>0</v>
      </c>
    </row>
    <row r="1877" spans="1:8" ht="60" outlineLevel="5" x14ac:dyDescent="0.2">
      <c r="A1877" s="155" t="s">
        <v>2202</v>
      </c>
      <c r="B1877" s="155" t="s">
        <v>2138</v>
      </c>
      <c r="C1877" s="155" t="s">
        <v>755</v>
      </c>
      <c r="D1877" s="155"/>
      <c r="E1877" s="156" t="s">
        <v>756</v>
      </c>
      <c r="F1877" s="157">
        <v>191.5</v>
      </c>
      <c r="G1877" s="157">
        <v>0</v>
      </c>
      <c r="H1877" s="157">
        <v>0</v>
      </c>
    </row>
    <row r="1878" spans="1:8" ht="75" outlineLevel="6" x14ac:dyDescent="0.2">
      <c r="A1878" s="155" t="s">
        <v>2202</v>
      </c>
      <c r="B1878" s="155" t="s">
        <v>2138</v>
      </c>
      <c r="C1878" s="155" t="s">
        <v>761</v>
      </c>
      <c r="D1878" s="155"/>
      <c r="E1878" s="156" t="s">
        <v>762</v>
      </c>
      <c r="F1878" s="157">
        <v>191.5</v>
      </c>
      <c r="G1878" s="157">
        <v>0</v>
      </c>
      <c r="H1878" s="157">
        <v>0</v>
      </c>
    </row>
    <row r="1879" spans="1:8" ht="60" outlineLevel="7" x14ac:dyDescent="0.2">
      <c r="A1879" s="155" t="s">
        <v>2202</v>
      </c>
      <c r="B1879" s="155" t="s">
        <v>2138</v>
      </c>
      <c r="C1879" s="155" t="s">
        <v>761</v>
      </c>
      <c r="D1879" s="155" t="s">
        <v>289</v>
      </c>
      <c r="E1879" s="156" t="s">
        <v>290</v>
      </c>
      <c r="F1879" s="157">
        <v>191.5</v>
      </c>
      <c r="G1879" s="157">
        <v>0</v>
      </c>
      <c r="H1879" s="157">
        <v>0</v>
      </c>
    </row>
    <row r="1880" spans="1:8" ht="45" x14ac:dyDescent="0.2">
      <c r="A1880" s="155" t="s">
        <v>2204</v>
      </c>
      <c r="B1880" s="155"/>
      <c r="C1880" s="155"/>
      <c r="D1880" s="155"/>
      <c r="E1880" s="156" t="s">
        <v>2205</v>
      </c>
      <c r="F1880" s="157">
        <v>3391758.3</v>
      </c>
      <c r="G1880" s="157">
        <v>3273045.6</v>
      </c>
      <c r="H1880" s="157">
        <v>3174696.4</v>
      </c>
    </row>
    <row r="1881" spans="1:8" ht="30" outlineLevel="1" x14ac:dyDescent="0.2">
      <c r="A1881" s="155" t="s">
        <v>2204</v>
      </c>
      <c r="B1881" s="155" t="s">
        <v>2058</v>
      </c>
      <c r="C1881" s="155"/>
      <c r="D1881" s="155"/>
      <c r="E1881" s="156" t="s">
        <v>2059</v>
      </c>
      <c r="F1881" s="157">
        <v>3084874.2</v>
      </c>
      <c r="G1881" s="157">
        <v>3160018.3</v>
      </c>
      <c r="H1881" s="157">
        <v>3145448.1</v>
      </c>
    </row>
    <row r="1882" spans="1:8" ht="30" outlineLevel="2" x14ac:dyDescent="0.2">
      <c r="A1882" s="155" t="s">
        <v>2204</v>
      </c>
      <c r="B1882" s="155" t="s">
        <v>2118</v>
      </c>
      <c r="C1882" s="155"/>
      <c r="D1882" s="155"/>
      <c r="E1882" s="156" t="s">
        <v>2119</v>
      </c>
      <c r="F1882" s="157">
        <v>3080507.2</v>
      </c>
      <c r="G1882" s="157">
        <v>3159671.3</v>
      </c>
      <c r="H1882" s="157">
        <v>3142448.1</v>
      </c>
    </row>
    <row r="1883" spans="1:8" ht="60" outlineLevel="3" x14ac:dyDescent="0.2">
      <c r="A1883" s="155" t="s">
        <v>2204</v>
      </c>
      <c r="B1883" s="155" t="s">
        <v>2118</v>
      </c>
      <c r="C1883" s="155" t="s">
        <v>1311</v>
      </c>
      <c r="D1883" s="155"/>
      <c r="E1883" s="156" t="s">
        <v>1312</v>
      </c>
      <c r="F1883" s="157">
        <v>3080507.2</v>
      </c>
      <c r="G1883" s="157">
        <v>3159671.3</v>
      </c>
      <c r="H1883" s="157">
        <v>3142448.1</v>
      </c>
    </row>
    <row r="1884" spans="1:8" ht="60" outlineLevel="4" x14ac:dyDescent="0.2">
      <c r="A1884" s="155" t="s">
        <v>2204</v>
      </c>
      <c r="B1884" s="155" t="s">
        <v>2118</v>
      </c>
      <c r="C1884" s="155" t="s">
        <v>1313</v>
      </c>
      <c r="D1884" s="155"/>
      <c r="E1884" s="156" t="s">
        <v>1314</v>
      </c>
      <c r="F1884" s="157">
        <v>3003433.7</v>
      </c>
      <c r="G1884" s="157">
        <v>3081756.6</v>
      </c>
      <c r="H1884" s="157">
        <v>3064553.3</v>
      </c>
    </row>
    <row r="1885" spans="1:8" ht="78" customHeight="1" outlineLevel="5" x14ac:dyDescent="0.2">
      <c r="A1885" s="155" t="s">
        <v>2204</v>
      </c>
      <c r="B1885" s="155" t="s">
        <v>2118</v>
      </c>
      <c r="C1885" s="155" t="s">
        <v>1315</v>
      </c>
      <c r="D1885" s="155"/>
      <c r="E1885" s="156" t="s">
        <v>1316</v>
      </c>
      <c r="F1885" s="157">
        <v>920734.9</v>
      </c>
      <c r="G1885" s="157">
        <v>817095.7</v>
      </c>
      <c r="H1885" s="157">
        <v>817754.8</v>
      </c>
    </row>
    <row r="1886" spans="1:8" ht="135" outlineLevel="6" x14ac:dyDescent="0.2">
      <c r="A1886" s="155" t="s">
        <v>2204</v>
      </c>
      <c r="B1886" s="155" t="s">
        <v>2118</v>
      </c>
      <c r="C1886" s="155" t="s">
        <v>1317</v>
      </c>
      <c r="D1886" s="155"/>
      <c r="E1886" s="156" t="s">
        <v>1318</v>
      </c>
      <c r="F1886" s="157">
        <v>496650.5</v>
      </c>
      <c r="G1886" s="157">
        <v>393011.3</v>
      </c>
      <c r="H1886" s="157">
        <v>404685.5</v>
      </c>
    </row>
    <row r="1887" spans="1:8" ht="15" outlineLevel="7" x14ac:dyDescent="0.2">
      <c r="A1887" s="155" t="s">
        <v>2204</v>
      </c>
      <c r="B1887" s="155" t="s">
        <v>2118</v>
      </c>
      <c r="C1887" s="155" t="s">
        <v>1317</v>
      </c>
      <c r="D1887" s="155" t="s">
        <v>327</v>
      </c>
      <c r="E1887" s="156" t="s">
        <v>328</v>
      </c>
      <c r="F1887" s="157">
        <v>496650.5</v>
      </c>
      <c r="G1887" s="157">
        <v>393011.3</v>
      </c>
      <c r="H1887" s="157">
        <v>404685.5</v>
      </c>
    </row>
    <row r="1888" spans="1:8" ht="105" outlineLevel="6" x14ac:dyDescent="0.2">
      <c r="A1888" s="155" t="s">
        <v>2204</v>
      </c>
      <c r="B1888" s="155" t="s">
        <v>2118</v>
      </c>
      <c r="C1888" s="155" t="s">
        <v>1319</v>
      </c>
      <c r="D1888" s="155"/>
      <c r="E1888" s="156" t="s">
        <v>1320</v>
      </c>
      <c r="F1888" s="157">
        <v>424084.4</v>
      </c>
      <c r="G1888" s="157">
        <v>424084.4</v>
      </c>
      <c r="H1888" s="157">
        <v>413069.3</v>
      </c>
    </row>
    <row r="1889" spans="1:8" ht="15" outlineLevel="7" x14ac:dyDescent="0.2">
      <c r="A1889" s="155" t="s">
        <v>2204</v>
      </c>
      <c r="B1889" s="155" t="s">
        <v>2118</v>
      </c>
      <c r="C1889" s="155" t="s">
        <v>1319</v>
      </c>
      <c r="D1889" s="155" t="s">
        <v>327</v>
      </c>
      <c r="E1889" s="156" t="s">
        <v>328</v>
      </c>
      <c r="F1889" s="157">
        <v>424084.4</v>
      </c>
      <c r="G1889" s="157">
        <v>424084.4</v>
      </c>
      <c r="H1889" s="157">
        <v>413069.3</v>
      </c>
    </row>
    <row r="1890" spans="1:8" ht="90" outlineLevel="5" x14ac:dyDescent="0.2">
      <c r="A1890" s="155" t="s">
        <v>2204</v>
      </c>
      <c r="B1890" s="155" t="s">
        <v>2118</v>
      </c>
      <c r="C1890" s="155" t="s">
        <v>1321</v>
      </c>
      <c r="D1890" s="155"/>
      <c r="E1890" s="156" t="s">
        <v>1322</v>
      </c>
      <c r="F1890" s="157">
        <v>925431.5</v>
      </c>
      <c r="G1890" s="157">
        <v>946072.3</v>
      </c>
      <c r="H1890" s="157">
        <v>959107.9</v>
      </c>
    </row>
    <row r="1891" spans="1:8" ht="165" outlineLevel="6" x14ac:dyDescent="0.2">
      <c r="A1891" s="155" t="s">
        <v>2204</v>
      </c>
      <c r="B1891" s="155" t="s">
        <v>2118</v>
      </c>
      <c r="C1891" s="155" t="s">
        <v>1323</v>
      </c>
      <c r="D1891" s="155"/>
      <c r="E1891" s="156" t="s">
        <v>1324</v>
      </c>
      <c r="F1891" s="157">
        <v>407540.2</v>
      </c>
      <c r="G1891" s="157">
        <v>428181</v>
      </c>
      <c r="H1891" s="157">
        <v>454668.2</v>
      </c>
    </row>
    <row r="1892" spans="1:8" ht="15" outlineLevel="7" x14ac:dyDescent="0.2">
      <c r="A1892" s="155" t="s">
        <v>2204</v>
      </c>
      <c r="B1892" s="155" t="s">
        <v>2118</v>
      </c>
      <c r="C1892" s="155" t="s">
        <v>1323</v>
      </c>
      <c r="D1892" s="155" t="s">
        <v>327</v>
      </c>
      <c r="E1892" s="156" t="s">
        <v>328</v>
      </c>
      <c r="F1892" s="157">
        <v>407540.2</v>
      </c>
      <c r="G1892" s="157">
        <v>428181</v>
      </c>
      <c r="H1892" s="157">
        <v>454668.2</v>
      </c>
    </row>
    <row r="1893" spans="1:8" ht="135" outlineLevel="6" x14ac:dyDescent="0.2">
      <c r="A1893" s="155" t="s">
        <v>2204</v>
      </c>
      <c r="B1893" s="155" t="s">
        <v>2118</v>
      </c>
      <c r="C1893" s="155" t="s">
        <v>1325</v>
      </c>
      <c r="D1893" s="155"/>
      <c r="E1893" s="156" t="s">
        <v>1326</v>
      </c>
      <c r="F1893" s="157">
        <v>438129.9</v>
      </c>
      <c r="G1893" s="157">
        <v>438129.9</v>
      </c>
      <c r="H1893" s="157">
        <v>426749.9</v>
      </c>
    </row>
    <row r="1894" spans="1:8" ht="15" outlineLevel="7" x14ac:dyDescent="0.2">
      <c r="A1894" s="155" t="s">
        <v>2204</v>
      </c>
      <c r="B1894" s="155" t="s">
        <v>2118</v>
      </c>
      <c r="C1894" s="155" t="s">
        <v>1325</v>
      </c>
      <c r="D1894" s="155" t="s">
        <v>327</v>
      </c>
      <c r="E1894" s="156" t="s">
        <v>328</v>
      </c>
      <c r="F1894" s="157">
        <v>438129.9</v>
      </c>
      <c r="G1894" s="157">
        <v>438129.9</v>
      </c>
      <c r="H1894" s="157">
        <v>426749.9</v>
      </c>
    </row>
    <row r="1895" spans="1:8" ht="30" outlineLevel="6" x14ac:dyDescent="0.2">
      <c r="A1895" s="155" t="s">
        <v>2204</v>
      </c>
      <c r="B1895" s="155" t="s">
        <v>2118</v>
      </c>
      <c r="C1895" s="155" t="s">
        <v>1327</v>
      </c>
      <c r="D1895" s="155"/>
      <c r="E1895" s="156" t="s">
        <v>1328</v>
      </c>
      <c r="F1895" s="157">
        <v>79761.399999999994</v>
      </c>
      <c r="G1895" s="157">
        <v>79761.399999999994</v>
      </c>
      <c r="H1895" s="157">
        <v>77689.8</v>
      </c>
    </row>
    <row r="1896" spans="1:8" ht="60" outlineLevel="7" x14ac:dyDescent="0.2">
      <c r="A1896" s="155" t="s">
        <v>2204</v>
      </c>
      <c r="B1896" s="155" t="s">
        <v>2118</v>
      </c>
      <c r="C1896" s="155" t="s">
        <v>1327</v>
      </c>
      <c r="D1896" s="155" t="s">
        <v>289</v>
      </c>
      <c r="E1896" s="156" t="s">
        <v>290</v>
      </c>
      <c r="F1896" s="157">
        <v>9903.2999999999993</v>
      </c>
      <c r="G1896" s="157">
        <v>9903.2999999999993</v>
      </c>
      <c r="H1896" s="157">
        <v>9646.1</v>
      </c>
    </row>
    <row r="1897" spans="1:8" ht="15" outlineLevel="7" x14ac:dyDescent="0.2">
      <c r="A1897" s="155" t="s">
        <v>2204</v>
      </c>
      <c r="B1897" s="155" t="s">
        <v>2118</v>
      </c>
      <c r="C1897" s="155" t="s">
        <v>1327</v>
      </c>
      <c r="D1897" s="155" t="s">
        <v>327</v>
      </c>
      <c r="E1897" s="156" t="s">
        <v>328</v>
      </c>
      <c r="F1897" s="157">
        <v>69858.100000000006</v>
      </c>
      <c r="G1897" s="157">
        <v>69858.100000000006</v>
      </c>
      <c r="H1897" s="157">
        <v>68043.7</v>
      </c>
    </row>
    <row r="1898" spans="1:8" ht="51.75" customHeight="1" outlineLevel="5" x14ac:dyDescent="0.2">
      <c r="A1898" s="155" t="s">
        <v>2204</v>
      </c>
      <c r="B1898" s="155" t="s">
        <v>2118</v>
      </c>
      <c r="C1898" s="155" t="s">
        <v>1329</v>
      </c>
      <c r="D1898" s="155"/>
      <c r="E1898" s="156" t="s">
        <v>1330</v>
      </c>
      <c r="F1898" s="157">
        <v>1107.2</v>
      </c>
      <c r="G1898" s="157">
        <v>0</v>
      </c>
      <c r="H1898" s="157">
        <v>0</v>
      </c>
    </row>
    <row r="1899" spans="1:8" ht="90" outlineLevel="6" x14ac:dyDescent="0.2">
      <c r="A1899" s="155" t="s">
        <v>2204</v>
      </c>
      <c r="B1899" s="155" t="s">
        <v>2118</v>
      </c>
      <c r="C1899" s="155" t="s">
        <v>1331</v>
      </c>
      <c r="D1899" s="155"/>
      <c r="E1899" s="156" t="s">
        <v>1332</v>
      </c>
      <c r="F1899" s="157">
        <v>118.6</v>
      </c>
      <c r="G1899" s="157">
        <v>0</v>
      </c>
      <c r="H1899" s="157">
        <v>0</v>
      </c>
    </row>
    <row r="1900" spans="1:8" ht="15" outlineLevel="7" x14ac:dyDescent="0.2">
      <c r="A1900" s="155" t="s">
        <v>2204</v>
      </c>
      <c r="B1900" s="155" t="s">
        <v>2118</v>
      </c>
      <c r="C1900" s="155" t="s">
        <v>1331</v>
      </c>
      <c r="D1900" s="155" t="s">
        <v>327</v>
      </c>
      <c r="E1900" s="156" t="s">
        <v>328</v>
      </c>
      <c r="F1900" s="157">
        <v>118.6</v>
      </c>
      <c r="G1900" s="157">
        <v>0</v>
      </c>
      <c r="H1900" s="157">
        <v>0</v>
      </c>
    </row>
    <row r="1901" spans="1:8" ht="60" outlineLevel="6" x14ac:dyDescent="0.2">
      <c r="A1901" s="155" t="s">
        <v>2204</v>
      </c>
      <c r="B1901" s="155" t="s">
        <v>2118</v>
      </c>
      <c r="C1901" s="155" t="s">
        <v>1333</v>
      </c>
      <c r="D1901" s="155"/>
      <c r="E1901" s="156" t="s">
        <v>1334</v>
      </c>
      <c r="F1901" s="157">
        <v>988.6</v>
      </c>
      <c r="G1901" s="157">
        <v>0</v>
      </c>
      <c r="H1901" s="157">
        <v>0</v>
      </c>
    </row>
    <row r="1902" spans="1:8" ht="15" outlineLevel="7" x14ac:dyDescent="0.2">
      <c r="A1902" s="155" t="s">
        <v>2204</v>
      </c>
      <c r="B1902" s="155" t="s">
        <v>2118</v>
      </c>
      <c r="C1902" s="155" t="s">
        <v>1333</v>
      </c>
      <c r="D1902" s="155" t="s">
        <v>327</v>
      </c>
      <c r="E1902" s="156" t="s">
        <v>328</v>
      </c>
      <c r="F1902" s="157">
        <v>988.6</v>
      </c>
      <c r="G1902" s="157">
        <v>0</v>
      </c>
      <c r="H1902" s="157">
        <v>0</v>
      </c>
    </row>
    <row r="1903" spans="1:8" ht="75" outlineLevel="5" x14ac:dyDescent="0.2">
      <c r="A1903" s="155" t="s">
        <v>2204</v>
      </c>
      <c r="B1903" s="155" t="s">
        <v>2118</v>
      </c>
      <c r="C1903" s="155" t="s">
        <v>1335</v>
      </c>
      <c r="D1903" s="155"/>
      <c r="E1903" s="156" t="s">
        <v>1336</v>
      </c>
      <c r="F1903" s="157">
        <v>547906.19999999995</v>
      </c>
      <c r="G1903" s="157">
        <v>663052.6</v>
      </c>
      <c r="H1903" s="157">
        <v>654248</v>
      </c>
    </row>
    <row r="1904" spans="1:8" ht="90" outlineLevel="6" x14ac:dyDescent="0.2">
      <c r="A1904" s="155" t="s">
        <v>2204</v>
      </c>
      <c r="B1904" s="155" t="s">
        <v>2118</v>
      </c>
      <c r="C1904" s="155" t="s">
        <v>1337</v>
      </c>
      <c r="D1904" s="155"/>
      <c r="E1904" s="156" t="s">
        <v>1338</v>
      </c>
      <c r="F1904" s="157">
        <v>409883</v>
      </c>
      <c r="G1904" s="157">
        <v>525029.4</v>
      </c>
      <c r="H1904" s="157">
        <v>516224.8</v>
      </c>
    </row>
    <row r="1905" spans="1:8" ht="15" outlineLevel="7" x14ac:dyDescent="0.2">
      <c r="A1905" s="155" t="s">
        <v>2204</v>
      </c>
      <c r="B1905" s="155" t="s">
        <v>2118</v>
      </c>
      <c r="C1905" s="155" t="s">
        <v>1337</v>
      </c>
      <c r="D1905" s="155" t="s">
        <v>327</v>
      </c>
      <c r="E1905" s="156" t="s">
        <v>328</v>
      </c>
      <c r="F1905" s="157">
        <v>409883</v>
      </c>
      <c r="G1905" s="157">
        <v>525029.4</v>
      </c>
      <c r="H1905" s="157">
        <v>516224.8</v>
      </c>
    </row>
    <row r="1906" spans="1:8" ht="60" outlineLevel="6" x14ac:dyDescent="0.2">
      <c r="A1906" s="155" t="s">
        <v>2204</v>
      </c>
      <c r="B1906" s="155" t="s">
        <v>2118</v>
      </c>
      <c r="C1906" s="155" t="s">
        <v>1339</v>
      </c>
      <c r="D1906" s="155"/>
      <c r="E1906" s="156" t="s">
        <v>1340</v>
      </c>
      <c r="F1906" s="157">
        <v>138023.20000000001</v>
      </c>
      <c r="G1906" s="157">
        <v>138023.20000000001</v>
      </c>
      <c r="H1906" s="157">
        <v>138023.20000000001</v>
      </c>
    </row>
    <row r="1907" spans="1:8" ht="15" outlineLevel="7" x14ac:dyDescent="0.2">
      <c r="A1907" s="155" t="s">
        <v>2204</v>
      </c>
      <c r="B1907" s="155" t="s">
        <v>2118</v>
      </c>
      <c r="C1907" s="155" t="s">
        <v>1339</v>
      </c>
      <c r="D1907" s="155" t="s">
        <v>327</v>
      </c>
      <c r="E1907" s="156" t="s">
        <v>328</v>
      </c>
      <c r="F1907" s="157">
        <v>138023.20000000001</v>
      </c>
      <c r="G1907" s="157">
        <v>138023.20000000001</v>
      </c>
      <c r="H1907" s="157">
        <v>138023.20000000001</v>
      </c>
    </row>
    <row r="1908" spans="1:8" ht="93.75" customHeight="1" outlineLevel="5" x14ac:dyDescent="0.2">
      <c r="A1908" s="155" t="s">
        <v>2204</v>
      </c>
      <c r="B1908" s="155" t="s">
        <v>2118</v>
      </c>
      <c r="C1908" s="155" t="s">
        <v>1341</v>
      </c>
      <c r="D1908" s="155"/>
      <c r="E1908" s="156" t="s">
        <v>1342</v>
      </c>
      <c r="F1908" s="157">
        <v>142730.4</v>
      </c>
      <c r="G1908" s="157">
        <v>156771.79999999999</v>
      </c>
      <c r="H1908" s="157">
        <v>162393.5</v>
      </c>
    </row>
    <row r="1909" spans="1:8" ht="93" customHeight="1" outlineLevel="6" x14ac:dyDescent="0.2">
      <c r="A1909" s="155" t="s">
        <v>2204</v>
      </c>
      <c r="B1909" s="155" t="s">
        <v>2118</v>
      </c>
      <c r="C1909" s="155" t="s">
        <v>1343</v>
      </c>
      <c r="D1909" s="155"/>
      <c r="E1909" s="156" t="s">
        <v>1344</v>
      </c>
      <c r="F1909" s="157">
        <v>21744.7</v>
      </c>
      <c r="G1909" s="157">
        <v>17760</v>
      </c>
      <c r="H1909" s="157">
        <v>17760</v>
      </c>
    </row>
    <row r="1910" spans="1:8" ht="15" outlineLevel="7" x14ac:dyDescent="0.2">
      <c r="A1910" s="155" t="s">
        <v>2204</v>
      </c>
      <c r="B1910" s="155" t="s">
        <v>2118</v>
      </c>
      <c r="C1910" s="155" t="s">
        <v>1343</v>
      </c>
      <c r="D1910" s="155" t="s">
        <v>327</v>
      </c>
      <c r="E1910" s="156" t="s">
        <v>328</v>
      </c>
      <c r="F1910" s="157">
        <v>21744.7</v>
      </c>
      <c r="G1910" s="157">
        <v>17760</v>
      </c>
      <c r="H1910" s="157">
        <v>17760</v>
      </c>
    </row>
    <row r="1911" spans="1:8" ht="75" outlineLevel="6" x14ac:dyDescent="0.2">
      <c r="A1911" s="155" t="s">
        <v>2204</v>
      </c>
      <c r="B1911" s="155" t="s">
        <v>2118</v>
      </c>
      <c r="C1911" s="155" t="s">
        <v>1345</v>
      </c>
      <c r="D1911" s="155"/>
      <c r="E1911" s="156" t="s">
        <v>1346</v>
      </c>
      <c r="F1911" s="157">
        <v>2891.7</v>
      </c>
      <c r="G1911" s="157">
        <v>3138.9</v>
      </c>
      <c r="H1911" s="157">
        <v>3138.9</v>
      </c>
    </row>
    <row r="1912" spans="1:8" ht="15" outlineLevel="7" x14ac:dyDescent="0.2">
      <c r="A1912" s="155" t="s">
        <v>2204</v>
      </c>
      <c r="B1912" s="155" t="s">
        <v>2118</v>
      </c>
      <c r="C1912" s="155" t="s">
        <v>1345</v>
      </c>
      <c r="D1912" s="155" t="s">
        <v>327</v>
      </c>
      <c r="E1912" s="156" t="s">
        <v>328</v>
      </c>
      <c r="F1912" s="157">
        <v>2891.7</v>
      </c>
      <c r="G1912" s="157">
        <v>3138.9</v>
      </c>
      <c r="H1912" s="157">
        <v>3138.9</v>
      </c>
    </row>
    <row r="1913" spans="1:8" ht="45" outlineLevel="6" x14ac:dyDescent="0.2">
      <c r="A1913" s="155" t="s">
        <v>2204</v>
      </c>
      <c r="B1913" s="155" t="s">
        <v>2118</v>
      </c>
      <c r="C1913" s="155" t="s">
        <v>1347</v>
      </c>
      <c r="D1913" s="155"/>
      <c r="E1913" s="156" t="s">
        <v>1348</v>
      </c>
      <c r="F1913" s="157">
        <v>109110</v>
      </c>
      <c r="G1913" s="157">
        <v>113690</v>
      </c>
      <c r="H1913" s="157">
        <v>113690</v>
      </c>
    </row>
    <row r="1914" spans="1:8" ht="15" outlineLevel="7" x14ac:dyDescent="0.2">
      <c r="A1914" s="155" t="s">
        <v>2204</v>
      </c>
      <c r="B1914" s="155" t="s">
        <v>2118</v>
      </c>
      <c r="C1914" s="155" t="s">
        <v>1347</v>
      </c>
      <c r="D1914" s="155" t="s">
        <v>327</v>
      </c>
      <c r="E1914" s="156" t="s">
        <v>328</v>
      </c>
      <c r="F1914" s="157">
        <v>109110</v>
      </c>
      <c r="G1914" s="157">
        <v>113690</v>
      </c>
      <c r="H1914" s="157">
        <v>113690</v>
      </c>
    </row>
    <row r="1915" spans="1:8" ht="90" outlineLevel="6" x14ac:dyDescent="0.2">
      <c r="A1915" s="155" t="s">
        <v>2204</v>
      </c>
      <c r="B1915" s="155" t="s">
        <v>2118</v>
      </c>
      <c r="C1915" s="155" t="s">
        <v>1349</v>
      </c>
      <c r="D1915" s="155"/>
      <c r="E1915" s="156" t="s">
        <v>1350</v>
      </c>
      <c r="F1915" s="157">
        <v>1160.5999999999999</v>
      </c>
      <c r="G1915" s="157">
        <v>4200.3</v>
      </c>
      <c r="H1915" s="157">
        <v>4091.2</v>
      </c>
    </row>
    <row r="1916" spans="1:8" ht="15" outlineLevel="7" x14ac:dyDescent="0.2">
      <c r="A1916" s="155" t="s">
        <v>2204</v>
      </c>
      <c r="B1916" s="155" t="s">
        <v>2118</v>
      </c>
      <c r="C1916" s="155" t="s">
        <v>1349</v>
      </c>
      <c r="D1916" s="155" t="s">
        <v>343</v>
      </c>
      <c r="E1916" s="156" t="s">
        <v>344</v>
      </c>
      <c r="F1916" s="157">
        <v>1160.5999999999999</v>
      </c>
      <c r="G1916" s="157">
        <v>4200.3</v>
      </c>
      <c r="H1916" s="157">
        <v>4091.2</v>
      </c>
    </row>
    <row r="1917" spans="1:8" ht="170.25" customHeight="1" outlineLevel="6" x14ac:dyDescent="0.2">
      <c r="A1917" s="155" t="s">
        <v>2204</v>
      </c>
      <c r="B1917" s="155" t="s">
        <v>2118</v>
      </c>
      <c r="C1917" s="155" t="s">
        <v>1351</v>
      </c>
      <c r="D1917" s="155"/>
      <c r="E1917" s="156" t="s">
        <v>1352</v>
      </c>
      <c r="F1917" s="157">
        <v>7823.4</v>
      </c>
      <c r="G1917" s="157">
        <v>17982.599999999999</v>
      </c>
      <c r="H1917" s="157">
        <v>23713.4</v>
      </c>
    </row>
    <row r="1918" spans="1:8" ht="15" outlineLevel="7" x14ac:dyDescent="0.2">
      <c r="A1918" s="155" t="s">
        <v>2204</v>
      </c>
      <c r="B1918" s="155" t="s">
        <v>2118</v>
      </c>
      <c r="C1918" s="155" t="s">
        <v>1351</v>
      </c>
      <c r="D1918" s="155" t="s">
        <v>343</v>
      </c>
      <c r="E1918" s="156" t="s">
        <v>344</v>
      </c>
      <c r="F1918" s="157">
        <v>7823.4</v>
      </c>
      <c r="G1918" s="157">
        <v>17982.599999999999</v>
      </c>
      <c r="H1918" s="157">
        <v>23713.4</v>
      </c>
    </row>
    <row r="1919" spans="1:8" ht="90" outlineLevel="5" x14ac:dyDescent="0.2">
      <c r="A1919" s="155" t="s">
        <v>2204</v>
      </c>
      <c r="B1919" s="155" t="s">
        <v>2118</v>
      </c>
      <c r="C1919" s="155" t="s">
        <v>1353</v>
      </c>
      <c r="D1919" s="155"/>
      <c r="E1919" s="156" t="s">
        <v>1354</v>
      </c>
      <c r="F1919" s="157">
        <v>4800</v>
      </c>
      <c r="G1919" s="157">
        <v>4800</v>
      </c>
      <c r="H1919" s="157">
        <v>4800</v>
      </c>
    </row>
    <row r="1920" spans="1:8" ht="75" outlineLevel="6" x14ac:dyDescent="0.2">
      <c r="A1920" s="155" t="s">
        <v>2204</v>
      </c>
      <c r="B1920" s="155" t="s">
        <v>2118</v>
      </c>
      <c r="C1920" s="155" t="s">
        <v>1355</v>
      </c>
      <c r="D1920" s="155"/>
      <c r="E1920" s="156" t="s">
        <v>1356</v>
      </c>
      <c r="F1920" s="157">
        <v>4800</v>
      </c>
      <c r="G1920" s="157">
        <v>4800</v>
      </c>
      <c r="H1920" s="157">
        <v>4800</v>
      </c>
    </row>
    <row r="1921" spans="1:8" ht="45" outlineLevel="7" x14ac:dyDescent="0.2">
      <c r="A1921" s="155" t="s">
        <v>2204</v>
      </c>
      <c r="B1921" s="155" t="s">
        <v>2118</v>
      </c>
      <c r="C1921" s="155" t="s">
        <v>1355</v>
      </c>
      <c r="D1921" s="155" t="s">
        <v>293</v>
      </c>
      <c r="E1921" s="156" t="s">
        <v>294</v>
      </c>
      <c r="F1921" s="157">
        <v>4800</v>
      </c>
      <c r="G1921" s="157">
        <v>4800</v>
      </c>
      <c r="H1921" s="157">
        <v>4800</v>
      </c>
    </row>
    <row r="1922" spans="1:8" ht="75" outlineLevel="5" x14ac:dyDescent="0.2">
      <c r="A1922" s="155" t="s">
        <v>2204</v>
      </c>
      <c r="B1922" s="155" t="s">
        <v>2118</v>
      </c>
      <c r="C1922" s="155" t="s">
        <v>1361</v>
      </c>
      <c r="D1922" s="155"/>
      <c r="E1922" s="156" t="s">
        <v>1362</v>
      </c>
      <c r="F1922" s="157">
        <v>127144.3</v>
      </c>
      <c r="G1922" s="157">
        <v>127144.3</v>
      </c>
      <c r="H1922" s="157">
        <v>127144.3</v>
      </c>
    </row>
    <row r="1923" spans="1:8" ht="75" outlineLevel="6" x14ac:dyDescent="0.2">
      <c r="A1923" s="155" t="s">
        <v>2204</v>
      </c>
      <c r="B1923" s="155" t="s">
        <v>2118</v>
      </c>
      <c r="C1923" s="155" t="s">
        <v>1363</v>
      </c>
      <c r="D1923" s="155"/>
      <c r="E1923" s="156" t="s">
        <v>1364</v>
      </c>
      <c r="F1923" s="157">
        <v>127144.3</v>
      </c>
      <c r="G1923" s="157">
        <v>127144.3</v>
      </c>
      <c r="H1923" s="157">
        <v>127144.3</v>
      </c>
    </row>
    <row r="1924" spans="1:8" ht="45" outlineLevel="7" x14ac:dyDescent="0.2">
      <c r="A1924" s="155" t="s">
        <v>2204</v>
      </c>
      <c r="B1924" s="155" t="s">
        <v>2118</v>
      </c>
      <c r="C1924" s="155" t="s">
        <v>1363</v>
      </c>
      <c r="D1924" s="155" t="s">
        <v>293</v>
      </c>
      <c r="E1924" s="156" t="s">
        <v>294</v>
      </c>
      <c r="F1924" s="157">
        <v>127144.3</v>
      </c>
      <c r="G1924" s="157">
        <v>127144.3</v>
      </c>
      <c r="H1924" s="157">
        <v>127144.3</v>
      </c>
    </row>
    <row r="1925" spans="1:8" ht="111.75" customHeight="1" outlineLevel="5" x14ac:dyDescent="0.2">
      <c r="A1925" s="155" t="s">
        <v>2204</v>
      </c>
      <c r="B1925" s="155" t="s">
        <v>2118</v>
      </c>
      <c r="C1925" s="155" t="s">
        <v>1365</v>
      </c>
      <c r="D1925" s="155"/>
      <c r="E1925" s="156" t="s">
        <v>1366</v>
      </c>
      <c r="F1925" s="157">
        <v>40836</v>
      </c>
      <c r="G1925" s="157">
        <v>42275.9</v>
      </c>
      <c r="H1925" s="157">
        <v>42275.9</v>
      </c>
    </row>
    <row r="1926" spans="1:8" ht="60" outlineLevel="6" x14ac:dyDescent="0.2">
      <c r="A1926" s="155" t="s">
        <v>2204</v>
      </c>
      <c r="B1926" s="155" t="s">
        <v>2118</v>
      </c>
      <c r="C1926" s="155" t="s">
        <v>1367</v>
      </c>
      <c r="D1926" s="155"/>
      <c r="E1926" s="156" t="s">
        <v>288</v>
      </c>
      <c r="F1926" s="157">
        <v>40836</v>
      </c>
      <c r="G1926" s="157">
        <v>42275.9</v>
      </c>
      <c r="H1926" s="157">
        <v>42275.9</v>
      </c>
    </row>
    <row r="1927" spans="1:8" ht="109.5" customHeight="1" outlineLevel="7" x14ac:dyDescent="0.2">
      <c r="A1927" s="155" t="s">
        <v>2204</v>
      </c>
      <c r="B1927" s="155" t="s">
        <v>2118</v>
      </c>
      <c r="C1927" s="155" t="s">
        <v>1367</v>
      </c>
      <c r="D1927" s="155" t="s">
        <v>325</v>
      </c>
      <c r="E1927" s="156" t="s">
        <v>326</v>
      </c>
      <c r="F1927" s="157">
        <v>22853.200000000001</v>
      </c>
      <c r="G1927" s="157">
        <v>24078.1</v>
      </c>
      <c r="H1927" s="157">
        <v>24078.1</v>
      </c>
    </row>
    <row r="1928" spans="1:8" ht="45" outlineLevel="7" x14ac:dyDescent="0.2">
      <c r="A1928" s="155" t="s">
        <v>2204</v>
      </c>
      <c r="B1928" s="155" t="s">
        <v>2118</v>
      </c>
      <c r="C1928" s="155" t="s">
        <v>1367</v>
      </c>
      <c r="D1928" s="155" t="s">
        <v>293</v>
      </c>
      <c r="E1928" s="156" t="s">
        <v>294</v>
      </c>
      <c r="F1928" s="157">
        <v>17982.8</v>
      </c>
      <c r="G1928" s="157">
        <v>18197.8</v>
      </c>
      <c r="H1928" s="157">
        <v>18197.8</v>
      </c>
    </row>
    <row r="1929" spans="1:8" ht="60" outlineLevel="5" x14ac:dyDescent="0.2">
      <c r="A1929" s="155" t="s">
        <v>2204</v>
      </c>
      <c r="B1929" s="155" t="s">
        <v>2118</v>
      </c>
      <c r="C1929" s="155" t="s">
        <v>1368</v>
      </c>
      <c r="D1929" s="155"/>
      <c r="E1929" s="156" t="s">
        <v>1369</v>
      </c>
      <c r="F1929" s="157">
        <v>28000</v>
      </c>
      <c r="G1929" s="157">
        <v>0</v>
      </c>
      <c r="H1929" s="157">
        <v>0</v>
      </c>
    </row>
    <row r="1930" spans="1:8" ht="210" outlineLevel="6" x14ac:dyDescent="0.2">
      <c r="A1930" s="155" t="s">
        <v>2204</v>
      </c>
      <c r="B1930" s="155" t="s">
        <v>2118</v>
      </c>
      <c r="C1930" s="155" t="s">
        <v>1370</v>
      </c>
      <c r="D1930" s="155"/>
      <c r="E1930" s="156" t="s">
        <v>1371</v>
      </c>
      <c r="F1930" s="157">
        <v>28000</v>
      </c>
      <c r="G1930" s="157">
        <v>0</v>
      </c>
      <c r="H1930" s="157">
        <v>0</v>
      </c>
    </row>
    <row r="1931" spans="1:8" ht="60" outlineLevel="7" x14ac:dyDescent="0.2">
      <c r="A1931" s="155" t="s">
        <v>2204</v>
      </c>
      <c r="B1931" s="155" t="s">
        <v>2118</v>
      </c>
      <c r="C1931" s="155" t="s">
        <v>1370</v>
      </c>
      <c r="D1931" s="155" t="s">
        <v>289</v>
      </c>
      <c r="E1931" s="156" t="s">
        <v>290</v>
      </c>
      <c r="F1931" s="157">
        <v>28000</v>
      </c>
      <c r="G1931" s="157">
        <v>0</v>
      </c>
      <c r="H1931" s="157">
        <v>0</v>
      </c>
    </row>
    <row r="1932" spans="1:8" ht="45" outlineLevel="5" x14ac:dyDescent="0.2">
      <c r="A1932" s="155" t="s">
        <v>2204</v>
      </c>
      <c r="B1932" s="155" t="s">
        <v>2118</v>
      </c>
      <c r="C1932" s="155" t="s">
        <v>1372</v>
      </c>
      <c r="D1932" s="155"/>
      <c r="E1932" s="156" t="s">
        <v>1373</v>
      </c>
      <c r="F1932" s="157">
        <v>31787.1</v>
      </c>
      <c r="G1932" s="157">
        <v>36788</v>
      </c>
      <c r="H1932" s="157">
        <v>36788</v>
      </c>
    </row>
    <row r="1933" spans="1:8" ht="60" outlineLevel="6" x14ac:dyDescent="0.2">
      <c r="A1933" s="155" t="s">
        <v>2204</v>
      </c>
      <c r="B1933" s="155" t="s">
        <v>2118</v>
      </c>
      <c r="C1933" s="155" t="s">
        <v>1374</v>
      </c>
      <c r="D1933" s="155"/>
      <c r="E1933" s="156" t="s">
        <v>1375</v>
      </c>
      <c r="F1933" s="157">
        <v>31787.1</v>
      </c>
      <c r="G1933" s="157">
        <v>36788</v>
      </c>
      <c r="H1933" s="157">
        <v>36788</v>
      </c>
    </row>
    <row r="1934" spans="1:8" ht="15" outlineLevel="7" x14ac:dyDescent="0.2">
      <c r="A1934" s="155" t="s">
        <v>2204</v>
      </c>
      <c r="B1934" s="155" t="s">
        <v>2118</v>
      </c>
      <c r="C1934" s="155" t="s">
        <v>1374</v>
      </c>
      <c r="D1934" s="155" t="s">
        <v>327</v>
      </c>
      <c r="E1934" s="156" t="s">
        <v>328</v>
      </c>
      <c r="F1934" s="157">
        <v>31787.1</v>
      </c>
      <c r="G1934" s="157">
        <v>36788</v>
      </c>
      <c r="H1934" s="157">
        <v>36788</v>
      </c>
    </row>
    <row r="1935" spans="1:8" ht="30" outlineLevel="5" x14ac:dyDescent="0.2">
      <c r="A1935" s="155" t="s">
        <v>2204</v>
      </c>
      <c r="B1935" s="155" t="s">
        <v>2118</v>
      </c>
      <c r="C1935" s="155" t="s">
        <v>1376</v>
      </c>
      <c r="D1935" s="155"/>
      <c r="E1935" s="156" t="s">
        <v>1377</v>
      </c>
      <c r="F1935" s="157">
        <v>7466.7</v>
      </c>
      <c r="G1935" s="157">
        <v>24600</v>
      </c>
      <c r="H1935" s="157">
        <v>0</v>
      </c>
    </row>
    <row r="1936" spans="1:8" ht="30" outlineLevel="6" x14ac:dyDescent="0.2">
      <c r="A1936" s="155" t="s">
        <v>2204</v>
      </c>
      <c r="B1936" s="155" t="s">
        <v>2118</v>
      </c>
      <c r="C1936" s="155" t="s">
        <v>1378</v>
      </c>
      <c r="D1936" s="155"/>
      <c r="E1936" s="156" t="s">
        <v>1379</v>
      </c>
      <c r="F1936" s="157">
        <v>7466.7</v>
      </c>
      <c r="G1936" s="157">
        <v>24600</v>
      </c>
      <c r="H1936" s="157">
        <v>0</v>
      </c>
    </row>
    <row r="1937" spans="1:8" ht="15" outlineLevel="7" x14ac:dyDescent="0.2">
      <c r="A1937" s="155" t="s">
        <v>2204</v>
      </c>
      <c r="B1937" s="155" t="s">
        <v>2118</v>
      </c>
      <c r="C1937" s="155" t="s">
        <v>1378</v>
      </c>
      <c r="D1937" s="155" t="s">
        <v>327</v>
      </c>
      <c r="E1937" s="156" t="s">
        <v>328</v>
      </c>
      <c r="F1937" s="157">
        <v>7466.7</v>
      </c>
      <c r="G1937" s="157">
        <v>24600</v>
      </c>
      <c r="H1937" s="157">
        <v>0</v>
      </c>
    </row>
    <row r="1938" spans="1:8" ht="45" outlineLevel="5" x14ac:dyDescent="0.2">
      <c r="A1938" s="155" t="s">
        <v>2204</v>
      </c>
      <c r="B1938" s="155" t="s">
        <v>2118</v>
      </c>
      <c r="C1938" s="155" t="s">
        <v>1380</v>
      </c>
      <c r="D1938" s="155"/>
      <c r="E1938" s="156" t="s">
        <v>1381</v>
      </c>
      <c r="F1938" s="157">
        <v>114194.7</v>
      </c>
      <c r="G1938" s="157">
        <v>114531.8</v>
      </c>
      <c r="H1938" s="157">
        <v>111416.7</v>
      </c>
    </row>
    <row r="1939" spans="1:8" ht="60" outlineLevel="6" x14ac:dyDescent="0.2">
      <c r="A1939" s="155" t="s">
        <v>2204</v>
      </c>
      <c r="B1939" s="155" t="s">
        <v>2118</v>
      </c>
      <c r="C1939" s="155" t="s">
        <v>1382</v>
      </c>
      <c r="D1939" s="155"/>
      <c r="E1939" s="156" t="s">
        <v>1383</v>
      </c>
      <c r="F1939" s="157">
        <v>86477.6</v>
      </c>
      <c r="G1939" s="157">
        <v>86814.7</v>
      </c>
      <c r="H1939" s="157">
        <v>84419.5</v>
      </c>
    </row>
    <row r="1940" spans="1:8" ht="15" outlineLevel="7" x14ac:dyDescent="0.2">
      <c r="A1940" s="155" t="s">
        <v>2204</v>
      </c>
      <c r="B1940" s="155" t="s">
        <v>2118</v>
      </c>
      <c r="C1940" s="155" t="s">
        <v>1382</v>
      </c>
      <c r="D1940" s="155" t="s">
        <v>327</v>
      </c>
      <c r="E1940" s="156" t="s">
        <v>328</v>
      </c>
      <c r="F1940" s="157">
        <v>86477.6</v>
      </c>
      <c r="G1940" s="157">
        <v>86814.7</v>
      </c>
      <c r="H1940" s="157">
        <v>84419.5</v>
      </c>
    </row>
    <row r="1941" spans="1:8" ht="30" outlineLevel="6" x14ac:dyDescent="0.2">
      <c r="A1941" s="155" t="s">
        <v>2204</v>
      </c>
      <c r="B1941" s="155" t="s">
        <v>2118</v>
      </c>
      <c r="C1941" s="155" t="s">
        <v>1384</v>
      </c>
      <c r="D1941" s="155"/>
      <c r="E1941" s="156" t="s">
        <v>1385</v>
      </c>
      <c r="F1941" s="157">
        <v>27717.1</v>
      </c>
      <c r="G1941" s="157">
        <v>27717.1</v>
      </c>
      <c r="H1941" s="157">
        <v>26997.200000000001</v>
      </c>
    </row>
    <row r="1942" spans="1:8" ht="15" outlineLevel="7" x14ac:dyDescent="0.2">
      <c r="A1942" s="155" t="s">
        <v>2204</v>
      </c>
      <c r="B1942" s="155" t="s">
        <v>2118</v>
      </c>
      <c r="C1942" s="155" t="s">
        <v>1384</v>
      </c>
      <c r="D1942" s="155" t="s">
        <v>327</v>
      </c>
      <c r="E1942" s="156" t="s">
        <v>328</v>
      </c>
      <c r="F1942" s="157">
        <v>27717.1</v>
      </c>
      <c r="G1942" s="157">
        <v>27717.1</v>
      </c>
      <c r="H1942" s="157">
        <v>26997.200000000001</v>
      </c>
    </row>
    <row r="1943" spans="1:8" ht="60" outlineLevel="5" x14ac:dyDescent="0.2">
      <c r="A1943" s="155" t="s">
        <v>2204</v>
      </c>
      <c r="B1943" s="155" t="s">
        <v>2118</v>
      </c>
      <c r="C1943" s="155" t="s">
        <v>1386</v>
      </c>
      <c r="D1943" s="155"/>
      <c r="E1943" s="156" t="s">
        <v>1184</v>
      </c>
      <c r="F1943" s="157">
        <v>111294.7</v>
      </c>
      <c r="G1943" s="157">
        <v>148624.20000000001</v>
      </c>
      <c r="H1943" s="157">
        <v>148624.20000000001</v>
      </c>
    </row>
    <row r="1944" spans="1:8" ht="45" outlineLevel="6" x14ac:dyDescent="0.2">
      <c r="A1944" s="155" t="s">
        <v>2204</v>
      </c>
      <c r="B1944" s="155" t="s">
        <v>2118</v>
      </c>
      <c r="C1944" s="155" t="s">
        <v>1387</v>
      </c>
      <c r="D1944" s="155"/>
      <c r="E1944" s="156" t="s">
        <v>1388</v>
      </c>
      <c r="F1944" s="157">
        <v>111294.7</v>
      </c>
      <c r="G1944" s="157">
        <v>148624.20000000001</v>
      </c>
      <c r="H1944" s="157">
        <v>148624.20000000001</v>
      </c>
    </row>
    <row r="1945" spans="1:8" ht="108.75" customHeight="1" outlineLevel="7" x14ac:dyDescent="0.2">
      <c r="A1945" s="155" t="s">
        <v>2204</v>
      </c>
      <c r="B1945" s="155" t="s">
        <v>2118</v>
      </c>
      <c r="C1945" s="155" t="s">
        <v>1387</v>
      </c>
      <c r="D1945" s="155" t="s">
        <v>325</v>
      </c>
      <c r="E1945" s="156" t="s">
        <v>326</v>
      </c>
      <c r="F1945" s="157">
        <v>5263.2</v>
      </c>
      <c r="G1945" s="157">
        <v>5263.2</v>
      </c>
      <c r="H1945" s="157">
        <v>5263.2</v>
      </c>
    </row>
    <row r="1946" spans="1:8" ht="60" outlineLevel="7" x14ac:dyDescent="0.2">
      <c r="A1946" s="155" t="s">
        <v>2204</v>
      </c>
      <c r="B1946" s="155" t="s">
        <v>2118</v>
      </c>
      <c r="C1946" s="155" t="s">
        <v>1387</v>
      </c>
      <c r="D1946" s="155" t="s">
        <v>289</v>
      </c>
      <c r="E1946" s="156" t="s">
        <v>290</v>
      </c>
      <c r="F1946" s="157">
        <v>50382.7</v>
      </c>
      <c r="G1946" s="157">
        <v>63508</v>
      </c>
      <c r="H1946" s="157">
        <v>63508</v>
      </c>
    </row>
    <row r="1947" spans="1:8" ht="15" outlineLevel="7" x14ac:dyDescent="0.2">
      <c r="A1947" s="155" t="s">
        <v>2204</v>
      </c>
      <c r="B1947" s="155" t="s">
        <v>2118</v>
      </c>
      <c r="C1947" s="155" t="s">
        <v>1387</v>
      </c>
      <c r="D1947" s="155" t="s">
        <v>327</v>
      </c>
      <c r="E1947" s="156" t="s">
        <v>328</v>
      </c>
      <c r="F1947" s="157">
        <v>55648.800000000003</v>
      </c>
      <c r="G1947" s="157">
        <v>79853</v>
      </c>
      <c r="H1947" s="157">
        <v>79853</v>
      </c>
    </row>
    <row r="1948" spans="1:8" ht="30" outlineLevel="4" x14ac:dyDescent="0.2">
      <c r="A1948" s="155" t="s">
        <v>2204</v>
      </c>
      <c r="B1948" s="155" t="s">
        <v>2118</v>
      </c>
      <c r="C1948" s="155" t="s">
        <v>1408</v>
      </c>
      <c r="D1948" s="155"/>
      <c r="E1948" s="156" t="s">
        <v>1409</v>
      </c>
      <c r="F1948" s="157">
        <v>8982</v>
      </c>
      <c r="G1948" s="157">
        <v>7143.3</v>
      </c>
      <c r="H1948" s="157">
        <v>7123.4</v>
      </c>
    </row>
    <row r="1949" spans="1:8" ht="105" outlineLevel="5" x14ac:dyDescent="0.2">
      <c r="A1949" s="155" t="s">
        <v>2204</v>
      </c>
      <c r="B1949" s="155" t="s">
        <v>2118</v>
      </c>
      <c r="C1949" s="155" t="s">
        <v>1410</v>
      </c>
      <c r="D1949" s="155"/>
      <c r="E1949" s="156" t="s">
        <v>1411</v>
      </c>
      <c r="F1949" s="157">
        <v>8982</v>
      </c>
      <c r="G1949" s="157">
        <v>7143.3</v>
      </c>
      <c r="H1949" s="157">
        <v>7123.4</v>
      </c>
    </row>
    <row r="1950" spans="1:8" ht="150" outlineLevel="6" x14ac:dyDescent="0.2">
      <c r="A1950" s="155" t="s">
        <v>2204</v>
      </c>
      <c r="B1950" s="155" t="s">
        <v>2118</v>
      </c>
      <c r="C1950" s="155" t="s">
        <v>1412</v>
      </c>
      <c r="D1950" s="155"/>
      <c r="E1950" s="156" t="s">
        <v>1413</v>
      </c>
      <c r="F1950" s="157">
        <v>6000</v>
      </c>
      <c r="G1950" s="157">
        <v>6000</v>
      </c>
      <c r="H1950" s="157">
        <v>6000</v>
      </c>
    </row>
    <row r="1951" spans="1:8" ht="15" outlineLevel="7" x14ac:dyDescent="0.2">
      <c r="A1951" s="155" t="s">
        <v>2204</v>
      </c>
      <c r="B1951" s="155" t="s">
        <v>2118</v>
      </c>
      <c r="C1951" s="155" t="s">
        <v>1412</v>
      </c>
      <c r="D1951" s="155" t="s">
        <v>327</v>
      </c>
      <c r="E1951" s="156" t="s">
        <v>328</v>
      </c>
      <c r="F1951" s="157">
        <v>6000</v>
      </c>
      <c r="G1951" s="157">
        <v>6000</v>
      </c>
      <c r="H1951" s="157">
        <v>6000</v>
      </c>
    </row>
    <row r="1952" spans="1:8" ht="120" outlineLevel="6" x14ac:dyDescent="0.2">
      <c r="A1952" s="155" t="s">
        <v>2204</v>
      </c>
      <c r="B1952" s="155" t="s">
        <v>2118</v>
      </c>
      <c r="C1952" s="155" t="s">
        <v>1422</v>
      </c>
      <c r="D1952" s="155"/>
      <c r="E1952" s="156" t="s">
        <v>1423</v>
      </c>
      <c r="F1952" s="157">
        <v>2982</v>
      </c>
      <c r="G1952" s="157">
        <v>1143.3</v>
      </c>
      <c r="H1952" s="157">
        <v>1123.4000000000001</v>
      </c>
    </row>
    <row r="1953" spans="1:8" ht="15" outlineLevel="7" x14ac:dyDescent="0.2">
      <c r="A1953" s="155" t="s">
        <v>2204</v>
      </c>
      <c r="B1953" s="155" t="s">
        <v>2118</v>
      </c>
      <c r="C1953" s="155" t="s">
        <v>1422</v>
      </c>
      <c r="D1953" s="155" t="s">
        <v>327</v>
      </c>
      <c r="E1953" s="156" t="s">
        <v>328</v>
      </c>
      <c r="F1953" s="157">
        <v>2982</v>
      </c>
      <c r="G1953" s="157">
        <v>1143.3</v>
      </c>
      <c r="H1953" s="157">
        <v>1123.4000000000001</v>
      </c>
    </row>
    <row r="1954" spans="1:8" ht="45" outlineLevel="4" x14ac:dyDescent="0.2">
      <c r="A1954" s="155" t="s">
        <v>2204</v>
      </c>
      <c r="B1954" s="155" t="s">
        <v>2118</v>
      </c>
      <c r="C1954" s="155" t="s">
        <v>1426</v>
      </c>
      <c r="D1954" s="155"/>
      <c r="E1954" s="156" t="s">
        <v>951</v>
      </c>
      <c r="F1954" s="157">
        <v>68091.5</v>
      </c>
      <c r="G1954" s="157">
        <v>70771.399999999994</v>
      </c>
      <c r="H1954" s="157">
        <v>70771.399999999994</v>
      </c>
    </row>
    <row r="1955" spans="1:8" ht="45" outlineLevel="5" x14ac:dyDescent="0.2">
      <c r="A1955" s="155" t="s">
        <v>2204</v>
      </c>
      <c r="B1955" s="155" t="s">
        <v>2118</v>
      </c>
      <c r="C1955" s="155" t="s">
        <v>1427</v>
      </c>
      <c r="D1955" s="155"/>
      <c r="E1955" s="156" t="s">
        <v>369</v>
      </c>
      <c r="F1955" s="157">
        <v>68091.5</v>
      </c>
      <c r="G1955" s="157">
        <v>70771.399999999994</v>
      </c>
      <c r="H1955" s="157">
        <v>70771.399999999994</v>
      </c>
    </row>
    <row r="1956" spans="1:8" ht="60" outlineLevel="6" x14ac:dyDescent="0.2">
      <c r="A1956" s="155" t="s">
        <v>2204</v>
      </c>
      <c r="B1956" s="155" t="s">
        <v>2118</v>
      </c>
      <c r="C1956" s="155" t="s">
        <v>1428</v>
      </c>
      <c r="D1956" s="155"/>
      <c r="E1956" s="156" t="s">
        <v>371</v>
      </c>
      <c r="F1956" s="157">
        <v>47696.3</v>
      </c>
      <c r="G1956" s="157">
        <v>49517.2</v>
      </c>
      <c r="H1956" s="157">
        <v>49517.2</v>
      </c>
    </row>
    <row r="1957" spans="1:8" ht="107.25" customHeight="1" outlineLevel="7" x14ac:dyDescent="0.2">
      <c r="A1957" s="155" t="s">
        <v>2204</v>
      </c>
      <c r="B1957" s="155" t="s">
        <v>2118</v>
      </c>
      <c r="C1957" s="155" t="s">
        <v>1428</v>
      </c>
      <c r="D1957" s="155" t="s">
        <v>325</v>
      </c>
      <c r="E1957" s="156" t="s">
        <v>326</v>
      </c>
      <c r="F1957" s="157">
        <v>42433.1</v>
      </c>
      <c r="G1957" s="157">
        <v>43624</v>
      </c>
      <c r="H1957" s="157">
        <v>43624</v>
      </c>
    </row>
    <row r="1958" spans="1:8" ht="45" outlineLevel="7" x14ac:dyDescent="0.2">
      <c r="A1958" s="155" t="s">
        <v>2204</v>
      </c>
      <c r="B1958" s="155" t="s">
        <v>2118</v>
      </c>
      <c r="C1958" s="155" t="s">
        <v>1428</v>
      </c>
      <c r="D1958" s="155" t="s">
        <v>293</v>
      </c>
      <c r="E1958" s="156" t="s">
        <v>294</v>
      </c>
      <c r="F1958" s="157">
        <v>5253.2</v>
      </c>
      <c r="G1958" s="157">
        <v>5893.2</v>
      </c>
      <c r="H1958" s="157">
        <v>5893.2</v>
      </c>
    </row>
    <row r="1959" spans="1:8" ht="30" outlineLevel="7" x14ac:dyDescent="0.2">
      <c r="A1959" s="155" t="s">
        <v>2204</v>
      </c>
      <c r="B1959" s="155" t="s">
        <v>2118</v>
      </c>
      <c r="C1959" s="155" t="s">
        <v>1428</v>
      </c>
      <c r="D1959" s="155" t="s">
        <v>301</v>
      </c>
      <c r="E1959" s="156" t="s">
        <v>302</v>
      </c>
      <c r="F1959" s="157">
        <v>10</v>
      </c>
      <c r="G1959" s="157">
        <v>0</v>
      </c>
      <c r="H1959" s="157">
        <v>0</v>
      </c>
    </row>
    <row r="1960" spans="1:8" ht="75" outlineLevel="6" x14ac:dyDescent="0.2">
      <c r="A1960" s="155" t="s">
        <v>2204</v>
      </c>
      <c r="B1960" s="155" t="s">
        <v>2118</v>
      </c>
      <c r="C1960" s="155" t="s">
        <v>1429</v>
      </c>
      <c r="D1960" s="155"/>
      <c r="E1960" s="156" t="s">
        <v>1430</v>
      </c>
      <c r="F1960" s="157">
        <v>20395.2</v>
      </c>
      <c r="G1960" s="157">
        <v>21254.2</v>
      </c>
      <c r="H1960" s="157">
        <v>21254.2</v>
      </c>
    </row>
    <row r="1961" spans="1:8" ht="15" outlineLevel="7" x14ac:dyDescent="0.2">
      <c r="A1961" s="155" t="s">
        <v>2204</v>
      </c>
      <c r="B1961" s="155" t="s">
        <v>2118</v>
      </c>
      <c r="C1961" s="155" t="s">
        <v>1429</v>
      </c>
      <c r="D1961" s="155" t="s">
        <v>343</v>
      </c>
      <c r="E1961" s="156" t="s">
        <v>344</v>
      </c>
      <c r="F1961" s="157">
        <v>20395.2</v>
      </c>
      <c r="G1961" s="157">
        <v>21254.2</v>
      </c>
      <c r="H1961" s="157">
        <v>21254.2</v>
      </c>
    </row>
    <row r="1962" spans="1:8" ht="15" outlineLevel="2" x14ac:dyDescent="0.2">
      <c r="A1962" s="155" t="s">
        <v>2204</v>
      </c>
      <c r="B1962" s="155" t="s">
        <v>2146</v>
      </c>
      <c r="C1962" s="155"/>
      <c r="D1962" s="155"/>
      <c r="E1962" s="156" t="s">
        <v>2147</v>
      </c>
      <c r="F1962" s="157">
        <v>4367</v>
      </c>
      <c r="G1962" s="157">
        <v>347</v>
      </c>
      <c r="H1962" s="157">
        <v>3000</v>
      </c>
    </row>
    <row r="1963" spans="1:8" ht="45" outlineLevel="3" x14ac:dyDescent="0.2">
      <c r="A1963" s="155" t="s">
        <v>2204</v>
      </c>
      <c r="B1963" s="155" t="s">
        <v>2146</v>
      </c>
      <c r="C1963" s="155" t="s">
        <v>1821</v>
      </c>
      <c r="D1963" s="155"/>
      <c r="E1963" s="156" t="s">
        <v>1822</v>
      </c>
      <c r="F1963" s="157">
        <v>4367</v>
      </c>
      <c r="G1963" s="157">
        <v>347</v>
      </c>
      <c r="H1963" s="157">
        <v>3000</v>
      </c>
    </row>
    <row r="1964" spans="1:8" ht="30" outlineLevel="4" x14ac:dyDescent="0.2">
      <c r="A1964" s="155" t="s">
        <v>2204</v>
      </c>
      <c r="B1964" s="155" t="s">
        <v>2146</v>
      </c>
      <c r="C1964" s="155" t="s">
        <v>1828</v>
      </c>
      <c r="D1964" s="155"/>
      <c r="E1964" s="156" t="s">
        <v>1829</v>
      </c>
      <c r="F1964" s="157">
        <v>4367</v>
      </c>
      <c r="G1964" s="157">
        <v>347</v>
      </c>
      <c r="H1964" s="157">
        <v>3000</v>
      </c>
    </row>
    <row r="1965" spans="1:8" ht="273" customHeight="1" outlineLevel="5" x14ac:dyDescent="0.2">
      <c r="A1965" s="155" t="s">
        <v>2204</v>
      </c>
      <c r="B1965" s="155" t="s">
        <v>2146</v>
      </c>
      <c r="C1965" s="155" t="s">
        <v>1830</v>
      </c>
      <c r="D1965" s="155"/>
      <c r="E1965" s="156" t="s">
        <v>1831</v>
      </c>
      <c r="F1965" s="157">
        <v>4367</v>
      </c>
      <c r="G1965" s="157">
        <v>347</v>
      </c>
      <c r="H1965" s="157">
        <v>3000</v>
      </c>
    </row>
    <row r="1966" spans="1:8" ht="120" outlineLevel="6" x14ac:dyDescent="0.2">
      <c r="A1966" s="155" t="s">
        <v>2204</v>
      </c>
      <c r="B1966" s="155" t="s">
        <v>2146</v>
      </c>
      <c r="C1966" s="155" t="s">
        <v>1833</v>
      </c>
      <c r="D1966" s="155"/>
      <c r="E1966" s="156" t="s">
        <v>2316</v>
      </c>
      <c r="F1966" s="157">
        <v>4367</v>
      </c>
      <c r="G1966" s="157">
        <v>347</v>
      </c>
      <c r="H1966" s="157">
        <v>3000</v>
      </c>
    </row>
    <row r="1967" spans="1:8" ht="45" outlineLevel="7" x14ac:dyDescent="0.2">
      <c r="A1967" s="155" t="s">
        <v>2204</v>
      </c>
      <c r="B1967" s="155" t="s">
        <v>2146</v>
      </c>
      <c r="C1967" s="155" t="s">
        <v>1833</v>
      </c>
      <c r="D1967" s="155" t="s">
        <v>293</v>
      </c>
      <c r="E1967" s="156" t="s">
        <v>294</v>
      </c>
      <c r="F1967" s="157">
        <v>4367</v>
      </c>
      <c r="G1967" s="157">
        <v>347</v>
      </c>
      <c r="H1967" s="157">
        <v>3000</v>
      </c>
    </row>
    <row r="1968" spans="1:8" ht="30" outlineLevel="1" x14ac:dyDescent="0.2">
      <c r="A1968" s="155" t="s">
        <v>2204</v>
      </c>
      <c r="B1968" s="155" t="s">
        <v>2062</v>
      </c>
      <c r="C1968" s="155"/>
      <c r="D1968" s="155"/>
      <c r="E1968" s="156" t="s">
        <v>2063</v>
      </c>
      <c r="F1968" s="157">
        <v>4172.3</v>
      </c>
      <c r="G1968" s="157">
        <v>0</v>
      </c>
      <c r="H1968" s="157">
        <v>0</v>
      </c>
    </row>
    <row r="1969" spans="1:8" ht="15" outlineLevel="2" x14ac:dyDescent="0.2">
      <c r="A1969" s="155" t="s">
        <v>2204</v>
      </c>
      <c r="B1969" s="155" t="s">
        <v>2064</v>
      </c>
      <c r="C1969" s="155"/>
      <c r="D1969" s="155"/>
      <c r="E1969" s="156" t="s">
        <v>2065</v>
      </c>
      <c r="F1969" s="157">
        <v>4172.3</v>
      </c>
      <c r="G1969" s="157">
        <v>0</v>
      </c>
      <c r="H1969" s="157">
        <v>0</v>
      </c>
    </row>
    <row r="1970" spans="1:8" ht="60" outlineLevel="3" x14ac:dyDescent="0.2">
      <c r="A1970" s="155" t="s">
        <v>2204</v>
      </c>
      <c r="B1970" s="155" t="s">
        <v>2064</v>
      </c>
      <c r="C1970" s="155" t="s">
        <v>1311</v>
      </c>
      <c r="D1970" s="155"/>
      <c r="E1970" s="156" t="s">
        <v>1312</v>
      </c>
      <c r="F1970" s="157">
        <v>4172.3</v>
      </c>
      <c r="G1970" s="157">
        <v>0</v>
      </c>
      <c r="H1970" s="157">
        <v>0</v>
      </c>
    </row>
    <row r="1971" spans="1:8" ht="30" outlineLevel="4" x14ac:dyDescent="0.2">
      <c r="A1971" s="155" t="s">
        <v>2204</v>
      </c>
      <c r="B1971" s="155" t="s">
        <v>2064</v>
      </c>
      <c r="C1971" s="155" t="s">
        <v>1408</v>
      </c>
      <c r="D1971" s="155"/>
      <c r="E1971" s="156" t="s">
        <v>1409</v>
      </c>
      <c r="F1971" s="157">
        <v>4172.3</v>
      </c>
      <c r="G1971" s="157">
        <v>0</v>
      </c>
      <c r="H1971" s="157">
        <v>0</v>
      </c>
    </row>
    <row r="1972" spans="1:8" ht="105" outlineLevel="5" x14ac:dyDescent="0.2">
      <c r="A1972" s="155" t="s">
        <v>2204</v>
      </c>
      <c r="B1972" s="155" t="s">
        <v>2064</v>
      </c>
      <c r="C1972" s="155" t="s">
        <v>1410</v>
      </c>
      <c r="D1972" s="155"/>
      <c r="E1972" s="156" t="s">
        <v>1411</v>
      </c>
      <c r="F1972" s="157">
        <v>4172.3</v>
      </c>
      <c r="G1972" s="157">
        <v>0</v>
      </c>
      <c r="H1972" s="157">
        <v>0</v>
      </c>
    </row>
    <row r="1973" spans="1:8" ht="165" outlineLevel="6" x14ac:dyDescent="0.2">
      <c r="A1973" s="155" t="s">
        <v>2204</v>
      </c>
      <c r="B1973" s="155" t="s">
        <v>2064</v>
      </c>
      <c r="C1973" s="155" t="s">
        <v>1416</v>
      </c>
      <c r="D1973" s="155"/>
      <c r="E1973" s="156" t="s">
        <v>1417</v>
      </c>
      <c r="F1973" s="157">
        <v>4172.3</v>
      </c>
      <c r="G1973" s="157">
        <v>0</v>
      </c>
      <c r="H1973" s="157">
        <v>0</v>
      </c>
    </row>
    <row r="1974" spans="1:8" ht="15" outlineLevel="7" x14ac:dyDescent="0.2">
      <c r="A1974" s="155" t="s">
        <v>2204</v>
      </c>
      <c r="B1974" s="155" t="s">
        <v>2064</v>
      </c>
      <c r="C1974" s="155" t="s">
        <v>1416</v>
      </c>
      <c r="D1974" s="155" t="s">
        <v>343</v>
      </c>
      <c r="E1974" s="156" t="s">
        <v>344</v>
      </c>
      <c r="F1974" s="157">
        <v>4172.3</v>
      </c>
      <c r="G1974" s="157">
        <v>0</v>
      </c>
      <c r="H1974" s="157">
        <v>0</v>
      </c>
    </row>
    <row r="1975" spans="1:8" ht="15" outlineLevel="1" x14ac:dyDescent="0.2">
      <c r="A1975" s="155" t="s">
        <v>2204</v>
      </c>
      <c r="B1975" s="155" t="s">
        <v>2092</v>
      </c>
      <c r="C1975" s="155"/>
      <c r="D1975" s="155"/>
      <c r="E1975" s="156" t="s">
        <v>2093</v>
      </c>
      <c r="F1975" s="157">
        <v>20006.8</v>
      </c>
      <c r="G1975" s="157">
        <v>41844</v>
      </c>
      <c r="H1975" s="157">
        <v>29248.3</v>
      </c>
    </row>
    <row r="1976" spans="1:8" ht="20.25" customHeight="1" outlineLevel="2" x14ac:dyDescent="0.2">
      <c r="A1976" s="155" t="s">
        <v>2204</v>
      </c>
      <c r="B1976" s="155" t="s">
        <v>2138</v>
      </c>
      <c r="C1976" s="155"/>
      <c r="D1976" s="155"/>
      <c r="E1976" s="156" t="s">
        <v>2139</v>
      </c>
      <c r="F1976" s="157">
        <v>20006.8</v>
      </c>
      <c r="G1976" s="157">
        <v>41844</v>
      </c>
      <c r="H1976" s="157">
        <v>29248.3</v>
      </c>
    </row>
    <row r="1977" spans="1:8" ht="60" outlineLevel="3" x14ac:dyDescent="0.2">
      <c r="A1977" s="155" t="s">
        <v>2204</v>
      </c>
      <c r="B1977" s="155" t="s">
        <v>2138</v>
      </c>
      <c r="C1977" s="155" t="s">
        <v>1311</v>
      </c>
      <c r="D1977" s="155"/>
      <c r="E1977" s="156" t="s">
        <v>1312</v>
      </c>
      <c r="F1977" s="157">
        <v>20006.8</v>
      </c>
      <c r="G1977" s="157">
        <v>41844</v>
      </c>
      <c r="H1977" s="157">
        <v>29248.3</v>
      </c>
    </row>
    <row r="1978" spans="1:8" ht="60" outlineLevel="4" x14ac:dyDescent="0.2">
      <c r="A1978" s="155" t="s">
        <v>2204</v>
      </c>
      <c r="B1978" s="155" t="s">
        <v>2138</v>
      </c>
      <c r="C1978" s="155" t="s">
        <v>1313</v>
      </c>
      <c r="D1978" s="155"/>
      <c r="E1978" s="156" t="s">
        <v>1314</v>
      </c>
      <c r="F1978" s="157">
        <v>12800</v>
      </c>
      <c r="G1978" s="157">
        <v>12800</v>
      </c>
      <c r="H1978" s="157">
        <v>12800</v>
      </c>
    </row>
    <row r="1979" spans="1:8" ht="63.75" customHeight="1" outlineLevel="5" x14ac:dyDescent="0.2">
      <c r="A1979" s="155" t="s">
        <v>2204</v>
      </c>
      <c r="B1979" s="155" t="s">
        <v>2138</v>
      </c>
      <c r="C1979" s="155" t="s">
        <v>1357</v>
      </c>
      <c r="D1979" s="155"/>
      <c r="E1979" s="156" t="s">
        <v>1358</v>
      </c>
      <c r="F1979" s="157">
        <v>12800</v>
      </c>
      <c r="G1979" s="157">
        <v>12800</v>
      </c>
      <c r="H1979" s="157">
        <v>12800</v>
      </c>
    </row>
    <row r="1980" spans="1:8" ht="78.75" customHeight="1" outlineLevel="6" x14ac:dyDescent="0.2">
      <c r="A1980" s="155" t="s">
        <v>2204</v>
      </c>
      <c r="B1980" s="155" t="s">
        <v>2138</v>
      </c>
      <c r="C1980" s="155" t="s">
        <v>1359</v>
      </c>
      <c r="D1980" s="155"/>
      <c r="E1980" s="156" t="s">
        <v>1360</v>
      </c>
      <c r="F1980" s="157">
        <v>12800</v>
      </c>
      <c r="G1980" s="157">
        <v>12800</v>
      </c>
      <c r="H1980" s="157">
        <v>12800</v>
      </c>
    </row>
    <row r="1981" spans="1:8" ht="30" outlineLevel="7" x14ac:dyDescent="0.2">
      <c r="A1981" s="155" t="s">
        <v>2204</v>
      </c>
      <c r="B1981" s="155" t="s">
        <v>2138</v>
      </c>
      <c r="C1981" s="155" t="s">
        <v>1359</v>
      </c>
      <c r="D1981" s="155" t="s">
        <v>301</v>
      </c>
      <c r="E1981" s="156" t="s">
        <v>302</v>
      </c>
      <c r="F1981" s="157">
        <v>12800</v>
      </c>
      <c r="G1981" s="157">
        <v>12800</v>
      </c>
      <c r="H1981" s="157">
        <v>12800</v>
      </c>
    </row>
    <row r="1982" spans="1:8" ht="30" outlineLevel="4" x14ac:dyDescent="0.2">
      <c r="A1982" s="155" t="s">
        <v>2204</v>
      </c>
      <c r="B1982" s="155" t="s">
        <v>2138</v>
      </c>
      <c r="C1982" s="155" t="s">
        <v>1408</v>
      </c>
      <c r="D1982" s="155"/>
      <c r="E1982" s="156" t="s">
        <v>1409</v>
      </c>
      <c r="F1982" s="157">
        <v>7206.8</v>
      </c>
      <c r="G1982" s="157">
        <v>29044</v>
      </c>
      <c r="H1982" s="157">
        <v>16448.3</v>
      </c>
    </row>
    <row r="1983" spans="1:8" ht="105" outlineLevel="5" x14ac:dyDescent="0.2">
      <c r="A1983" s="155" t="s">
        <v>2204</v>
      </c>
      <c r="B1983" s="155" t="s">
        <v>2138</v>
      </c>
      <c r="C1983" s="155" t="s">
        <v>1410</v>
      </c>
      <c r="D1983" s="155"/>
      <c r="E1983" s="156" t="s">
        <v>1411</v>
      </c>
      <c r="F1983" s="157">
        <v>7206.8</v>
      </c>
      <c r="G1983" s="157">
        <v>29044</v>
      </c>
      <c r="H1983" s="157">
        <v>16448.3</v>
      </c>
    </row>
    <row r="1984" spans="1:8" ht="90" outlineLevel="6" x14ac:dyDescent="0.2">
      <c r="A1984" s="155" t="s">
        <v>2204</v>
      </c>
      <c r="B1984" s="155" t="s">
        <v>2138</v>
      </c>
      <c r="C1984" s="155" t="s">
        <v>1414</v>
      </c>
      <c r="D1984" s="155"/>
      <c r="E1984" s="156" t="s">
        <v>1415</v>
      </c>
      <c r="F1984" s="157">
        <v>7206.8</v>
      </c>
      <c r="G1984" s="157">
        <v>29044</v>
      </c>
      <c r="H1984" s="157">
        <v>16448.3</v>
      </c>
    </row>
    <row r="1985" spans="1:8" ht="15" outlineLevel="7" x14ac:dyDescent="0.2">
      <c r="A1985" s="155" t="s">
        <v>2204</v>
      </c>
      <c r="B1985" s="155" t="s">
        <v>2138</v>
      </c>
      <c r="C1985" s="155" t="s">
        <v>1414</v>
      </c>
      <c r="D1985" s="155" t="s">
        <v>343</v>
      </c>
      <c r="E1985" s="156" t="s">
        <v>344</v>
      </c>
      <c r="F1985" s="157">
        <v>7206.8</v>
      </c>
      <c r="G1985" s="157">
        <v>29044</v>
      </c>
      <c r="H1985" s="157">
        <v>16448.3</v>
      </c>
    </row>
    <row r="1986" spans="1:8" ht="75" outlineLevel="1" x14ac:dyDescent="0.2">
      <c r="A1986" s="155" t="s">
        <v>2204</v>
      </c>
      <c r="B1986" s="155" t="s">
        <v>2086</v>
      </c>
      <c r="C1986" s="155"/>
      <c r="D1986" s="155"/>
      <c r="E1986" s="156" t="s">
        <v>2087</v>
      </c>
      <c r="F1986" s="157">
        <v>282705</v>
      </c>
      <c r="G1986" s="157">
        <v>71183.3</v>
      </c>
      <c r="H1986" s="157">
        <v>0</v>
      </c>
    </row>
    <row r="1987" spans="1:8" ht="30" outlineLevel="2" x14ac:dyDescent="0.2">
      <c r="A1987" s="155" t="s">
        <v>2204</v>
      </c>
      <c r="B1987" s="155" t="s">
        <v>2088</v>
      </c>
      <c r="C1987" s="155"/>
      <c r="D1987" s="155"/>
      <c r="E1987" s="156" t="s">
        <v>2089</v>
      </c>
      <c r="F1987" s="157">
        <v>282705</v>
      </c>
      <c r="G1987" s="157">
        <v>71183.3</v>
      </c>
      <c r="H1987" s="157">
        <v>0</v>
      </c>
    </row>
    <row r="1988" spans="1:8" ht="60" outlineLevel="3" x14ac:dyDescent="0.2">
      <c r="A1988" s="155" t="s">
        <v>2204</v>
      </c>
      <c r="B1988" s="155" t="s">
        <v>2088</v>
      </c>
      <c r="C1988" s="155" t="s">
        <v>1311</v>
      </c>
      <c r="D1988" s="155"/>
      <c r="E1988" s="156" t="s">
        <v>1312</v>
      </c>
      <c r="F1988" s="157">
        <v>282705</v>
      </c>
      <c r="G1988" s="157">
        <v>71183.3</v>
      </c>
      <c r="H1988" s="157">
        <v>0</v>
      </c>
    </row>
    <row r="1989" spans="1:8" ht="30" outlineLevel="4" x14ac:dyDescent="0.2">
      <c r="A1989" s="155" t="s">
        <v>2204</v>
      </c>
      <c r="B1989" s="155" t="s">
        <v>2088</v>
      </c>
      <c r="C1989" s="155" t="s">
        <v>1408</v>
      </c>
      <c r="D1989" s="155"/>
      <c r="E1989" s="156" t="s">
        <v>1409</v>
      </c>
      <c r="F1989" s="157">
        <v>282705</v>
      </c>
      <c r="G1989" s="157">
        <v>71183.3</v>
      </c>
      <c r="H1989" s="157">
        <v>0</v>
      </c>
    </row>
    <row r="1990" spans="1:8" ht="105" outlineLevel="5" x14ac:dyDescent="0.2">
      <c r="A1990" s="155" t="s">
        <v>2204</v>
      </c>
      <c r="B1990" s="155" t="s">
        <v>2088</v>
      </c>
      <c r="C1990" s="155" t="s">
        <v>1410</v>
      </c>
      <c r="D1990" s="155"/>
      <c r="E1990" s="156" t="s">
        <v>1411</v>
      </c>
      <c r="F1990" s="157">
        <v>282705</v>
      </c>
      <c r="G1990" s="157">
        <v>71183.3</v>
      </c>
      <c r="H1990" s="157">
        <v>0</v>
      </c>
    </row>
    <row r="1991" spans="1:8" ht="75" outlineLevel="6" x14ac:dyDescent="0.2">
      <c r="A1991" s="155" t="s">
        <v>2204</v>
      </c>
      <c r="B1991" s="155" t="s">
        <v>2088</v>
      </c>
      <c r="C1991" s="155" t="s">
        <v>1424</v>
      </c>
      <c r="D1991" s="155"/>
      <c r="E1991" s="156" t="s">
        <v>1425</v>
      </c>
      <c r="F1991" s="157">
        <v>282705</v>
      </c>
      <c r="G1991" s="157">
        <v>71183.3</v>
      </c>
      <c r="H1991" s="157">
        <v>0</v>
      </c>
    </row>
    <row r="1992" spans="1:8" ht="15" outlineLevel="7" x14ac:dyDescent="0.2">
      <c r="A1992" s="155" t="s">
        <v>2204</v>
      </c>
      <c r="B1992" s="155" t="s">
        <v>2088</v>
      </c>
      <c r="C1992" s="155" t="s">
        <v>1424</v>
      </c>
      <c r="D1992" s="155" t="s">
        <v>343</v>
      </c>
      <c r="E1992" s="156" t="s">
        <v>344</v>
      </c>
      <c r="F1992" s="157">
        <v>282705</v>
      </c>
      <c r="G1992" s="157">
        <v>71183.3</v>
      </c>
      <c r="H1992" s="157">
        <v>0</v>
      </c>
    </row>
    <row r="1993" spans="1:8" ht="45" x14ac:dyDescent="0.2">
      <c r="A1993" s="155" t="s">
        <v>2206</v>
      </c>
      <c r="B1993" s="155"/>
      <c r="C1993" s="155"/>
      <c r="D1993" s="155"/>
      <c r="E1993" s="156" t="s">
        <v>2207</v>
      </c>
      <c r="F1993" s="157">
        <v>266081.09999999998</v>
      </c>
      <c r="G1993" s="157">
        <v>240836.6</v>
      </c>
      <c r="H1993" s="157">
        <v>240836.6</v>
      </c>
    </row>
    <row r="1994" spans="1:8" ht="30" outlineLevel="1" x14ac:dyDescent="0.2">
      <c r="A1994" s="155" t="s">
        <v>2206</v>
      </c>
      <c r="B1994" s="155" t="s">
        <v>2058</v>
      </c>
      <c r="C1994" s="155"/>
      <c r="D1994" s="155"/>
      <c r="E1994" s="156" t="s">
        <v>2059</v>
      </c>
      <c r="F1994" s="157">
        <v>266081.09999999998</v>
      </c>
      <c r="G1994" s="157">
        <v>240836.6</v>
      </c>
      <c r="H1994" s="157">
        <v>240836.6</v>
      </c>
    </row>
    <row r="1995" spans="1:8" ht="30" outlineLevel="2" x14ac:dyDescent="0.2">
      <c r="A1995" s="155" t="s">
        <v>2206</v>
      </c>
      <c r="B1995" s="155" t="s">
        <v>2104</v>
      </c>
      <c r="C1995" s="155"/>
      <c r="D1995" s="155"/>
      <c r="E1995" s="156" t="s">
        <v>2105</v>
      </c>
      <c r="F1995" s="157">
        <v>266081.09999999998</v>
      </c>
      <c r="G1995" s="157">
        <v>240836.6</v>
      </c>
      <c r="H1995" s="157">
        <v>240836.6</v>
      </c>
    </row>
    <row r="1996" spans="1:8" ht="47.25" customHeight="1" outlineLevel="3" x14ac:dyDescent="0.2">
      <c r="A1996" s="155" t="s">
        <v>2206</v>
      </c>
      <c r="B1996" s="155" t="s">
        <v>2104</v>
      </c>
      <c r="C1996" s="155" t="s">
        <v>1116</v>
      </c>
      <c r="D1996" s="155"/>
      <c r="E1996" s="156" t="s">
        <v>1117</v>
      </c>
      <c r="F1996" s="157">
        <v>266081.09999999998</v>
      </c>
      <c r="G1996" s="157">
        <v>240836.6</v>
      </c>
      <c r="H1996" s="157">
        <v>240836.6</v>
      </c>
    </row>
    <row r="1997" spans="1:8" ht="45" outlineLevel="4" x14ac:dyDescent="0.2">
      <c r="A1997" s="155" t="s">
        <v>2206</v>
      </c>
      <c r="B1997" s="155" t="s">
        <v>2104</v>
      </c>
      <c r="C1997" s="155" t="s">
        <v>1118</v>
      </c>
      <c r="D1997" s="155"/>
      <c r="E1997" s="156" t="s">
        <v>1119</v>
      </c>
      <c r="F1997" s="157">
        <v>192397</v>
      </c>
      <c r="G1997" s="157">
        <v>165568.20000000001</v>
      </c>
      <c r="H1997" s="157">
        <v>165568.20000000001</v>
      </c>
    </row>
    <row r="1998" spans="1:8" ht="45" outlineLevel="5" x14ac:dyDescent="0.2">
      <c r="A1998" s="155" t="s">
        <v>2206</v>
      </c>
      <c r="B1998" s="155" t="s">
        <v>2104</v>
      </c>
      <c r="C1998" s="155" t="s">
        <v>1120</v>
      </c>
      <c r="D1998" s="155"/>
      <c r="E1998" s="156" t="s">
        <v>1121</v>
      </c>
      <c r="F1998" s="157">
        <v>5000</v>
      </c>
      <c r="G1998" s="157">
        <v>5000</v>
      </c>
      <c r="H1998" s="157">
        <v>5000</v>
      </c>
    </row>
    <row r="1999" spans="1:8" ht="45" outlineLevel="6" x14ac:dyDescent="0.2">
      <c r="A1999" s="155" t="s">
        <v>2206</v>
      </c>
      <c r="B1999" s="155" t="s">
        <v>2104</v>
      </c>
      <c r="C1999" s="155" t="s">
        <v>1124</v>
      </c>
      <c r="D1999" s="155"/>
      <c r="E1999" s="156" t="s">
        <v>1125</v>
      </c>
      <c r="F1999" s="157">
        <v>5000</v>
      </c>
      <c r="G1999" s="157">
        <v>5000</v>
      </c>
      <c r="H1999" s="157">
        <v>5000</v>
      </c>
    </row>
    <row r="2000" spans="1:8" ht="15" outlineLevel="7" x14ac:dyDescent="0.2">
      <c r="A2000" s="155" t="s">
        <v>2206</v>
      </c>
      <c r="B2000" s="155" t="s">
        <v>2104</v>
      </c>
      <c r="C2000" s="155" t="s">
        <v>1124</v>
      </c>
      <c r="D2000" s="155" t="s">
        <v>327</v>
      </c>
      <c r="E2000" s="156" t="s">
        <v>328</v>
      </c>
      <c r="F2000" s="157">
        <v>5000</v>
      </c>
      <c r="G2000" s="157">
        <v>5000</v>
      </c>
      <c r="H2000" s="157">
        <v>5000</v>
      </c>
    </row>
    <row r="2001" spans="1:8" ht="75" outlineLevel="5" x14ac:dyDescent="0.2">
      <c r="A2001" s="155" t="s">
        <v>2206</v>
      </c>
      <c r="B2001" s="155" t="s">
        <v>2104</v>
      </c>
      <c r="C2001" s="155" t="s">
        <v>1134</v>
      </c>
      <c r="D2001" s="155"/>
      <c r="E2001" s="156" t="s">
        <v>1135</v>
      </c>
      <c r="F2001" s="157">
        <v>187397</v>
      </c>
      <c r="G2001" s="157">
        <v>160568.20000000001</v>
      </c>
      <c r="H2001" s="157">
        <v>160568.20000000001</v>
      </c>
    </row>
    <row r="2002" spans="1:8" ht="60" outlineLevel="6" x14ac:dyDescent="0.2">
      <c r="A2002" s="155" t="s">
        <v>2206</v>
      </c>
      <c r="B2002" s="155" t="s">
        <v>2104</v>
      </c>
      <c r="C2002" s="155" t="s">
        <v>1136</v>
      </c>
      <c r="D2002" s="155"/>
      <c r="E2002" s="156" t="s">
        <v>288</v>
      </c>
      <c r="F2002" s="157">
        <v>186597</v>
      </c>
      <c r="G2002" s="157">
        <v>159584.9</v>
      </c>
      <c r="H2002" s="157">
        <v>159584.9</v>
      </c>
    </row>
    <row r="2003" spans="1:8" ht="60" outlineLevel="7" x14ac:dyDescent="0.2">
      <c r="A2003" s="155" t="s">
        <v>2206</v>
      </c>
      <c r="B2003" s="155" t="s">
        <v>2104</v>
      </c>
      <c r="C2003" s="155" t="s">
        <v>1136</v>
      </c>
      <c r="D2003" s="155" t="s">
        <v>289</v>
      </c>
      <c r="E2003" s="156" t="s">
        <v>290</v>
      </c>
      <c r="F2003" s="157">
        <v>186597</v>
      </c>
      <c r="G2003" s="157">
        <v>159584.9</v>
      </c>
      <c r="H2003" s="157">
        <v>159584.9</v>
      </c>
    </row>
    <row r="2004" spans="1:8" ht="45" outlineLevel="6" x14ac:dyDescent="0.2">
      <c r="A2004" s="155" t="s">
        <v>2206</v>
      </c>
      <c r="B2004" s="155" t="s">
        <v>2104</v>
      </c>
      <c r="C2004" s="155" t="s">
        <v>1137</v>
      </c>
      <c r="D2004" s="155"/>
      <c r="E2004" s="156" t="s">
        <v>1138</v>
      </c>
      <c r="F2004" s="157">
        <v>300</v>
      </c>
      <c r="G2004" s="157">
        <v>300</v>
      </c>
      <c r="H2004" s="157">
        <v>300</v>
      </c>
    </row>
    <row r="2005" spans="1:8" ht="45" outlineLevel="7" x14ac:dyDescent="0.2">
      <c r="A2005" s="155" t="s">
        <v>2206</v>
      </c>
      <c r="B2005" s="155" t="s">
        <v>2104</v>
      </c>
      <c r="C2005" s="155" t="s">
        <v>1137</v>
      </c>
      <c r="D2005" s="155" t="s">
        <v>293</v>
      </c>
      <c r="E2005" s="156" t="s">
        <v>294</v>
      </c>
      <c r="F2005" s="157">
        <v>300</v>
      </c>
      <c r="G2005" s="157">
        <v>300</v>
      </c>
      <c r="H2005" s="157">
        <v>300</v>
      </c>
    </row>
    <row r="2006" spans="1:8" ht="60" outlineLevel="6" x14ac:dyDescent="0.2">
      <c r="A2006" s="155" t="s">
        <v>2206</v>
      </c>
      <c r="B2006" s="155" t="s">
        <v>2104</v>
      </c>
      <c r="C2006" s="155" t="s">
        <v>1139</v>
      </c>
      <c r="D2006" s="155"/>
      <c r="E2006" s="156" t="s">
        <v>1140</v>
      </c>
      <c r="F2006" s="157">
        <v>500</v>
      </c>
      <c r="G2006" s="157">
        <v>683.3</v>
      </c>
      <c r="H2006" s="157">
        <v>683.3</v>
      </c>
    </row>
    <row r="2007" spans="1:8" ht="45" outlineLevel="7" x14ac:dyDescent="0.2">
      <c r="A2007" s="155" t="s">
        <v>2206</v>
      </c>
      <c r="B2007" s="155" t="s">
        <v>2104</v>
      </c>
      <c r="C2007" s="155" t="s">
        <v>1139</v>
      </c>
      <c r="D2007" s="155" t="s">
        <v>293</v>
      </c>
      <c r="E2007" s="156" t="s">
        <v>294</v>
      </c>
      <c r="F2007" s="157">
        <v>500</v>
      </c>
      <c r="G2007" s="157">
        <v>683.3</v>
      </c>
      <c r="H2007" s="157">
        <v>683.3</v>
      </c>
    </row>
    <row r="2008" spans="1:8" ht="30" outlineLevel="4" x14ac:dyDescent="0.2">
      <c r="A2008" s="155" t="s">
        <v>2206</v>
      </c>
      <c r="B2008" s="155" t="s">
        <v>2104</v>
      </c>
      <c r="C2008" s="155" t="s">
        <v>1159</v>
      </c>
      <c r="D2008" s="155"/>
      <c r="E2008" s="156" t="s">
        <v>1160</v>
      </c>
      <c r="F2008" s="157">
        <v>30000</v>
      </c>
      <c r="G2008" s="157">
        <v>30000</v>
      </c>
      <c r="H2008" s="157">
        <v>30000</v>
      </c>
    </row>
    <row r="2009" spans="1:8" ht="66" customHeight="1" outlineLevel="5" x14ac:dyDescent="0.2">
      <c r="A2009" s="155" t="s">
        <v>2206</v>
      </c>
      <c r="B2009" s="155" t="s">
        <v>2104</v>
      </c>
      <c r="C2009" s="155" t="s">
        <v>1161</v>
      </c>
      <c r="D2009" s="155"/>
      <c r="E2009" s="156" t="s">
        <v>1162</v>
      </c>
      <c r="F2009" s="157">
        <v>30000</v>
      </c>
      <c r="G2009" s="157">
        <v>30000</v>
      </c>
      <c r="H2009" s="157">
        <v>30000</v>
      </c>
    </row>
    <row r="2010" spans="1:8" ht="75" outlineLevel="6" x14ac:dyDescent="0.2">
      <c r="A2010" s="155" t="s">
        <v>2206</v>
      </c>
      <c r="B2010" s="155" t="s">
        <v>2104</v>
      </c>
      <c r="C2010" s="155" t="s">
        <v>1167</v>
      </c>
      <c r="D2010" s="155"/>
      <c r="E2010" s="156" t="s">
        <v>1168</v>
      </c>
      <c r="F2010" s="157">
        <v>30000</v>
      </c>
      <c r="G2010" s="157">
        <v>30000</v>
      </c>
      <c r="H2010" s="157">
        <v>30000</v>
      </c>
    </row>
    <row r="2011" spans="1:8" ht="15" outlineLevel="7" x14ac:dyDescent="0.2">
      <c r="A2011" s="155" t="s">
        <v>2206</v>
      </c>
      <c r="B2011" s="155" t="s">
        <v>2104</v>
      </c>
      <c r="C2011" s="155" t="s">
        <v>1167</v>
      </c>
      <c r="D2011" s="155" t="s">
        <v>327</v>
      </c>
      <c r="E2011" s="156" t="s">
        <v>328</v>
      </c>
      <c r="F2011" s="157">
        <v>30000</v>
      </c>
      <c r="G2011" s="157">
        <v>30000</v>
      </c>
      <c r="H2011" s="157">
        <v>30000</v>
      </c>
    </row>
    <row r="2012" spans="1:8" ht="75" outlineLevel="4" x14ac:dyDescent="0.2">
      <c r="A2012" s="155" t="s">
        <v>2206</v>
      </c>
      <c r="B2012" s="155" t="s">
        <v>2104</v>
      </c>
      <c r="C2012" s="155" t="s">
        <v>1278</v>
      </c>
      <c r="D2012" s="155"/>
      <c r="E2012" s="156" t="s">
        <v>1279</v>
      </c>
      <c r="F2012" s="157">
        <v>43684.1</v>
      </c>
      <c r="G2012" s="157">
        <v>45268.4</v>
      </c>
      <c r="H2012" s="157">
        <v>45268.4</v>
      </c>
    </row>
    <row r="2013" spans="1:8" ht="45" outlineLevel="5" x14ac:dyDescent="0.2">
      <c r="A2013" s="155" t="s">
        <v>2206</v>
      </c>
      <c r="B2013" s="155" t="s">
        <v>2104</v>
      </c>
      <c r="C2013" s="155" t="s">
        <v>1280</v>
      </c>
      <c r="D2013" s="155"/>
      <c r="E2013" s="156" t="s">
        <v>369</v>
      </c>
      <c r="F2013" s="157">
        <v>43684.1</v>
      </c>
      <c r="G2013" s="157">
        <v>45268.4</v>
      </c>
      <c r="H2013" s="157">
        <v>45268.4</v>
      </c>
    </row>
    <row r="2014" spans="1:8" ht="60" outlineLevel="6" x14ac:dyDescent="0.2">
      <c r="A2014" s="155" t="s">
        <v>2206</v>
      </c>
      <c r="B2014" s="155" t="s">
        <v>2104</v>
      </c>
      <c r="C2014" s="155" t="s">
        <v>1281</v>
      </c>
      <c r="D2014" s="155"/>
      <c r="E2014" s="156" t="s">
        <v>371</v>
      </c>
      <c r="F2014" s="157">
        <v>43684.1</v>
      </c>
      <c r="G2014" s="157">
        <v>45268.4</v>
      </c>
      <c r="H2014" s="157">
        <v>45268.4</v>
      </c>
    </row>
    <row r="2015" spans="1:8" ht="120" outlineLevel="7" x14ac:dyDescent="0.2">
      <c r="A2015" s="155" t="s">
        <v>2206</v>
      </c>
      <c r="B2015" s="155" t="s">
        <v>2104</v>
      </c>
      <c r="C2015" s="155" t="s">
        <v>1281</v>
      </c>
      <c r="D2015" s="155" t="s">
        <v>325</v>
      </c>
      <c r="E2015" s="156" t="s">
        <v>326</v>
      </c>
      <c r="F2015" s="157">
        <v>37358.6</v>
      </c>
      <c r="G2015" s="157">
        <v>37953.9</v>
      </c>
      <c r="H2015" s="157">
        <v>37953.9</v>
      </c>
    </row>
    <row r="2016" spans="1:8" ht="45" outlineLevel="7" x14ac:dyDescent="0.2">
      <c r="A2016" s="155" t="s">
        <v>2206</v>
      </c>
      <c r="B2016" s="155" t="s">
        <v>2104</v>
      </c>
      <c r="C2016" s="155" t="s">
        <v>1281</v>
      </c>
      <c r="D2016" s="155" t="s">
        <v>293</v>
      </c>
      <c r="E2016" s="156" t="s">
        <v>294</v>
      </c>
      <c r="F2016" s="157">
        <v>6315.5</v>
      </c>
      <c r="G2016" s="157">
        <v>7314.5</v>
      </c>
      <c r="H2016" s="157">
        <v>7314.5</v>
      </c>
    </row>
    <row r="2017" spans="1:8" ht="30" outlineLevel="7" x14ac:dyDescent="0.2">
      <c r="A2017" s="155" t="s">
        <v>2206</v>
      </c>
      <c r="B2017" s="155" t="s">
        <v>2104</v>
      </c>
      <c r="C2017" s="155" t="s">
        <v>1281</v>
      </c>
      <c r="D2017" s="155" t="s">
        <v>301</v>
      </c>
      <c r="E2017" s="156" t="s">
        <v>302</v>
      </c>
      <c r="F2017" s="157">
        <v>10</v>
      </c>
      <c r="G2017" s="157">
        <v>0</v>
      </c>
      <c r="H2017" s="157">
        <v>0</v>
      </c>
    </row>
    <row r="2018" spans="1:8" ht="30" x14ac:dyDescent="0.2">
      <c r="A2018" s="155" t="s">
        <v>2208</v>
      </c>
      <c r="B2018" s="155"/>
      <c r="C2018" s="155"/>
      <c r="D2018" s="155"/>
      <c r="E2018" s="156" t="s">
        <v>2209</v>
      </c>
      <c r="F2018" s="157">
        <v>19464329.5</v>
      </c>
      <c r="G2018" s="157">
        <v>20312372.5</v>
      </c>
      <c r="H2018" s="157">
        <v>21089811.100000001</v>
      </c>
    </row>
    <row r="2019" spans="1:8" ht="30" outlineLevel="1" x14ac:dyDescent="0.2">
      <c r="A2019" s="155" t="s">
        <v>2208</v>
      </c>
      <c r="B2019" s="155" t="s">
        <v>2054</v>
      </c>
      <c r="C2019" s="155"/>
      <c r="D2019" s="155"/>
      <c r="E2019" s="156" t="s">
        <v>2055</v>
      </c>
      <c r="F2019" s="157">
        <v>6023533.2000000002</v>
      </c>
      <c r="G2019" s="157">
        <v>4532910.9000000004</v>
      </c>
      <c r="H2019" s="157">
        <v>4531876</v>
      </c>
    </row>
    <row r="2020" spans="1:8" ht="75" outlineLevel="2" x14ac:dyDescent="0.2">
      <c r="A2020" s="155" t="s">
        <v>2208</v>
      </c>
      <c r="B2020" s="155" t="s">
        <v>2210</v>
      </c>
      <c r="C2020" s="155"/>
      <c r="D2020" s="155"/>
      <c r="E2020" s="156" t="s">
        <v>2211</v>
      </c>
      <c r="F2020" s="157">
        <v>555354.1</v>
      </c>
      <c r="G2020" s="157">
        <v>575988.1</v>
      </c>
      <c r="H2020" s="157">
        <v>574953.19999999995</v>
      </c>
    </row>
    <row r="2021" spans="1:8" ht="48" customHeight="1" outlineLevel="3" x14ac:dyDescent="0.2">
      <c r="A2021" s="155" t="s">
        <v>2208</v>
      </c>
      <c r="B2021" s="155" t="s">
        <v>2210</v>
      </c>
      <c r="C2021" s="155" t="s">
        <v>1116</v>
      </c>
      <c r="D2021" s="155"/>
      <c r="E2021" s="156" t="s">
        <v>1117</v>
      </c>
      <c r="F2021" s="157">
        <v>555354.1</v>
      </c>
      <c r="G2021" s="157">
        <v>575988.1</v>
      </c>
      <c r="H2021" s="157">
        <v>574953.19999999995</v>
      </c>
    </row>
    <row r="2022" spans="1:8" ht="75" outlineLevel="4" x14ac:dyDescent="0.2">
      <c r="A2022" s="155" t="s">
        <v>2208</v>
      </c>
      <c r="B2022" s="155" t="s">
        <v>2210</v>
      </c>
      <c r="C2022" s="155" t="s">
        <v>1278</v>
      </c>
      <c r="D2022" s="155"/>
      <c r="E2022" s="156" t="s">
        <v>1279</v>
      </c>
      <c r="F2022" s="157">
        <v>555354.1</v>
      </c>
      <c r="G2022" s="157">
        <v>575988.1</v>
      </c>
      <c r="H2022" s="157">
        <v>574953.19999999995</v>
      </c>
    </row>
    <row r="2023" spans="1:8" ht="45" outlineLevel="5" x14ac:dyDescent="0.2">
      <c r="A2023" s="155" t="s">
        <v>2208</v>
      </c>
      <c r="B2023" s="155" t="s">
        <v>2210</v>
      </c>
      <c r="C2023" s="155" t="s">
        <v>1280</v>
      </c>
      <c r="D2023" s="155"/>
      <c r="E2023" s="156" t="s">
        <v>369</v>
      </c>
      <c r="F2023" s="157">
        <v>555354.1</v>
      </c>
      <c r="G2023" s="157">
        <v>575988.1</v>
      </c>
      <c r="H2023" s="157">
        <v>574953.19999999995</v>
      </c>
    </row>
    <row r="2024" spans="1:8" ht="60" outlineLevel="6" x14ac:dyDescent="0.2">
      <c r="A2024" s="155" t="s">
        <v>2208</v>
      </c>
      <c r="B2024" s="155" t="s">
        <v>2210</v>
      </c>
      <c r="C2024" s="155" t="s">
        <v>1281</v>
      </c>
      <c r="D2024" s="155"/>
      <c r="E2024" s="156" t="s">
        <v>371</v>
      </c>
      <c r="F2024" s="157">
        <v>223589.1</v>
      </c>
      <c r="G2024" s="157">
        <v>232136.8</v>
      </c>
      <c r="H2024" s="157">
        <v>231101.9</v>
      </c>
    </row>
    <row r="2025" spans="1:8" ht="120" outlineLevel="7" x14ac:dyDescent="0.2">
      <c r="A2025" s="155" t="s">
        <v>2208</v>
      </c>
      <c r="B2025" s="155" t="s">
        <v>2210</v>
      </c>
      <c r="C2025" s="155" t="s">
        <v>1281</v>
      </c>
      <c r="D2025" s="155" t="s">
        <v>325</v>
      </c>
      <c r="E2025" s="156" t="s">
        <v>326</v>
      </c>
      <c r="F2025" s="157">
        <v>200778.4</v>
      </c>
      <c r="G2025" s="157">
        <v>209326.1</v>
      </c>
      <c r="H2025" s="157">
        <v>208395.7</v>
      </c>
    </row>
    <row r="2026" spans="1:8" ht="45" outlineLevel="7" x14ac:dyDescent="0.2">
      <c r="A2026" s="155" t="s">
        <v>2208</v>
      </c>
      <c r="B2026" s="155" t="s">
        <v>2210</v>
      </c>
      <c r="C2026" s="155" t="s">
        <v>1281</v>
      </c>
      <c r="D2026" s="155" t="s">
        <v>293</v>
      </c>
      <c r="E2026" s="156" t="s">
        <v>294</v>
      </c>
      <c r="F2026" s="157">
        <v>22743.5</v>
      </c>
      <c r="G2026" s="157">
        <v>22743.5</v>
      </c>
      <c r="H2026" s="157">
        <v>22639</v>
      </c>
    </row>
    <row r="2027" spans="1:8" ht="30" outlineLevel="7" x14ac:dyDescent="0.2">
      <c r="A2027" s="155" t="s">
        <v>2208</v>
      </c>
      <c r="B2027" s="155" t="s">
        <v>2210</v>
      </c>
      <c r="C2027" s="155" t="s">
        <v>1281</v>
      </c>
      <c r="D2027" s="155" t="s">
        <v>301</v>
      </c>
      <c r="E2027" s="156" t="s">
        <v>302</v>
      </c>
      <c r="F2027" s="157">
        <v>10</v>
      </c>
      <c r="G2027" s="157">
        <v>10</v>
      </c>
      <c r="H2027" s="157">
        <v>10</v>
      </c>
    </row>
    <row r="2028" spans="1:8" ht="15" outlineLevel="7" x14ac:dyDescent="0.2">
      <c r="A2028" s="155" t="s">
        <v>2208</v>
      </c>
      <c r="B2028" s="155" t="s">
        <v>2210</v>
      </c>
      <c r="C2028" s="155" t="s">
        <v>1281</v>
      </c>
      <c r="D2028" s="155" t="s">
        <v>327</v>
      </c>
      <c r="E2028" s="156" t="s">
        <v>328</v>
      </c>
      <c r="F2028" s="157">
        <v>57.2</v>
      </c>
      <c r="G2028" s="157">
        <v>57.2</v>
      </c>
      <c r="H2028" s="157">
        <v>57.2</v>
      </c>
    </row>
    <row r="2029" spans="1:8" ht="60" outlineLevel="6" x14ac:dyDescent="0.2">
      <c r="A2029" s="155" t="s">
        <v>2208</v>
      </c>
      <c r="B2029" s="155" t="s">
        <v>2210</v>
      </c>
      <c r="C2029" s="155" t="s">
        <v>1282</v>
      </c>
      <c r="D2029" s="155"/>
      <c r="E2029" s="156" t="s">
        <v>288</v>
      </c>
      <c r="F2029" s="157">
        <v>325618.3</v>
      </c>
      <c r="G2029" s="157">
        <v>337643.9</v>
      </c>
      <c r="H2029" s="157">
        <v>337643.9</v>
      </c>
    </row>
    <row r="2030" spans="1:8" ht="107.25" customHeight="1" outlineLevel="7" x14ac:dyDescent="0.2">
      <c r="A2030" s="155" t="s">
        <v>2208</v>
      </c>
      <c r="B2030" s="155" t="s">
        <v>2210</v>
      </c>
      <c r="C2030" s="155" t="s">
        <v>1282</v>
      </c>
      <c r="D2030" s="155" t="s">
        <v>325</v>
      </c>
      <c r="E2030" s="156" t="s">
        <v>326</v>
      </c>
      <c r="F2030" s="157">
        <v>268320</v>
      </c>
      <c r="G2030" s="157">
        <v>280309.90000000002</v>
      </c>
      <c r="H2030" s="157">
        <v>280309.90000000002</v>
      </c>
    </row>
    <row r="2031" spans="1:8" ht="45" outlineLevel="7" x14ac:dyDescent="0.2">
      <c r="A2031" s="155" t="s">
        <v>2208</v>
      </c>
      <c r="B2031" s="155" t="s">
        <v>2210</v>
      </c>
      <c r="C2031" s="155" t="s">
        <v>1282</v>
      </c>
      <c r="D2031" s="155" t="s">
        <v>293</v>
      </c>
      <c r="E2031" s="156" t="s">
        <v>294</v>
      </c>
      <c r="F2031" s="157">
        <v>57288.3</v>
      </c>
      <c r="G2031" s="157">
        <v>57324</v>
      </c>
      <c r="H2031" s="157">
        <v>57324</v>
      </c>
    </row>
    <row r="2032" spans="1:8" ht="30" outlineLevel="7" x14ac:dyDescent="0.2">
      <c r="A2032" s="155" t="s">
        <v>2208</v>
      </c>
      <c r="B2032" s="155" t="s">
        <v>2210</v>
      </c>
      <c r="C2032" s="155" t="s">
        <v>1282</v>
      </c>
      <c r="D2032" s="155" t="s">
        <v>301</v>
      </c>
      <c r="E2032" s="156" t="s">
        <v>302</v>
      </c>
      <c r="F2032" s="157">
        <v>10</v>
      </c>
      <c r="G2032" s="157">
        <v>10</v>
      </c>
      <c r="H2032" s="157">
        <v>10</v>
      </c>
    </row>
    <row r="2033" spans="1:8" ht="45" outlineLevel="6" x14ac:dyDescent="0.2">
      <c r="A2033" s="155" t="s">
        <v>2208</v>
      </c>
      <c r="B2033" s="155" t="s">
        <v>2210</v>
      </c>
      <c r="C2033" s="155" t="s">
        <v>1284</v>
      </c>
      <c r="D2033" s="155"/>
      <c r="E2033" s="156" t="s">
        <v>1285</v>
      </c>
      <c r="F2033" s="157">
        <v>3331.3</v>
      </c>
      <c r="G2033" s="157">
        <v>3331.3</v>
      </c>
      <c r="H2033" s="157">
        <v>3331.3</v>
      </c>
    </row>
    <row r="2034" spans="1:8" ht="45" outlineLevel="7" x14ac:dyDescent="0.2">
      <c r="A2034" s="155" t="s">
        <v>2208</v>
      </c>
      <c r="B2034" s="155" t="s">
        <v>2210</v>
      </c>
      <c r="C2034" s="155" t="s">
        <v>1284</v>
      </c>
      <c r="D2034" s="155" t="s">
        <v>293</v>
      </c>
      <c r="E2034" s="156" t="s">
        <v>294</v>
      </c>
      <c r="F2034" s="157">
        <v>3331.3</v>
      </c>
      <c r="G2034" s="157">
        <v>3331.3</v>
      </c>
      <c r="H2034" s="157">
        <v>3331.3</v>
      </c>
    </row>
    <row r="2035" spans="1:8" ht="90" outlineLevel="6" x14ac:dyDescent="0.2">
      <c r="A2035" s="155" t="s">
        <v>2208</v>
      </c>
      <c r="B2035" s="155" t="s">
        <v>2210</v>
      </c>
      <c r="C2035" s="155" t="s">
        <v>1286</v>
      </c>
      <c r="D2035" s="155"/>
      <c r="E2035" s="156" t="s">
        <v>1287</v>
      </c>
      <c r="F2035" s="157">
        <v>1440.5</v>
      </c>
      <c r="G2035" s="157">
        <v>1501.2</v>
      </c>
      <c r="H2035" s="157">
        <v>1501.2</v>
      </c>
    </row>
    <row r="2036" spans="1:8" ht="15" outlineLevel="7" x14ac:dyDescent="0.2">
      <c r="A2036" s="155" t="s">
        <v>2208</v>
      </c>
      <c r="B2036" s="155" t="s">
        <v>2210</v>
      </c>
      <c r="C2036" s="155" t="s">
        <v>1286</v>
      </c>
      <c r="D2036" s="155" t="s">
        <v>343</v>
      </c>
      <c r="E2036" s="156" t="s">
        <v>344</v>
      </c>
      <c r="F2036" s="157">
        <v>1440.5</v>
      </c>
      <c r="G2036" s="157">
        <v>1501.2</v>
      </c>
      <c r="H2036" s="157">
        <v>1501.2</v>
      </c>
    </row>
    <row r="2037" spans="1:8" ht="45" outlineLevel="6" x14ac:dyDescent="0.2">
      <c r="A2037" s="155" t="s">
        <v>2208</v>
      </c>
      <c r="B2037" s="155" t="s">
        <v>2210</v>
      </c>
      <c r="C2037" s="155" t="s">
        <v>1290</v>
      </c>
      <c r="D2037" s="155"/>
      <c r="E2037" s="156" t="s">
        <v>1291</v>
      </c>
      <c r="F2037" s="157">
        <v>1374.9</v>
      </c>
      <c r="G2037" s="157">
        <v>1374.9</v>
      </c>
      <c r="H2037" s="157">
        <v>1374.9</v>
      </c>
    </row>
    <row r="2038" spans="1:8" ht="45" outlineLevel="7" x14ac:dyDescent="0.2">
      <c r="A2038" s="155" t="s">
        <v>2208</v>
      </c>
      <c r="B2038" s="155" t="s">
        <v>2210</v>
      </c>
      <c r="C2038" s="155" t="s">
        <v>1290</v>
      </c>
      <c r="D2038" s="155" t="s">
        <v>293</v>
      </c>
      <c r="E2038" s="156" t="s">
        <v>294</v>
      </c>
      <c r="F2038" s="157">
        <v>1374.9</v>
      </c>
      <c r="G2038" s="157">
        <v>1374.9</v>
      </c>
      <c r="H2038" s="157">
        <v>1374.9</v>
      </c>
    </row>
    <row r="2039" spans="1:8" ht="15" outlineLevel="2" x14ac:dyDescent="0.2">
      <c r="A2039" s="155" t="s">
        <v>2208</v>
      </c>
      <c r="B2039" s="155" t="s">
        <v>2212</v>
      </c>
      <c r="C2039" s="155"/>
      <c r="D2039" s="155"/>
      <c r="E2039" s="156" t="s">
        <v>2213</v>
      </c>
      <c r="F2039" s="157">
        <v>2000000</v>
      </c>
      <c r="G2039" s="157">
        <v>500000</v>
      </c>
      <c r="H2039" s="157">
        <v>500000</v>
      </c>
    </row>
    <row r="2040" spans="1:8" ht="105" outlineLevel="3" x14ac:dyDescent="0.2">
      <c r="A2040" s="155" t="s">
        <v>2208</v>
      </c>
      <c r="B2040" s="155" t="s">
        <v>2212</v>
      </c>
      <c r="C2040" s="155" t="s">
        <v>1989</v>
      </c>
      <c r="D2040" s="155"/>
      <c r="E2040" s="156" t="s">
        <v>1990</v>
      </c>
      <c r="F2040" s="157">
        <v>2000000</v>
      </c>
      <c r="G2040" s="157">
        <v>500000</v>
      </c>
      <c r="H2040" s="157">
        <v>500000</v>
      </c>
    </row>
    <row r="2041" spans="1:8" ht="30" outlineLevel="4" x14ac:dyDescent="0.2">
      <c r="A2041" s="155" t="s">
        <v>2208</v>
      </c>
      <c r="B2041" s="155" t="s">
        <v>2212</v>
      </c>
      <c r="C2041" s="155" t="s">
        <v>2031</v>
      </c>
      <c r="D2041" s="155"/>
      <c r="E2041" s="156" t="s">
        <v>2032</v>
      </c>
      <c r="F2041" s="157">
        <v>2000000</v>
      </c>
      <c r="G2041" s="157">
        <v>500000</v>
      </c>
      <c r="H2041" s="157">
        <v>500000</v>
      </c>
    </row>
    <row r="2042" spans="1:8" ht="15" outlineLevel="7" x14ac:dyDescent="0.2">
      <c r="A2042" s="155" t="s">
        <v>2208</v>
      </c>
      <c r="B2042" s="155" t="s">
        <v>2212</v>
      </c>
      <c r="C2042" s="155" t="s">
        <v>2031</v>
      </c>
      <c r="D2042" s="155" t="s">
        <v>327</v>
      </c>
      <c r="E2042" s="156" t="s">
        <v>328</v>
      </c>
      <c r="F2042" s="157">
        <v>2000000</v>
      </c>
      <c r="G2042" s="157">
        <v>500000</v>
      </c>
      <c r="H2042" s="157">
        <v>500000</v>
      </c>
    </row>
    <row r="2043" spans="1:8" ht="30" outlineLevel="2" x14ac:dyDescent="0.2">
      <c r="A2043" s="155" t="s">
        <v>2208</v>
      </c>
      <c r="B2043" s="155" t="s">
        <v>2056</v>
      </c>
      <c r="C2043" s="155"/>
      <c r="D2043" s="155"/>
      <c r="E2043" s="156" t="s">
        <v>2057</v>
      </c>
      <c r="F2043" s="157">
        <v>3468179.1</v>
      </c>
      <c r="G2043" s="157">
        <v>3456922.8</v>
      </c>
      <c r="H2043" s="157">
        <v>3456922.8</v>
      </c>
    </row>
    <row r="2044" spans="1:8" ht="60" outlineLevel="3" x14ac:dyDescent="0.2">
      <c r="A2044" s="155" t="s">
        <v>2208</v>
      </c>
      <c r="B2044" s="155" t="s">
        <v>2056</v>
      </c>
      <c r="C2044" s="155" t="s">
        <v>1116</v>
      </c>
      <c r="D2044" s="155"/>
      <c r="E2044" s="156" t="s">
        <v>1117</v>
      </c>
      <c r="F2044" s="157">
        <v>10988.8</v>
      </c>
      <c r="G2044" s="157">
        <v>11483.9</v>
      </c>
      <c r="H2044" s="157">
        <v>11483.9</v>
      </c>
    </row>
    <row r="2045" spans="1:8" ht="75" outlineLevel="4" x14ac:dyDescent="0.2">
      <c r="A2045" s="155" t="s">
        <v>2208</v>
      </c>
      <c r="B2045" s="155" t="s">
        <v>2056</v>
      </c>
      <c r="C2045" s="155" t="s">
        <v>1278</v>
      </c>
      <c r="D2045" s="155"/>
      <c r="E2045" s="156" t="s">
        <v>1279</v>
      </c>
      <c r="F2045" s="157">
        <v>10988.8</v>
      </c>
      <c r="G2045" s="157">
        <v>11483.9</v>
      </c>
      <c r="H2045" s="157">
        <v>11483.9</v>
      </c>
    </row>
    <row r="2046" spans="1:8" ht="45" outlineLevel="5" x14ac:dyDescent="0.2">
      <c r="A2046" s="155" t="s">
        <v>2208</v>
      </c>
      <c r="B2046" s="155" t="s">
        <v>2056</v>
      </c>
      <c r="C2046" s="155" t="s">
        <v>1280</v>
      </c>
      <c r="D2046" s="155"/>
      <c r="E2046" s="156" t="s">
        <v>369</v>
      </c>
      <c r="F2046" s="157">
        <v>10988.8</v>
      </c>
      <c r="G2046" s="157">
        <v>11483.9</v>
      </c>
      <c r="H2046" s="157">
        <v>11483.9</v>
      </c>
    </row>
    <row r="2047" spans="1:8" ht="105" outlineLevel="6" x14ac:dyDescent="0.2">
      <c r="A2047" s="155" t="s">
        <v>2208</v>
      </c>
      <c r="B2047" s="155" t="s">
        <v>2056</v>
      </c>
      <c r="C2047" s="155" t="s">
        <v>1288</v>
      </c>
      <c r="D2047" s="155"/>
      <c r="E2047" s="156" t="s">
        <v>1289</v>
      </c>
      <c r="F2047" s="157">
        <v>10988.8</v>
      </c>
      <c r="G2047" s="157">
        <v>11483.9</v>
      </c>
      <c r="H2047" s="157">
        <v>11483.9</v>
      </c>
    </row>
    <row r="2048" spans="1:8" ht="110.25" customHeight="1" outlineLevel="7" x14ac:dyDescent="0.2">
      <c r="A2048" s="155" t="s">
        <v>2208</v>
      </c>
      <c r="B2048" s="155" t="s">
        <v>2056</v>
      </c>
      <c r="C2048" s="155" t="s">
        <v>1288</v>
      </c>
      <c r="D2048" s="155" t="s">
        <v>325</v>
      </c>
      <c r="E2048" s="156" t="s">
        <v>326</v>
      </c>
      <c r="F2048" s="157">
        <v>10988.8</v>
      </c>
      <c r="G2048" s="157">
        <v>11483.9</v>
      </c>
      <c r="H2048" s="157">
        <v>11483.9</v>
      </c>
    </row>
    <row r="2049" spans="1:8" ht="45" outlineLevel="3" x14ac:dyDescent="0.2">
      <c r="A2049" s="155" t="s">
        <v>2208</v>
      </c>
      <c r="B2049" s="155" t="s">
        <v>2056</v>
      </c>
      <c r="C2049" s="155" t="s">
        <v>1736</v>
      </c>
      <c r="D2049" s="155"/>
      <c r="E2049" s="156" t="s">
        <v>1737</v>
      </c>
      <c r="F2049" s="157">
        <v>5262.5</v>
      </c>
      <c r="G2049" s="157">
        <v>5262.5</v>
      </c>
      <c r="H2049" s="157">
        <v>5262.5</v>
      </c>
    </row>
    <row r="2050" spans="1:8" ht="60" outlineLevel="4" x14ac:dyDescent="0.2">
      <c r="A2050" s="155" t="s">
        <v>2208</v>
      </c>
      <c r="B2050" s="155" t="s">
        <v>2056</v>
      </c>
      <c r="C2050" s="155" t="s">
        <v>1786</v>
      </c>
      <c r="D2050" s="155"/>
      <c r="E2050" s="156" t="s">
        <v>1787</v>
      </c>
      <c r="F2050" s="157">
        <v>5262.5</v>
      </c>
      <c r="G2050" s="157">
        <v>5262.5</v>
      </c>
      <c r="H2050" s="157">
        <v>5262.5</v>
      </c>
    </row>
    <row r="2051" spans="1:8" ht="60" outlineLevel="5" x14ac:dyDescent="0.2">
      <c r="A2051" s="155" t="s">
        <v>2208</v>
      </c>
      <c r="B2051" s="155" t="s">
        <v>2056</v>
      </c>
      <c r="C2051" s="155" t="s">
        <v>1792</v>
      </c>
      <c r="D2051" s="155"/>
      <c r="E2051" s="156" t="s">
        <v>1793</v>
      </c>
      <c r="F2051" s="157">
        <v>5262.5</v>
      </c>
      <c r="G2051" s="157">
        <v>5262.5</v>
      </c>
      <c r="H2051" s="157">
        <v>5262.5</v>
      </c>
    </row>
    <row r="2052" spans="1:8" ht="120" outlineLevel="6" x14ac:dyDescent="0.2">
      <c r="A2052" s="155" t="s">
        <v>2208</v>
      </c>
      <c r="B2052" s="155" t="s">
        <v>2056</v>
      </c>
      <c r="C2052" s="155" t="s">
        <v>1796</v>
      </c>
      <c r="D2052" s="155"/>
      <c r="E2052" s="156" t="s">
        <v>1797</v>
      </c>
      <c r="F2052" s="157">
        <v>5262.5</v>
      </c>
      <c r="G2052" s="157">
        <v>5262.5</v>
      </c>
      <c r="H2052" s="157">
        <v>5262.5</v>
      </c>
    </row>
    <row r="2053" spans="1:8" ht="60" outlineLevel="7" x14ac:dyDescent="0.2">
      <c r="A2053" s="155" t="s">
        <v>2208</v>
      </c>
      <c r="B2053" s="155" t="s">
        <v>2056</v>
      </c>
      <c r="C2053" s="155" t="s">
        <v>1796</v>
      </c>
      <c r="D2053" s="155" t="s">
        <v>289</v>
      </c>
      <c r="E2053" s="156" t="s">
        <v>290</v>
      </c>
      <c r="F2053" s="157">
        <v>5262.5</v>
      </c>
      <c r="G2053" s="157">
        <v>5262.5</v>
      </c>
      <c r="H2053" s="157">
        <v>5262.5</v>
      </c>
    </row>
    <row r="2054" spans="1:8" ht="105" outlineLevel="3" x14ac:dyDescent="0.2">
      <c r="A2054" s="155" t="s">
        <v>2208</v>
      </c>
      <c r="B2054" s="155" t="s">
        <v>2056</v>
      </c>
      <c r="C2054" s="155" t="s">
        <v>1989</v>
      </c>
      <c r="D2054" s="155"/>
      <c r="E2054" s="156" t="s">
        <v>1990</v>
      </c>
      <c r="F2054" s="157">
        <v>3451927.8</v>
      </c>
      <c r="G2054" s="157">
        <v>3440176.4</v>
      </c>
      <c r="H2054" s="157">
        <v>3440176.4</v>
      </c>
    </row>
    <row r="2055" spans="1:8" ht="45" outlineLevel="4" x14ac:dyDescent="0.2">
      <c r="A2055" s="155" t="s">
        <v>2208</v>
      </c>
      <c r="B2055" s="155" t="s">
        <v>2056</v>
      </c>
      <c r="C2055" s="155" t="s">
        <v>2033</v>
      </c>
      <c r="D2055" s="155"/>
      <c r="E2055" s="156" t="s">
        <v>2034</v>
      </c>
      <c r="F2055" s="157">
        <v>3440136.4</v>
      </c>
      <c r="G2055" s="157">
        <v>3440136.4</v>
      </c>
      <c r="H2055" s="157">
        <v>3440136.4</v>
      </c>
    </row>
    <row r="2056" spans="1:8" ht="15" outlineLevel="7" x14ac:dyDescent="0.2">
      <c r="A2056" s="155" t="s">
        <v>2208</v>
      </c>
      <c r="B2056" s="155" t="s">
        <v>2056</v>
      </c>
      <c r="C2056" s="155" t="s">
        <v>2033</v>
      </c>
      <c r="D2056" s="155" t="s">
        <v>327</v>
      </c>
      <c r="E2056" s="156" t="s">
        <v>328</v>
      </c>
      <c r="F2056" s="157">
        <v>3440136.4</v>
      </c>
      <c r="G2056" s="157">
        <v>3440136.4</v>
      </c>
      <c r="H2056" s="157">
        <v>3440136.4</v>
      </c>
    </row>
    <row r="2057" spans="1:8" ht="105" outlineLevel="4" x14ac:dyDescent="0.2">
      <c r="A2057" s="155" t="s">
        <v>2208</v>
      </c>
      <c r="B2057" s="155" t="s">
        <v>2056</v>
      </c>
      <c r="C2057" s="155" t="s">
        <v>2037</v>
      </c>
      <c r="D2057" s="155"/>
      <c r="E2057" s="156" t="s">
        <v>2038</v>
      </c>
      <c r="F2057" s="157">
        <v>11791.4</v>
      </c>
      <c r="G2057" s="157">
        <v>40</v>
      </c>
      <c r="H2057" s="157">
        <v>40</v>
      </c>
    </row>
    <row r="2058" spans="1:8" ht="45" outlineLevel="7" x14ac:dyDescent="0.2">
      <c r="A2058" s="155" t="s">
        <v>2208</v>
      </c>
      <c r="B2058" s="155" t="s">
        <v>2056</v>
      </c>
      <c r="C2058" s="155" t="s">
        <v>2037</v>
      </c>
      <c r="D2058" s="155" t="s">
        <v>293</v>
      </c>
      <c r="E2058" s="156" t="s">
        <v>294</v>
      </c>
      <c r="F2058" s="157">
        <v>11791.4</v>
      </c>
      <c r="G2058" s="157">
        <v>40</v>
      </c>
      <c r="H2058" s="157">
        <v>40</v>
      </c>
    </row>
    <row r="2059" spans="1:8" ht="30" outlineLevel="1" x14ac:dyDescent="0.2">
      <c r="A2059" s="155" t="s">
        <v>2208</v>
      </c>
      <c r="B2059" s="155" t="s">
        <v>2058</v>
      </c>
      <c r="C2059" s="155"/>
      <c r="D2059" s="155"/>
      <c r="E2059" s="156" t="s">
        <v>2059</v>
      </c>
      <c r="F2059" s="157">
        <v>141947.5</v>
      </c>
      <c r="G2059" s="157">
        <v>114994.9</v>
      </c>
      <c r="H2059" s="157">
        <v>114994.9</v>
      </c>
    </row>
    <row r="2060" spans="1:8" ht="15" outlineLevel="2" x14ac:dyDescent="0.2">
      <c r="A2060" s="155" t="s">
        <v>2208</v>
      </c>
      <c r="B2060" s="155" t="s">
        <v>2146</v>
      </c>
      <c r="C2060" s="155"/>
      <c r="D2060" s="155"/>
      <c r="E2060" s="156" t="s">
        <v>2147</v>
      </c>
      <c r="F2060" s="157">
        <v>141947.5</v>
      </c>
      <c r="G2060" s="157">
        <v>114994.9</v>
      </c>
      <c r="H2060" s="157">
        <v>114994.9</v>
      </c>
    </row>
    <row r="2061" spans="1:8" ht="60" outlineLevel="3" x14ac:dyDescent="0.2">
      <c r="A2061" s="155" t="s">
        <v>2208</v>
      </c>
      <c r="B2061" s="155" t="s">
        <v>2146</v>
      </c>
      <c r="C2061" s="155" t="s">
        <v>1116</v>
      </c>
      <c r="D2061" s="155"/>
      <c r="E2061" s="156" t="s">
        <v>1117</v>
      </c>
      <c r="F2061" s="157">
        <v>141947.5</v>
      </c>
      <c r="G2061" s="157">
        <v>114994.9</v>
      </c>
      <c r="H2061" s="157">
        <v>114994.9</v>
      </c>
    </row>
    <row r="2062" spans="1:8" ht="75" outlineLevel="4" x14ac:dyDescent="0.2">
      <c r="A2062" s="155" t="s">
        <v>2208</v>
      </c>
      <c r="B2062" s="155" t="s">
        <v>2146</v>
      </c>
      <c r="C2062" s="155" t="s">
        <v>1278</v>
      </c>
      <c r="D2062" s="155"/>
      <c r="E2062" s="156" t="s">
        <v>1279</v>
      </c>
      <c r="F2062" s="157">
        <v>141947.5</v>
      </c>
      <c r="G2062" s="157">
        <v>114994.9</v>
      </c>
      <c r="H2062" s="157">
        <v>114994.9</v>
      </c>
    </row>
    <row r="2063" spans="1:8" ht="45" outlineLevel="5" x14ac:dyDescent="0.2">
      <c r="A2063" s="155" t="s">
        <v>2208</v>
      </c>
      <c r="B2063" s="155" t="s">
        <v>2146</v>
      </c>
      <c r="C2063" s="155" t="s">
        <v>1280</v>
      </c>
      <c r="D2063" s="155"/>
      <c r="E2063" s="156" t="s">
        <v>369</v>
      </c>
      <c r="F2063" s="157">
        <v>141947.5</v>
      </c>
      <c r="G2063" s="157">
        <v>114994.9</v>
      </c>
      <c r="H2063" s="157">
        <v>114994.9</v>
      </c>
    </row>
    <row r="2064" spans="1:8" ht="120" outlineLevel="6" x14ac:dyDescent="0.2">
      <c r="A2064" s="155" t="s">
        <v>2208</v>
      </c>
      <c r="B2064" s="155" t="s">
        <v>2146</v>
      </c>
      <c r="C2064" s="155" t="s">
        <v>1283</v>
      </c>
      <c r="D2064" s="155"/>
      <c r="E2064" s="156" t="s">
        <v>2316</v>
      </c>
      <c r="F2064" s="157">
        <v>141947.5</v>
      </c>
      <c r="G2064" s="157">
        <v>114994.9</v>
      </c>
      <c r="H2064" s="157">
        <v>114994.9</v>
      </c>
    </row>
    <row r="2065" spans="1:8" ht="45" outlineLevel="7" x14ac:dyDescent="0.2">
      <c r="A2065" s="155" t="s">
        <v>2208</v>
      </c>
      <c r="B2065" s="155" t="s">
        <v>2146</v>
      </c>
      <c r="C2065" s="155" t="s">
        <v>1283</v>
      </c>
      <c r="D2065" s="155" t="s">
        <v>293</v>
      </c>
      <c r="E2065" s="156" t="s">
        <v>294</v>
      </c>
      <c r="F2065" s="157">
        <v>141947.5</v>
      </c>
      <c r="G2065" s="157">
        <v>114994.9</v>
      </c>
      <c r="H2065" s="157">
        <v>114994.9</v>
      </c>
    </row>
    <row r="2066" spans="1:8" ht="45" outlineLevel="1" x14ac:dyDescent="0.2">
      <c r="A2066" s="155" t="s">
        <v>2208</v>
      </c>
      <c r="B2066" s="155" t="s">
        <v>2214</v>
      </c>
      <c r="C2066" s="155"/>
      <c r="D2066" s="155"/>
      <c r="E2066" s="156" t="s">
        <v>2215</v>
      </c>
      <c r="F2066" s="157">
        <v>959420.1</v>
      </c>
      <c r="G2066" s="157">
        <v>1972402.2</v>
      </c>
      <c r="H2066" s="157">
        <v>1972402.2</v>
      </c>
    </row>
    <row r="2067" spans="1:8" ht="36.75" customHeight="1" outlineLevel="2" x14ac:dyDescent="0.2">
      <c r="A2067" s="155" t="s">
        <v>2208</v>
      </c>
      <c r="B2067" s="155" t="s">
        <v>2216</v>
      </c>
      <c r="C2067" s="155"/>
      <c r="D2067" s="155"/>
      <c r="E2067" s="156" t="s">
        <v>2217</v>
      </c>
      <c r="F2067" s="157">
        <v>959420.1</v>
      </c>
      <c r="G2067" s="157">
        <v>1972402.2</v>
      </c>
      <c r="H2067" s="157">
        <v>1972402.2</v>
      </c>
    </row>
    <row r="2068" spans="1:8" ht="105" outlineLevel="3" x14ac:dyDescent="0.2">
      <c r="A2068" s="155" t="s">
        <v>2208</v>
      </c>
      <c r="B2068" s="155" t="s">
        <v>2216</v>
      </c>
      <c r="C2068" s="155" t="s">
        <v>1989</v>
      </c>
      <c r="D2068" s="155"/>
      <c r="E2068" s="156" t="s">
        <v>1990</v>
      </c>
      <c r="F2068" s="157">
        <v>959420.1</v>
      </c>
      <c r="G2068" s="157">
        <v>1972402.2</v>
      </c>
      <c r="H2068" s="157">
        <v>1972402.2</v>
      </c>
    </row>
    <row r="2069" spans="1:8" ht="90" outlineLevel="4" x14ac:dyDescent="0.2">
      <c r="A2069" s="155" t="s">
        <v>2208</v>
      </c>
      <c r="B2069" s="155" t="s">
        <v>2216</v>
      </c>
      <c r="C2069" s="155" t="s">
        <v>2016</v>
      </c>
      <c r="D2069" s="155"/>
      <c r="E2069" s="156" t="s">
        <v>2017</v>
      </c>
      <c r="F2069" s="157">
        <v>945327.5</v>
      </c>
      <c r="G2069" s="157">
        <v>1971936.1</v>
      </c>
      <c r="H2069" s="157">
        <v>1971962.6</v>
      </c>
    </row>
    <row r="2070" spans="1:8" ht="30" outlineLevel="7" x14ac:dyDescent="0.2">
      <c r="A2070" s="155" t="s">
        <v>2208</v>
      </c>
      <c r="B2070" s="155" t="s">
        <v>2216</v>
      </c>
      <c r="C2070" s="155" t="s">
        <v>2016</v>
      </c>
      <c r="D2070" s="155" t="s">
        <v>2018</v>
      </c>
      <c r="E2070" s="156" t="s">
        <v>2019</v>
      </c>
      <c r="F2070" s="157">
        <v>945327.5</v>
      </c>
      <c r="G2070" s="157">
        <v>1971936.1</v>
      </c>
      <c r="H2070" s="157">
        <v>1971962.6</v>
      </c>
    </row>
    <row r="2071" spans="1:8" ht="45" outlineLevel="4" x14ac:dyDescent="0.2">
      <c r="A2071" s="155" t="s">
        <v>2208</v>
      </c>
      <c r="B2071" s="155" t="s">
        <v>2216</v>
      </c>
      <c r="C2071" s="155" t="s">
        <v>2020</v>
      </c>
      <c r="D2071" s="155"/>
      <c r="E2071" s="156" t="s">
        <v>26</v>
      </c>
      <c r="F2071" s="157">
        <v>14092.6</v>
      </c>
      <c r="G2071" s="157">
        <v>466.1</v>
      </c>
      <c r="H2071" s="157">
        <v>439.6</v>
      </c>
    </row>
    <row r="2072" spans="1:8" ht="30" outlineLevel="7" x14ac:dyDescent="0.2">
      <c r="A2072" s="155" t="s">
        <v>2208</v>
      </c>
      <c r="B2072" s="155" t="s">
        <v>2216</v>
      </c>
      <c r="C2072" s="155" t="s">
        <v>2020</v>
      </c>
      <c r="D2072" s="155" t="s">
        <v>2018</v>
      </c>
      <c r="E2072" s="156" t="s">
        <v>2019</v>
      </c>
      <c r="F2072" s="157">
        <v>14092.6</v>
      </c>
      <c r="G2072" s="157">
        <v>466.1</v>
      </c>
      <c r="H2072" s="157">
        <v>439.6</v>
      </c>
    </row>
    <row r="2073" spans="1:8" ht="75" outlineLevel="1" x14ac:dyDescent="0.2">
      <c r="A2073" s="155" t="s">
        <v>2208</v>
      </c>
      <c r="B2073" s="155" t="s">
        <v>2086</v>
      </c>
      <c r="C2073" s="155"/>
      <c r="D2073" s="155"/>
      <c r="E2073" s="156" t="s">
        <v>2087</v>
      </c>
      <c r="F2073" s="157">
        <v>12339428.699999999</v>
      </c>
      <c r="G2073" s="157">
        <v>13692064.5</v>
      </c>
      <c r="H2073" s="157">
        <v>14470538</v>
      </c>
    </row>
    <row r="2074" spans="1:8" ht="60" outlineLevel="2" x14ac:dyDescent="0.2">
      <c r="A2074" s="155" t="s">
        <v>2208</v>
      </c>
      <c r="B2074" s="155" t="s">
        <v>2218</v>
      </c>
      <c r="C2074" s="155"/>
      <c r="D2074" s="155"/>
      <c r="E2074" s="156" t="s">
        <v>2219</v>
      </c>
      <c r="F2074" s="157">
        <v>11678403.9</v>
      </c>
      <c r="G2074" s="157">
        <v>13037583.300000001</v>
      </c>
      <c r="H2074" s="157">
        <v>13806927.1</v>
      </c>
    </row>
    <row r="2075" spans="1:8" ht="45" outlineLevel="3" x14ac:dyDescent="0.2">
      <c r="A2075" s="155" t="s">
        <v>2208</v>
      </c>
      <c r="B2075" s="155" t="s">
        <v>2218</v>
      </c>
      <c r="C2075" s="155" t="s">
        <v>1673</v>
      </c>
      <c r="D2075" s="155"/>
      <c r="E2075" s="156" t="s">
        <v>1674</v>
      </c>
      <c r="F2075" s="157">
        <v>11678403.9</v>
      </c>
      <c r="G2075" s="157">
        <v>13037583.300000001</v>
      </c>
      <c r="H2075" s="157">
        <v>13806927.1</v>
      </c>
    </row>
    <row r="2076" spans="1:8" ht="60" outlineLevel="4" x14ac:dyDescent="0.2">
      <c r="A2076" s="155" t="s">
        <v>2208</v>
      </c>
      <c r="B2076" s="155" t="s">
        <v>2218</v>
      </c>
      <c r="C2076" s="155" t="s">
        <v>1675</v>
      </c>
      <c r="D2076" s="155"/>
      <c r="E2076" s="156" t="s">
        <v>1676</v>
      </c>
      <c r="F2076" s="157">
        <v>11678403.9</v>
      </c>
      <c r="G2076" s="157">
        <v>13037583.300000001</v>
      </c>
      <c r="H2076" s="157">
        <v>13806927.1</v>
      </c>
    </row>
    <row r="2077" spans="1:8" ht="60" outlineLevel="5" x14ac:dyDescent="0.2">
      <c r="A2077" s="155" t="s">
        <v>2208</v>
      </c>
      <c r="B2077" s="155" t="s">
        <v>2218</v>
      </c>
      <c r="C2077" s="155" t="s">
        <v>1677</v>
      </c>
      <c r="D2077" s="155"/>
      <c r="E2077" s="156" t="s">
        <v>1678</v>
      </c>
      <c r="F2077" s="157">
        <v>11678403.9</v>
      </c>
      <c r="G2077" s="157">
        <v>13037583.300000001</v>
      </c>
      <c r="H2077" s="157">
        <v>13806927.1</v>
      </c>
    </row>
    <row r="2078" spans="1:8" ht="45" outlineLevel="6" x14ac:dyDescent="0.2">
      <c r="A2078" s="155" t="s">
        <v>2208</v>
      </c>
      <c r="B2078" s="155" t="s">
        <v>2218</v>
      </c>
      <c r="C2078" s="155" t="s">
        <v>1679</v>
      </c>
      <c r="D2078" s="155"/>
      <c r="E2078" s="156" t="s">
        <v>1680</v>
      </c>
      <c r="F2078" s="157">
        <v>11678403.9</v>
      </c>
      <c r="G2078" s="157">
        <v>13037583.300000001</v>
      </c>
      <c r="H2078" s="157">
        <v>13806927.1</v>
      </c>
    </row>
    <row r="2079" spans="1:8" ht="15" outlineLevel="7" x14ac:dyDescent="0.2">
      <c r="A2079" s="155" t="s">
        <v>2208</v>
      </c>
      <c r="B2079" s="155" t="s">
        <v>2218</v>
      </c>
      <c r="C2079" s="155" t="s">
        <v>1679</v>
      </c>
      <c r="D2079" s="155" t="s">
        <v>343</v>
      </c>
      <c r="E2079" s="156" t="s">
        <v>344</v>
      </c>
      <c r="F2079" s="157">
        <v>11678403.9</v>
      </c>
      <c r="G2079" s="157">
        <v>13037583.300000001</v>
      </c>
      <c r="H2079" s="157">
        <v>13806927.1</v>
      </c>
    </row>
    <row r="2080" spans="1:8" ht="15" outlineLevel="2" x14ac:dyDescent="0.2">
      <c r="A2080" s="155" t="s">
        <v>2208</v>
      </c>
      <c r="B2080" s="155" t="s">
        <v>2220</v>
      </c>
      <c r="C2080" s="155"/>
      <c r="D2080" s="155"/>
      <c r="E2080" s="156" t="s">
        <v>2221</v>
      </c>
      <c r="F2080" s="157">
        <v>661024.80000000005</v>
      </c>
      <c r="G2080" s="157">
        <v>654481.19999999995</v>
      </c>
      <c r="H2080" s="157">
        <v>663610.9</v>
      </c>
    </row>
    <row r="2081" spans="1:8" ht="45" outlineLevel="3" x14ac:dyDescent="0.2">
      <c r="A2081" s="155" t="s">
        <v>2208</v>
      </c>
      <c r="B2081" s="155" t="s">
        <v>2220</v>
      </c>
      <c r="C2081" s="155" t="s">
        <v>1673</v>
      </c>
      <c r="D2081" s="155"/>
      <c r="E2081" s="156" t="s">
        <v>1674</v>
      </c>
      <c r="F2081" s="157">
        <v>661024.80000000005</v>
      </c>
      <c r="G2081" s="157">
        <v>654481.19999999995</v>
      </c>
      <c r="H2081" s="157">
        <v>663610.9</v>
      </c>
    </row>
    <row r="2082" spans="1:8" ht="60" outlineLevel="4" x14ac:dyDescent="0.2">
      <c r="A2082" s="155" t="s">
        <v>2208</v>
      </c>
      <c r="B2082" s="155" t="s">
        <v>2220</v>
      </c>
      <c r="C2082" s="155" t="s">
        <v>1675</v>
      </c>
      <c r="D2082" s="155"/>
      <c r="E2082" s="156" t="s">
        <v>1676</v>
      </c>
      <c r="F2082" s="157">
        <v>661024.80000000005</v>
      </c>
      <c r="G2082" s="157">
        <v>654481.19999999995</v>
      </c>
      <c r="H2082" s="157">
        <v>663610.9</v>
      </c>
    </row>
    <row r="2083" spans="1:8" ht="60" outlineLevel="5" x14ac:dyDescent="0.2">
      <c r="A2083" s="155" t="s">
        <v>2208</v>
      </c>
      <c r="B2083" s="155" t="s">
        <v>2220</v>
      </c>
      <c r="C2083" s="155" t="s">
        <v>1677</v>
      </c>
      <c r="D2083" s="155"/>
      <c r="E2083" s="156" t="s">
        <v>1678</v>
      </c>
      <c r="F2083" s="157">
        <v>64177</v>
      </c>
      <c r="G2083" s="157">
        <v>47154</v>
      </c>
      <c r="H2083" s="157">
        <v>45385</v>
      </c>
    </row>
    <row r="2084" spans="1:8" ht="75" outlineLevel="6" x14ac:dyDescent="0.2">
      <c r="A2084" s="155" t="s">
        <v>2208</v>
      </c>
      <c r="B2084" s="155" t="s">
        <v>2220</v>
      </c>
      <c r="C2084" s="155" t="s">
        <v>1681</v>
      </c>
      <c r="D2084" s="155"/>
      <c r="E2084" s="156" t="s">
        <v>1682</v>
      </c>
      <c r="F2084" s="157">
        <v>64177</v>
      </c>
      <c r="G2084" s="157">
        <v>47154</v>
      </c>
      <c r="H2084" s="157">
        <v>45385</v>
      </c>
    </row>
    <row r="2085" spans="1:8" ht="15" outlineLevel="7" x14ac:dyDescent="0.2">
      <c r="A2085" s="155" t="s">
        <v>2208</v>
      </c>
      <c r="B2085" s="155" t="s">
        <v>2220</v>
      </c>
      <c r="C2085" s="155" t="s">
        <v>1681</v>
      </c>
      <c r="D2085" s="155" t="s">
        <v>343</v>
      </c>
      <c r="E2085" s="156" t="s">
        <v>344</v>
      </c>
      <c r="F2085" s="157">
        <v>64177</v>
      </c>
      <c r="G2085" s="157">
        <v>47154</v>
      </c>
      <c r="H2085" s="157">
        <v>45385</v>
      </c>
    </row>
    <row r="2086" spans="1:8" ht="75" outlineLevel="5" x14ac:dyDescent="0.2">
      <c r="A2086" s="155" t="s">
        <v>2208</v>
      </c>
      <c r="B2086" s="155" t="s">
        <v>2220</v>
      </c>
      <c r="C2086" s="155" t="s">
        <v>1699</v>
      </c>
      <c r="D2086" s="155"/>
      <c r="E2086" s="156" t="s">
        <v>1700</v>
      </c>
      <c r="F2086" s="157">
        <v>596847.80000000005</v>
      </c>
      <c r="G2086" s="157">
        <v>607327.19999999995</v>
      </c>
      <c r="H2086" s="157">
        <v>618225.9</v>
      </c>
    </row>
    <row r="2087" spans="1:8" ht="30" outlineLevel="6" x14ac:dyDescent="0.2">
      <c r="A2087" s="155" t="s">
        <v>2208</v>
      </c>
      <c r="B2087" s="155" t="s">
        <v>2220</v>
      </c>
      <c r="C2087" s="155" t="s">
        <v>1701</v>
      </c>
      <c r="D2087" s="155"/>
      <c r="E2087" s="156" t="s">
        <v>1702</v>
      </c>
      <c r="F2087" s="157">
        <v>334861.59999999998</v>
      </c>
      <c r="G2087" s="157">
        <v>334861.59999999998</v>
      </c>
      <c r="H2087" s="157">
        <v>334861.59999999998</v>
      </c>
    </row>
    <row r="2088" spans="1:8" ht="15" outlineLevel="7" x14ac:dyDescent="0.2">
      <c r="A2088" s="155" t="s">
        <v>2208</v>
      </c>
      <c r="B2088" s="155" t="s">
        <v>2220</v>
      </c>
      <c r="C2088" s="155" t="s">
        <v>1701</v>
      </c>
      <c r="D2088" s="155" t="s">
        <v>343</v>
      </c>
      <c r="E2088" s="156" t="s">
        <v>344</v>
      </c>
      <c r="F2088" s="157">
        <v>334861.59999999998</v>
      </c>
      <c r="G2088" s="157">
        <v>334861.59999999998</v>
      </c>
      <c r="H2088" s="157">
        <v>334861.59999999998</v>
      </c>
    </row>
    <row r="2089" spans="1:8" ht="75" outlineLevel="6" x14ac:dyDescent="0.2">
      <c r="A2089" s="155" t="s">
        <v>2208</v>
      </c>
      <c r="B2089" s="155" t="s">
        <v>2220</v>
      </c>
      <c r="C2089" s="155" t="s">
        <v>1703</v>
      </c>
      <c r="D2089" s="155"/>
      <c r="E2089" s="156" t="s">
        <v>1704</v>
      </c>
      <c r="F2089" s="157">
        <v>261986.2</v>
      </c>
      <c r="G2089" s="157">
        <v>272465.59999999998</v>
      </c>
      <c r="H2089" s="157">
        <v>283364.3</v>
      </c>
    </row>
    <row r="2090" spans="1:8" ht="15" outlineLevel="7" x14ac:dyDescent="0.2">
      <c r="A2090" s="155" t="s">
        <v>2208</v>
      </c>
      <c r="B2090" s="155" t="s">
        <v>2220</v>
      </c>
      <c r="C2090" s="155" t="s">
        <v>1703</v>
      </c>
      <c r="D2090" s="155" t="s">
        <v>343</v>
      </c>
      <c r="E2090" s="156" t="s">
        <v>344</v>
      </c>
      <c r="F2090" s="157">
        <v>261986.2</v>
      </c>
      <c r="G2090" s="157">
        <v>272465.59999999998</v>
      </c>
      <c r="H2090" s="157">
        <v>283364.3</v>
      </c>
    </row>
    <row r="2091" spans="1:8" ht="36" customHeight="1" x14ac:dyDescent="0.2">
      <c r="A2091" s="155" t="s">
        <v>2222</v>
      </c>
      <c r="B2091" s="155"/>
      <c r="C2091" s="155"/>
      <c r="D2091" s="155"/>
      <c r="E2091" s="156" t="s">
        <v>2223</v>
      </c>
      <c r="F2091" s="157">
        <v>154112.79999999999</v>
      </c>
      <c r="G2091" s="157">
        <v>160041.29999999999</v>
      </c>
      <c r="H2091" s="157">
        <v>160041.29999999999</v>
      </c>
    </row>
    <row r="2092" spans="1:8" ht="30" outlineLevel="1" x14ac:dyDescent="0.2">
      <c r="A2092" s="155" t="s">
        <v>2222</v>
      </c>
      <c r="B2092" s="155" t="s">
        <v>2062</v>
      </c>
      <c r="C2092" s="155"/>
      <c r="D2092" s="155"/>
      <c r="E2092" s="156" t="s">
        <v>2063</v>
      </c>
      <c r="F2092" s="157">
        <v>154112.79999999999</v>
      </c>
      <c r="G2092" s="157">
        <v>160041.29999999999</v>
      </c>
      <c r="H2092" s="157">
        <v>160041.29999999999</v>
      </c>
    </row>
    <row r="2093" spans="1:8" ht="33.75" customHeight="1" outlineLevel="2" x14ac:dyDescent="0.2">
      <c r="A2093" s="155" t="s">
        <v>2222</v>
      </c>
      <c r="B2093" s="155" t="s">
        <v>2120</v>
      </c>
      <c r="C2093" s="155"/>
      <c r="D2093" s="155"/>
      <c r="E2093" s="156" t="s">
        <v>2121</v>
      </c>
      <c r="F2093" s="157">
        <v>154112.79999999999</v>
      </c>
      <c r="G2093" s="157">
        <v>160041.29999999999</v>
      </c>
      <c r="H2093" s="157">
        <v>160041.29999999999</v>
      </c>
    </row>
    <row r="2094" spans="1:8" ht="75" outlineLevel="3" x14ac:dyDescent="0.2">
      <c r="A2094" s="155" t="s">
        <v>2222</v>
      </c>
      <c r="B2094" s="155" t="s">
        <v>2120</v>
      </c>
      <c r="C2094" s="155" t="s">
        <v>1431</v>
      </c>
      <c r="D2094" s="155"/>
      <c r="E2094" s="156" t="s">
        <v>1432</v>
      </c>
      <c r="F2094" s="157">
        <v>154112.79999999999</v>
      </c>
      <c r="G2094" s="157">
        <v>160041.29999999999</v>
      </c>
      <c r="H2094" s="157">
        <v>160041.29999999999</v>
      </c>
    </row>
    <row r="2095" spans="1:8" ht="45" outlineLevel="4" x14ac:dyDescent="0.2">
      <c r="A2095" s="155" t="s">
        <v>2222</v>
      </c>
      <c r="B2095" s="155" t="s">
        <v>2120</v>
      </c>
      <c r="C2095" s="155" t="s">
        <v>1517</v>
      </c>
      <c r="D2095" s="155"/>
      <c r="E2095" s="156" t="s">
        <v>1518</v>
      </c>
      <c r="F2095" s="157">
        <v>154112.79999999999</v>
      </c>
      <c r="G2095" s="157">
        <v>160041.29999999999</v>
      </c>
      <c r="H2095" s="157">
        <v>160041.29999999999</v>
      </c>
    </row>
    <row r="2096" spans="1:8" ht="60" outlineLevel="5" x14ac:dyDescent="0.2">
      <c r="A2096" s="155" t="s">
        <v>2222</v>
      </c>
      <c r="B2096" s="155" t="s">
        <v>2120</v>
      </c>
      <c r="C2096" s="155" t="s">
        <v>1519</v>
      </c>
      <c r="D2096" s="155"/>
      <c r="E2096" s="156" t="s">
        <v>1520</v>
      </c>
      <c r="F2096" s="157">
        <v>154050.79999999999</v>
      </c>
      <c r="G2096" s="157">
        <v>159979.29999999999</v>
      </c>
      <c r="H2096" s="157">
        <v>159979.29999999999</v>
      </c>
    </row>
    <row r="2097" spans="1:8" ht="60" outlineLevel="6" x14ac:dyDescent="0.2">
      <c r="A2097" s="155" t="s">
        <v>2222</v>
      </c>
      <c r="B2097" s="155" t="s">
        <v>2120</v>
      </c>
      <c r="C2097" s="155" t="s">
        <v>1521</v>
      </c>
      <c r="D2097" s="155"/>
      <c r="E2097" s="156" t="s">
        <v>371</v>
      </c>
      <c r="F2097" s="157">
        <v>154050.79999999999</v>
      </c>
      <c r="G2097" s="157">
        <v>159979.29999999999</v>
      </c>
      <c r="H2097" s="157">
        <v>159979.29999999999</v>
      </c>
    </row>
    <row r="2098" spans="1:8" ht="108" customHeight="1" outlineLevel="7" x14ac:dyDescent="0.2">
      <c r="A2098" s="155" t="s">
        <v>2222</v>
      </c>
      <c r="B2098" s="155" t="s">
        <v>2120</v>
      </c>
      <c r="C2098" s="155" t="s">
        <v>1521</v>
      </c>
      <c r="D2098" s="155" t="s">
        <v>325</v>
      </c>
      <c r="E2098" s="156" t="s">
        <v>326</v>
      </c>
      <c r="F2098" s="157">
        <v>137398.20000000001</v>
      </c>
      <c r="G2098" s="157">
        <v>142009.29999999999</v>
      </c>
      <c r="H2098" s="157">
        <v>142009.29999999999</v>
      </c>
    </row>
    <row r="2099" spans="1:8" ht="45" outlineLevel="7" x14ac:dyDescent="0.2">
      <c r="A2099" s="155" t="s">
        <v>2222</v>
      </c>
      <c r="B2099" s="155" t="s">
        <v>2120</v>
      </c>
      <c r="C2099" s="155" t="s">
        <v>1521</v>
      </c>
      <c r="D2099" s="155" t="s">
        <v>293</v>
      </c>
      <c r="E2099" s="156" t="s">
        <v>294</v>
      </c>
      <c r="F2099" s="157">
        <v>16642.599999999999</v>
      </c>
      <c r="G2099" s="157">
        <v>17960</v>
      </c>
      <c r="H2099" s="157">
        <v>17960</v>
      </c>
    </row>
    <row r="2100" spans="1:8" ht="30" outlineLevel="7" x14ac:dyDescent="0.2">
      <c r="A2100" s="155" t="s">
        <v>2222</v>
      </c>
      <c r="B2100" s="155" t="s">
        <v>2120</v>
      </c>
      <c r="C2100" s="155" t="s">
        <v>1521</v>
      </c>
      <c r="D2100" s="155" t="s">
        <v>301</v>
      </c>
      <c r="E2100" s="156" t="s">
        <v>302</v>
      </c>
      <c r="F2100" s="157">
        <v>10</v>
      </c>
      <c r="G2100" s="157">
        <v>10</v>
      </c>
      <c r="H2100" s="157">
        <v>10</v>
      </c>
    </row>
    <row r="2101" spans="1:8" ht="60" outlineLevel="5" x14ac:dyDescent="0.2">
      <c r="A2101" s="155" t="s">
        <v>2222</v>
      </c>
      <c r="B2101" s="155" t="s">
        <v>2120</v>
      </c>
      <c r="C2101" s="155" t="s">
        <v>1539</v>
      </c>
      <c r="D2101" s="155"/>
      <c r="E2101" s="156" t="s">
        <v>1540</v>
      </c>
      <c r="F2101" s="157">
        <v>62</v>
      </c>
      <c r="G2101" s="157">
        <v>62</v>
      </c>
      <c r="H2101" s="157">
        <v>62</v>
      </c>
    </row>
    <row r="2102" spans="1:8" ht="60" outlineLevel="6" x14ac:dyDescent="0.2">
      <c r="A2102" s="155" t="s">
        <v>2222</v>
      </c>
      <c r="B2102" s="155" t="s">
        <v>2120</v>
      </c>
      <c r="C2102" s="155" t="s">
        <v>1541</v>
      </c>
      <c r="D2102" s="155"/>
      <c r="E2102" s="156" t="s">
        <v>1542</v>
      </c>
      <c r="F2102" s="157">
        <v>62</v>
      </c>
      <c r="G2102" s="157">
        <v>62</v>
      </c>
      <c r="H2102" s="157">
        <v>62</v>
      </c>
    </row>
    <row r="2103" spans="1:8" ht="45" outlineLevel="7" x14ac:dyDescent="0.2">
      <c r="A2103" s="155" t="s">
        <v>2222</v>
      </c>
      <c r="B2103" s="155" t="s">
        <v>2120</v>
      </c>
      <c r="C2103" s="155" t="s">
        <v>1541</v>
      </c>
      <c r="D2103" s="155" t="s">
        <v>293</v>
      </c>
      <c r="E2103" s="156" t="s">
        <v>294</v>
      </c>
      <c r="F2103" s="157">
        <v>62</v>
      </c>
      <c r="G2103" s="157">
        <v>62</v>
      </c>
      <c r="H2103" s="157">
        <v>62</v>
      </c>
    </row>
    <row r="2104" spans="1:8" ht="45" x14ac:dyDescent="0.2">
      <c r="A2104" s="155" t="s">
        <v>2224</v>
      </c>
      <c r="B2104" s="155"/>
      <c r="C2104" s="155"/>
      <c r="D2104" s="155"/>
      <c r="E2104" s="156" t="s">
        <v>2225</v>
      </c>
      <c r="F2104" s="157">
        <v>55887</v>
      </c>
      <c r="G2104" s="157">
        <v>57325.8</v>
      </c>
      <c r="H2104" s="157">
        <v>57860.800000000003</v>
      </c>
    </row>
    <row r="2105" spans="1:8" ht="30" outlineLevel="1" x14ac:dyDescent="0.2">
      <c r="A2105" s="155" t="s">
        <v>2224</v>
      </c>
      <c r="B2105" s="155" t="s">
        <v>2058</v>
      </c>
      <c r="C2105" s="155"/>
      <c r="D2105" s="155"/>
      <c r="E2105" s="156" t="s">
        <v>2059</v>
      </c>
      <c r="F2105" s="157">
        <v>55887</v>
      </c>
      <c r="G2105" s="157">
        <v>57325.8</v>
      </c>
      <c r="H2105" s="157">
        <v>57860.800000000003</v>
      </c>
    </row>
    <row r="2106" spans="1:8" ht="15" outlineLevel="2" x14ac:dyDescent="0.2">
      <c r="A2106" s="155" t="s">
        <v>2224</v>
      </c>
      <c r="B2106" s="155" t="s">
        <v>2226</v>
      </c>
      <c r="C2106" s="155"/>
      <c r="D2106" s="155"/>
      <c r="E2106" s="156" t="s">
        <v>2227</v>
      </c>
      <c r="F2106" s="157">
        <v>55887</v>
      </c>
      <c r="G2106" s="157">
        <v>57325.8</v>
      </c>
      <c r="H2106" s="157">
        <v>57860.800000000003</v>
      </c>
    </row>
    <row r="2107" spans="1:8" ht="45" outlineLevel="3" x14ac:dyDescent="0.2">
      <c r="A2107" s="155" t="s">
        <v>2224</v>
      </c>
      <c r="B2107" s="155" t="s">
        <v>2226</v>
      </c>
      <c r="C2107" s="155" t="s">
        <v>1547</v>
      </c>
      <c r="D2107" s="155"/>
      <c r="E2107" s="156" t="s">
        <v>1548</v>
      </c>
      <c r="F2107" s="157">
        <v>55887</v>
      </c>
      <c r="G2107" s="157">
        <v>57325.8</v>
      </c>
      <c r="H2107" s="157">
        <v>57860.800000000003</v>
      </c>
    </row>
    <row r="2108" spans="1:8" ht="45" outlineLevel="4" x14ac:dyDescent="0.2">
      <c r="A2108" s="155" t="s">
        <v>2224</v>
      </c>
      <c r="B2108" s="155" t="s">
        <v>2226</v>
      </c>
      <c r="C2108" s="155" t="s">
        <v>1666</v>
      </c>
      <c r="D2108" s="155"/>
      <c r="E2108" s="156" t="s">
        <v>951</v>
      </c>
      <c r="F2108" s="157">
        <v>55887</v>
      </c>
      <c r="G2108" s="157">
        <v>57325.8</v>
      </c>
      <c r="H2108" s="157">
        <v>57860.800000000003</v>
      </c>
    </row>
    <row r="2109" spans="1:8" ht="45" outlineLevel="5" x14ac:dyDescent="0.2">
      <c r="A2109" s="155" t="s">
        <v>2224</v>
      </c>
      <c r="B2109" s="155" t="s">
        <v>2226</v>
      </c>
      <c r="C2109" s="155" t="s">
        <v>1667</v>
      </c>
      <c r="D2109" s="155"/>
      <c r="E2109" s="156" t="s">
        <v>369</v>
      </c>
      <c r="F2109" s="157">
        <v>55887</v>
      </c>
      <c r="G2109" s="157">
        <v>57325.8</v>
      </c>
      <c r="H2109" s="157">
        <v>57860.800000000003</v>
      </c>
    </row>
    <row r="2110" spans="1:8" ht="60" outlineLevel="6" x14ac:dyDescent="0.2">
      <c r="A2110" s="155" t="s">
        <v>2224</v>
      </c>
      <c r="B2110" s="155" t="s">
        <v>2226</v>
      </c>
      <c r="C2110" s="155" t="s">
        <v>1668</v>
      </c>
      <c r="D2110" s="155"/>
      <c r="E2110" s="156" t="s">
        <v>371</v>
      </c>
      <c r="F2110" s="157">
        <v>55887</v>
      </c>
      <c r="G2110" s="157">
        <v>57325.8</v>
      </c>
      <c r="H2110" s="157">
        <v>57860.800000000003</v>
      </c>
    </row>
    <row r="2111" spans="1:8" ht="111" customHeight="1" outlineLevel="7" x14ac:dyDescent="0.2">
      <c r="A2111" s="155" t="s">
        <v>2224</v>
      </c>
      <c r="B2111" s="155" t="s">
        <v>2226</v>
      </c>
      <c r="C2111" s="155" t="s">
        <v>1668</v>
      </c>
      <c r="D2111" s="155" t="s">
        <v>325</v>
      </c>
      <c r="E2111" s="156" t="s">
        <v>326</v>
      </c>
      <c r="F2111" s="157">
        <v>36140.9</v>
      </c>
      <c r="G2111" s="157">
        <v>37649.800000000003</v>
      </c>
      <c r="H2111" s="157">
        <v>37649.800000000003</v>
      </c>
    </row>
    <row r="2112" spans="1:8" ht="45" outlineLevel="7" x14ac:dyDescent="0.2">
      <c r="A2112" s="155" t="s">
        <v>2224</v>
      </c>
      <c r="B2112" s="155" t="s">
        <v>2226</v>
      </c>
      <c r="C2112" s="155" t="s">
        <v>1668</v>
      </c>
      <c r="D2112" s="155" t="s">
        <v>293</v>
      </c>
      <c r="E2112" s="156" t="s">
        <v>294</v>
      </c>
      <c r="F2112" s="157">
        <v>19727.400000000001</v>
      </c>
      <c r="G2112" s="157">
        <v>19667.3</v>
      </c>
      <c r="H2112" s="157">
        <v>20202.3</v>
      </c>
    </row>
    <row r="2113" spans="1:8" ht="30" outlineLevel="7" x14ac:dyDescent="0.2">
      <c r="A2113" s="155" t="s">
        <v>2224</v>
      </c>
      <c r="B2113" s="155" t="s">
        <v>2226</v>
      </c>
      <c r="C2113" s="155" t="s">
        <v>1668</v>
      </c>
      <c r="D2113" s="155" t="s">
        <v>301</v>
      </c>
      <c r="E2113" s="156" t="s">
        <v>302</v>
      </c>
      <c r="F2113" s="157">
        <v>10</v>
      </c>
      <c r="G2113" s="157">
        <v>0</v>
      </c>
      <c r="H2113" s="157">
        <v>0</v>
      </c>
    </row>
    <row r="2114" spans="1:8" ht="15" outlineLevel="7" x14ac:dyDescent="0.2">
      <c r="A2114" s="155" t="s">
        <v>2224</v>
      </c>
      <c r="B2114" s="155" t="s">
        <v>2226</v>
      </c>
      <c r="C2114" s="155" t="s">
        <v>1668</v>
      </c>
      <c r="D2114" s="155" t="s">
        <v>327</v>
      </c>
      <c r="E2114" s="156" t="s">
        <v>328</v>
      </c>
      <c r="F2114" s="157">
        <v>8.6999999999999993</v>
      </c>
      <c r="G2114" s="157">
        <v>8.6999999999999993</v>
      </c>
      <c r="H2114" s="157">
        <v>8.6999999999999993</v>
      </c>
    </row>
    <row r="2115" spans="1:8" ht="45" x14ac:dyDescent="0.2">
      <c r="A2115" s="155" t="s">
        <v>2228</v>
      </c>
      <c r="B2115" s="155"/>
      <c r="C2115" s="155"/>
      <c r="D2115" s="155"/>
      <c r="E2115" s="156" t="s">
        <v>2229</v>
      </c>
      <c r="F2115" s="157">
        <v>76555.399999999994</v>
      </c>
      <c r="G2115" s="157">
        <v>69070.5</v>
      </c>
      <c r="H2115" s="157">
        <v>66556.3</v>
      </c>
    </row>
    <row r="2116" spans="1:8" ht="30" outlineLevel="1" x14ac:dyDescent="0.2">
      <c r="A2116" s="155" t="s">
        <v>2228</v>
      </c>
      <c r="B2116" s="155" t="s">
        <v>2058</v>
      </c>
      <c r="C2116" s="155"/>
      <c r="D2116" s="155"/>
      <c r="E2116" s="156" t="s">
        <v>2059</v>
      </c>
      <c r="F2116" s="157">
        <v>66555.399999999994</v>
      </c>
      <c r="G2116" s="157">
        <v>69070.5</v>
      </c>
      <c r="H2116" s="157">
        <v>66556.3</v>
      </c>
    </row>
    <row r="2117" spans="1:8" ht="15" outlineLevel="2" x14ac:dyDescent="0.2">
      <c r="A2117" s="155" t="s">
        <v>2228</v>
      </c>
      <c r="B2117" s="155" t="s">
        <v>2226</v>
      </c>
      <c r="C2117" s="155"/>
      <c r="D2117" s="155"/>
      <c r="E2117" s="156" t="s">
        <v>2227</v>
      </c>
      <c r="F2117" s="157">
        <v>63795.4</v>
      </c>
      <c r="G2117" s="157">
        <v>66240.5</v>
      </c>
      <c r="H2117" s="157">
        <v>63656.3</v>
      </c>
    </row>
    <row r="2118" spans="1:8" ht="75" outlineLevel="3" x14ac:dyDescent="0.2">
      <c r="A2118" s="155" t="s">
        <v>2228</v>
      </c>
      <c r="B2118" s="155" t="s">
        <v>2226</v>
      </c>
      <c r="C2118" s="155" t="s">
        <v>1431</v>
      </c>
      <c r="D2118" s="155"/>
      <c r="E2118" s="156" t="s">
        <v>1432</v>
      </c>
      <c r="F2118" s="157">
        <v>63795.4</v>
      </c>
      <c r="G2118" s="157">
        <v>66240.5</v>
      </c>
      <c r="H2118" s="157">
        <v>63656.3</v>
      </c>
    </row>
    <row r="2119" spans="1:8" ht="45" outlineLevel="4" x14ac:dyDescent="0.2">
      <c r="A2119" s="155" t="s">
        <v>2228</v>
      </c>
      <c r="B2119" s="155" t="s">
        <v>2226</v>
      </c>
      <c r="C2119" s="155" t="s">
        <v>1517</v>
      </c>
      <c r="D2119" s="155"/>
      <c r="E2119" s="156" t="s">
        <v>1518</v>
      </c>
      <c r="F2119" s="157">
        <v>63795.4</v>
      </c>
      <c r="G2119" s="157">
        <v>66240.5</v>
      </c>
      <c r="H2119" s="157">
        <v>63656.3</v>
      </c>
    </row>
    <row r="2120" spans="1:8" ht="60" outlineLevel="5" x14ac:dyDescent="0.2">
      <c r="A2120" s="155" t="s">
        <v>2228</v>
      </c>
      <c r="B2120" s="155" t="s">
        <v>2226</v>
      </c>
      <c r="C2120" s="155" t="s">
        <v>1519</v>
      </c>
      <c r="D2120" s="155"/>
      <c r="E2120" s="156" t="s">
        <v>1520</v>
      </c>
      <c r="F2120" s="157">
        <v>63795.4</v>
      </c>
      <c r="G2120" s="157">
        <v>66240.5</v>
      </c>
      <c r="H2120" s="157">
        <v>63656.3</v>
      </c>
    </row>
    <row r="2121" spans="1:8" ht="60" outlineLevel="6" x14ac:dyDescent="0.2">
      <c r="A2121" s="155" t="s">
        <v>2228</v>
      </c>
      <c r="B2121" s="155" t="s">
        <v>2226</v>
      </c>
      <c r="C2121" s="155" t="s">
        <v>1521</v>
      </c>
      <c r="D2121" s="155"/>
      <c r="E2121" s="156" t="s">
        <v>371</v>
      </c>
      <c r="F2121" s="157">
        <v>63445.4</v>
      </c>
      <c r="G2121" s="157">
        <v>65890.5</v>
      </c>
      <c r="H2121" s="157">
        <v>63306.3</v>
      </c>
    </row>
    <row r="2122" spans="1:8" ht="108" customHeight="1" outlineLevel="7" x14ac:dyDescent="0.2">
      <c r="A2122" s="155" t="s">
        <v>2228</v>
      </c>
      <c r="B2122" s="155" t="s">
        <v>2226</v>
      </c>
      <c r="C2122" s="155" t="s">
        <v>1521</v>
      </c>
      <c r="D2122" s="155" t="s">
        <v>325</v>
      </c>
      <c r="E2122" s="156" t="s">
        <v>326</v>
      </c>
      <c r="F2122" s="157">
        <v>56325.9</v>
      </c>
      <c r="G2122" s="157">
        <v>58575.9</v>
      </c>
      <c r="H2122" s="157">
        <v>55991.7</v>
      </c>
    </row>
    <row r="2123" spans="1:8" ht="45" outlineLevel="7" x14ac:dyDescent="0.2">
      <c r="A2123" s="155" t="s">
        <v>2228</v>
      </c>
      <c r="B2123" s="155" t="s">
        <v>2226</v>
      </c>
      <c r="C2123" s="155" t="s">
        <v>1521</v>
      </c>
      <c r="D2123" s="155" t="s">
        <v>293</v>
      </c>
      <c r="E2123" s="156" t="s">
        <v>294</v>
      </c>
      <c r="F2123" s="157">
        <v>7109.5</v>
      </c>
      <c r="G2123" s="157">
        <v>7314.6</v>
      </c>
      <c r="H2123" s="157">
        <v>7314.6</v>
      </c>
    </row>
    <row r="2124" spans="1:8" ht="30" outlineLevel="7" x14ac:dyDescent="0.2">
      <c r="A2124" s="155" t="s">
        <v>2228</v>
      </c>
      <c r="B2124" s="155" t="s">
        <v>2226</v>
      </c>
      <c r="C2124" s="155" t="s">
        <v>1521</v>
      </c>
      <c r="D2124" s="155" t="s">
        <v>301</v>
      </c>
      <c r="E2124" s="156" t="s">
        <v>302</v>
      </c>
      <c r="F2124" s="157">
        <v>10</v>
      </c>
      <c r="G2124" s="157">
        <v>0</v>
      </c>
      <c r="H2124" s="157">
        <v>0</v>
      </c>
    </row>
    <row r="2125" spans="1:8" ht="45" outlineLevel="6" x14ac:dyDescent="0.2">
      <c r="A2125" s="155" t="s">
        <v>2228</v>
      </c>
      <c r="B2125" s="155" t="s">
        <v>2226</v>
      </c>
      <c r="C2125" s="155" t="s">
        <v>1523</v>
      </c>
      <c r="D2125" s="155"/>
      <c r="E2125" s="156" t="s">
        <v>1524</v>
      </c>
      <c r="F2125" s="157">
        <v>350</v>
      </c>
      <c r="G2125" s="157">
        <v>350</v>
      </c>
      <c r="H2125" s="157">
        <v>350</v>
      </c>
    </row>
    <row r="2126" spans="1:8" ht="45" outlineLevel="7" x14ac:dyDescent="0.2">
      <c r="A2126" s="155" t="s">
        <v>2228</v>
      </c>
      <c r="B2126" s="155" t="s">
        <v>2226</v>
      </c>
      <c r="C2126" s="155" t="s">
        <v>1523</v>
      </c>
      <c r="D2126" s="155" t="s">
        <v>293</v>
      </c>
      <c r="E2126" s="156" t="s">
        <v>294</v>
      </c>
      <c r="F2126" s="157">
        <v>350</v>
      </c>
      <c r="G2126" s="157">
        <v>350</v>
      </c>
      <c r="H2126" s="157">
        <v>350</v>
      </c>
    </row>
    <row r="2127" spans="1:8" ht="15" outlineLevel="2" x14ac:dyDescent="0.2">
      <c r="A2127" s="155" t="s">
        <v>2228</v>
      </c>
      <c r="B2127" s="155" t="s">
        <v>2146</v>
      </c>
      <c r="C2127" s="155"/>
      <c r="D2127" s="155"/>
      <c r="E2127" s="156" t="s">
        <v>2147</v>
      </c>
      <c r="F2127" s="157">
        <v>2760</v>
      </c>
      <c r="G2127" s="157">
        <v>2830</v>
      </c>
      <c r="H2127" s="157">
        <v>2900</v>
      </c>
    </row>
    <row r="2128" spans="1:8" ht="45" outlineLevel="3" x14ac:dyDescent="0.2">
      <c r="A2128" s="155" t="s">
        <v>2228</v>
      </c>
      <c r="B2128" s="155" t="s">
        <v>2146</v>
      </c>
      <c r="C2128" s="155" t="s">
        <v>1821</v>
      </c>
      <c r="D2128" s="155"/>
      <c r="E2128" s="156" t="s">
        <v>1822</v>
      </c>
      <c r="F2128" s="157">
        <v>2760</v>
      </c>
      <c r="G2128" s="157">
        <v>2830</v>
      </c>
      <c r="H2128" s="157">
        <v>2900</v>
      </c>
    </row>
    <row r="2129" spans="1:8" ht="30" outlineLevel="4" x14ac:dyDescent="0.2">
      <c r="A2129" s="155" t="s">
        <v>2228</v>
      </c>
      <c r="B2129" s="155" t="s">
        <v>2146</v>
      </c>
      <c r="C2129" s="155" t="s">
        <v>1828</v>
      </c>
      <c r="D2129" s="155"/>
      <c r="E2129" s="156" t="s">
        <v>1829</v>
      </c>
      <c r="F2129" s="157">
        <v>2760</v>
      </c>
      <c r="G2129" s="157">
        <v>2830</v>
      </c>
      <c r="H2129" s="157">
        <v>2900</v>
      </c>
    </row>
    <row r="2130" spans="1:8" ht="275.25" customHeight="1" outlineLevel="5" x14ac:dyDescent="0.2">
      <c r="A2130" s="155" t="s">
        <v>2228</v>
      </c>
      <c r="B2130" s="155" t="s">
        <v>2146</v>
      </c>
      <c r="C2130" s="155" t="s">
        <v>1830</v>
      </c>
      <c r="D2130" s="155"/>
      <c r="E2130" s="156" t="s">
        <v>1831</v>
      </c>
      <c r="F2130" s="157">
        <v>2760</v>
      </c>
      <c r="G2130" s="157">
        <v>2830</v>
      </c>
      <c r="H2130" s="157">
        <v>2900</v>
      </c>
    </row>
    <row r="2131" spans="1:8" ht="120" outlineLevel="6" x14ac:dyDescent="0.2">
      <c r="A2131" s="155" t="s">
        <v>2228</v>
      </c>
      <c r="B2131" s="155" t="s">
        <v>2146</v>
      </c>
      <c r="C2131" s="155" t="s">
        <v>1833</v>
      </c>
      <c r="D2131" s="155"/>
      <c r="E2131" s="156" t="s">
        <v>2316</v>
      </c>
      <c r="F2131" s="157">
        <v>2760</v>
      </c>
      <c r="G2131" s="157">
        <v>2830</v>
      </c>
      <c r="H2131" s="157">
        <v>2900</v>
      </c>
    </row>
    <row r="2132" spans="1:8" ht="45" outlineLevel="7" x14ac:dyDescent="0.2">
      <c r="A2132" s="155" t="s">
        <v>2228</v>
      </c>
      <c r="B2132" s="155" t="s">
        <v>2146</v>
      </c>
      <c r="C2132" s="155" t="s">
        <v>1833</v>
      </c>
      <c r="D2132" s="155" t="s">
        <v>293</v>
      </c>
      <c r="E2132" s="156" t="s">
        <v>294</v>
      </c>
      <c r="F2132" s="157">
        <v>2760</v>
      </c>
      <c r="G2132" s="157">
        <v>2830</v>
      </c>
      <c r="H2132" s="157">
        <v>2900</v>
      </c>
    </row>
    <row r="2133" spans="1:8" ht="30" outlineLevel="1" x14ac:dyDescent="0.2">
      <c r="A2133" s="155" t="s">
        <v>2228</v>
      </c>
      <c r="B2133" s="155" t="s">
        <v>2062</v>
      </c>
      <c r="C2133" s="155"/>
      <c r="D2133" s="155"/>
      <c r="E2133" s="156" t="s">
        <v>2063</v>
      </c>
      <c r="F2133" s="157">
        <v>10000</v>
      </c>
      <c r="G2133" s="157">
        <v>0</v>
      </c>
      <c r="H2133" s="157">
        <v>0</v>
      </c>
    </row>
    <row r="2134" spans="1:8" ht="45" outlineLevel="2" x14ac:dyDescent="0.2">
      <c r="A2134" s="155" t="s">
        <v>2228</v>
      </c>
      <c r="B2134" s="155" t="s">
        <v>2120</v>
      </c>
      <c r="C2134" s="155"/>
      <c r="D2134" s="155"/>
      <c r="E2134" s="156" t="s">
        <v>2121</v>
      </c>
      <c r="F2134" s="157">
        <v>10000</v>
      </c>
      <c r="G2134" s="157">
        <v>0</v>
      </c>
      <c r="H2134" s="157">
        <v>0</v>
      </c>
    </row>
    <row r="2135" spans="1:8" ht="75" outlineLevel="3" x14ac:dyDescent="0.2">
      <c r="A2135" s="155" t="s">
        <v>2228</v>
      </c>
      <c r="B2135" s="155" t="s">
        <v>2120</v>
      </c>
      <c r="C2135" s="155" t="s">
        <v>1431</v>
      </c>
      <c r="D2135" s="155"/>
      <c r="E2135" s="156" t="s">
        <v>1432</v>
      </c>
      <c r="F2135" s="157">
        <v>10000</v>
      </c>
      <c r="G2135" s="157">
        <v>0</v>
      </c>
      <c r="H2135" s="157">
        <v>0</v>
      </c>
    </row>
    <row r="2136" spans="1:8" ht="60" outlineLevel="4" x14ac:dyDescent="0.2">
      <c r="A2136" s="155" t="s">
        <v>2228</v>
      </c>
      <c r="B2136" s="155" t="s">
        <v>2120</v>
      </c>
      <c r="C2136" s="155" t="s">
        <v>1472</v>
      </c>
      <c r="D2136" s="155"/>
      <c r="E2136" s="156" t="s">
        <v>1473</v>
      </c>
      <c r="F2136" s="157">
        <v>10000</v>
      </c>
      <c r="G2136" s="157">
        <v>0</v>
      </c>
      <c r="H2136" s="157">
        <v>0</v>
      </c>
    </row>
    <row r="2137" spans="1:8" ht="45" outlineLevel="5" x14ac:dyDescent="0.2">
      <c r="A2137" s="155" t="s">
        <v>2228</v>
      </c>
      <c r="B2137" s="155" t="s">
        <v>2120</v>
      </c>
      <c r="C2137" s="155" t="s">
        <v>1481</v>
      </c>
      <c r="D2137" s="155"/>
      <c r="E2137" s="156" t="s">
        <v>1482</v>
      </c>
      <c r="F2137" s="157">
        <v>10000</v>
      </c>
      <c r="G2137" s="157">
        <v>0</v>
      </c>
      <c r="H2137" s="157">
        <v>0</v>
      </c>
    </row>
    <row r="2138" spans="1:8" ht="90" outlineLevel="6" x14ac:dyDescent="0.2">
      <c r="A2138" s="155" t="s">
        <v>2228</v>
      </c>
      <c r="B2138" s="155" t="s">
        <v>2120</v>
      </c>
      <c r="C2138" s="155" t="s">
        <v>1493</v>
      </c>
      <c r="D2138" s="155"/>
      <c r="E2138" s="156" t="s">
        <v>1494</v>
      </c>
      <c r="F2138" s="157">
        <v>10000</v>
      </c>
      <c r="G2138" s="157">
        <v>0</v>
      </c>
      <c r="H2138" s="157">
        <v>0</v>
      </c>
    </row>
    <row r="2139" spans="1:8" ht="15" outlineLevel="7" x14ac:dyDescent="0.2">
      <c r="A2139" s="155" t="s">
        <v>2228</v>
      </c>
      <c r="B2139" s="155" t="s">
        <v>2120</v>
      </c>
      <c r="C2139" s="155" t="s">
        <v>1493</v>
      </c>
      <c r="D2139" s="155" t="s">
        <v>327</v>
      </c>
      <c r="E2139" s="156" t="s">
        <v>328</v>
      </c>
      <c r="F2139" s="157">
        <v>10000</v>
      </c>
      <c r="G2139" s="157">
        <v>0</v>
      </c>
      <c r="H2139" s="157">
        <v>0</v>
      </c>
    </row>
    <row r="2140" spans="1:8" ht="45" x14ac:dyDescent="0.2">
      <c r="A2140" s="155" t="s">
        <v>2230</v>
      </c>
      <c r="B2140" s="155"/>
      <c r="C2140" s="155"/>
      <c r="D2140" s="155"/>
      <c r="E2140" s="156" t="s">
        <v>2231</v>
      </c>
      <c r="F2140" s="157">
        <v>6082203</v>
      </c>
      <c r="G2140" s="157">
        <v>4653606.7</v>
      </c>
      <c r="H2140" s="157">
        <v>3964990.2</v>
      </c>
    </row>
    <row r="2141" spans="1:8" ht="30" outlineLevel="1" x14ac:dyDescent="0.2">
      <c r="A2141" s="155" t="s">
        <v>2230</v>
      </c>
      <c r="B2141" s="155" t="s">
        <v>2054</v>
      </c>
      <c r="C2141" s="155"/>
      <c r="D2141" s="155"/>
      <c r="E2141" s="156" t="s">
        <v>2055</v>
      </c>
      <c r="F2141" s="157">
        <v>3245</v>
      </c>
      <c r="G2141" s="157">
        <v>3245</v>
      </c>
      <c r="H2141" s="157">
        <v>3245</v>
      </c>
    </row>
    <row r="2142" spans="1:8" ht="30" outlineLevel="2" x14ac:dyDescent="0.2">
      <c r="A2142" s="155" t="s">
        <v>2230</v>
      </c>
      <c r="B2142" s="155" t="s">
        <v>2056</v>
      </c>
      <c r="C2142" s="155"/>
      <c r="D2142" s="155"/>
      <c r="E2142" s="156" t="s">
        <v>2057</v>
      </c>
      <c r="F2142" s="157">
        <v>3245</v>
      </c>
      <c r="G2142" s="157">
        <v>3245</v>
      </c>
      <c r="H2142" s="157">
        <v>3245</v>
      </c>
    </row>
    <row r="2143" spans="1:8" ht="75" outlineLevel="3" x14ac:dyDescent="0.2">
      <c r="A2143" s="155" t="s">
        <v>2230</v>
      </c>
      <c r="B2143" s="155" t="s">
        <v>2056</v>
      </c>
      <c r="C2143" s="155" t="s">
        <v>1431</v>
      </c>
      <c r="D2143" s="155"/>
      <c r="E2143" s="156" t="s">
        <v>1432</v>
      </c>
      <c r="F2143" s="157">
        <v>3245</v>
      </c>
      <c r="G2143" s="157">
        <v>3245</v>
      </c>
      <c r="H2143" s="157">
        <v>3245</v>
      </c>
    </row>
    <row r="2144" spans="1:8" ht="45" outlineLevel="4" x14ac:dyDescent="0.2">
      <c r="A2144" s="155" t="s">
        <v>2230</v>
      </c>
      <c r="B2144" s="155" t="s">
        <v>2056</v>
      </c>
      <c r="C2144" s="155" t="s">
        <v>1517</v>
      </c>
      <c r="D2144" s="155"/>
      <c r="E2144" s="156" t="s">
        <v>1518</v>
      </c>
      <c r="F2144" s="157">
        <v>3245</v>
      </c>
      <c r="G2144" s="157">
        <v>3245</v>
      </c>
      <c r="H2144" s="157">
        <v>3245</v>
      </c>
    </row>
    <row r="2145" spans="1:8" ht="60" outlineLevel="5" x14ac:dyDescent="0.2">
      <c r="A2145" s="155" t="s">
        <v>2230</v>
      </c>
      <c r="B2145" s="155" t="s">
        <v>2056</v>
      </c>
      <c r="C2145" s="155" t="s">
        <v>1519</v>
      </c>
      <c r="D2145" s="155"/>
      <c r="E2145" s="156" t="s">
        <v>1520</v>
      </c>
      <c r="F2145" s="157">
        <v>3245</v>
      </c>
      <c r="G2145" s="157">
        <v>3245</v>
      </c>
      <c r="H2145" s="157">
        <v>3245</v>
      </c>
    </row>
    <row r="2146" spans="1:8" ht="60" outlineLevel="6" x14ac:dyDescent="0.2">
      <c r="A2146" s="155" t="s">
        <v>2230</v>
      </c>
      <c r="B2146" s="155" t="s">
        <v>2056</v>
      </c>
      <c r="C2146" s="155" t="s">
        <v>1525</v>
      </c>
      <c r="D2146" s="155"/>
      <c r="E2146" s="156" t="s">
        <v>1526</v>
      </c>
      <c r="F2146" s="157">
        <v>3245</v>
      </c>
      <c r="G2146" s="157">
        <v>3245</v>
      </c>
      <c r="H2146" s="157">
        <v>3245</v>
      </c>
    </row>
    <row r="2147" spans="1:8" ht="45" outlineLevel="7" x14ac:dyDescent="0.2">
      <c r="A2147" s="155" t="s">
        <v>2230</v>
      </c>
      <c r="B2147" s="155" t="s">
        <v>2056</v>
      </c>
      <c r="C2147" s="155" t="s">
        <v>1525</v>
      </c>
      <c r="D2147" s="155" t="s">
        <v>293</v>
      </c>
      <c r="E2147" s="156" t="s">
        <v>294</v>
      </c>
      <c r="F2147" s="157">
        <v>3245</v>
      </c>
      <c r="G2147" s="157">
        <v>3245</v>
      </c>
      <c r="H2147" s="157">
        <v>3245</v>
      </c>
    </row>
    <row r="2148" spans="1:8" ht="30" outlineLevel="1" x14ac:dyDescent="0.2">
      <c r="A2148" s="155" t="s">
        <v>2230</v>
      </c>
      <c r="B2148" s="155" t="s">
        <v>2062</v>
      </c>
      <c r="C2148" s="155"/>
      <c r="D2148" s="155"/>
      <c r="E2148" s="156" t="s">
        <v>2063</v>
      </c>
      <c r="F2148" s="157">
        <v>6078958</v>
      </c>
      <c r="G2148" s="157">
        <v>4459446.8</v>
      </c>
      <c r="H2148" s="157">
        <v>3961745.2</v>
      </c>
    </row>
    <row r="2149" spans="1:8" ht="15" outlineLevel="2" x14ac:dyDescent="0.2">
      <c r="A2149" s="155" t="s">
        <v>2230</v>
      </c>
      <c r="B2149" s="155" t="s">
        <v>2064</v>
      </c>
      <c r="C2149" s="155"/>
      <c r="D2149" s="155"/>
      <c r="E2149" s="156" t="s">
        <v>2065</v>
      </c>
      <c r="F2149" s="157">
        <v>340494.6</v>
      </c>
      <c r="G2149" s="157">
        <v>55000</v>
      </c>
      <c r="H2149" s="157">
        <v>50000</v>
      </c>
    </row>
    <row r="2150" spans="1:8" ht="75" outlineLevel="3" x14ac:dyDescent="0.2">
      <c r="A2150" s="155" t="s">
        <v>2230</v>
      </c>
      <c r="B2150" s="155" t="s">
        <v>2064</v>
      </c>
      <c r="C2150" s="155" t="s">
        <v>1431</v>
      </c>
      <c r="D2150" s="155"/>
      <c r="E2150" s="156" t="s">
        <v>1432</v>
      </c>
      <c r="F2150" s="157">
        <v>340494.6</v>
      </c>
      <c r="G2150" s="157">
        <v>55000</v>
      </c>
      <c r="H2150" s="157">
        <v>50000</v>
      </c>
    </row>
    <row r="2151" spans="1:8" ht="60" outlineLevel="4" x14ac:dyDescent="0.2">
      <c r="A2151" s="155" t="s">
        <v>2230</v>
      </c>
      <c r="B2151" s="155" t="s">
        <v>2064</v>
      </c>
      <c r="C2151" s="155" t="s">
        <v>1433</v>
      </c>
      <c r="D2151" s="155"/>
      <c r="E2151" s="156" t="s">
        <v>1434</v>
      </c>
      <c r="F2151" s="157">
        <v>74020</v>
      </c>
      <c r="G2151" s="157">
        <v>55000</v>
      </c>
      <c r="H2151" s="157">
        <v>50000</v>
      </c>
    </row>
    <row r="2152" spans="1:8" ht="45" outlineLevel="5" x14ac:dyDescent="0.2">
      <c r="A2152" s="155" t="s">
        <v>2230</v>
      </c>
      <c r="B2152" s="155" t="s">
        <v>2064</v>
      </c>
      <c r="C2152" s="155" t="s">
        <v>1435</v>
      </c>
      <c r="D2152" s="155"/>
      <c r="E2152" s="156" t="s">
        <v>1436</v>
      </c>
      <c r="F2152" s="157">
        <v>74020</v>
      </c>
      <c r="G2152" s="157">
        <v>55000</v>
      </c>
      <c r="H2152" s="157">
        <v>50000</v>
      </c>
    </row>
    <row r="2153" spans="1:8" ht="60" outlineLevel="6" x14ac:dyDescent="0.2">
      <c r="A2153" s="155" t="s">
        <v>2230</v>
      </c>
      <c r="B2153" s="155" t="s">
        <v>2064</v>
      </c>
      <c r="C2153" s="155" t="s">
        <v>1439</v>
      </c>
      <c r="D2153" s="155"/>
      <c r="E2153" s="156" t="s">
        <v>1440</v>
      </c>
      <c r="F2153" s="157">
        <v>74020</v>
      </c>
      <c r="G2153" s="157">
        <v>55000</v>
      </c>
      <c r="H2153" s="157">
        <v>50000</v>
      </c>
    </row>
    <row r="2154" spans="1:8" ht="15" outlineLevel="7" x14ac:dyDescent="0.2">
      <c r="A2154" s="155" t="s">
        <v>2230</v>
      </c>
      <c r="B2154" s="155" t="s">
        <v>2064</v>
      </c>
      <c r="C2154" s="155" t="s">
        <v>1439</v>
      </c>
      <c r="D2154" s="155" t="s">
        <v>343</v>
      </c>
      <c r="E2154" s="156" t="s">
        <v>344</v>
      </c>
      <c r="F2154" s="157">
        <v>74020</v>
      </c>
      <c r="G2154" s="157">
        <v>55000</v>
      </c>
      <c r="H2154" s="157">
        <v>50000</v>
      </c>
    </row>
    <row r="2155" spans="1:8" ht="30" outlineLevel="4" x14ac:dyDescent="0.2">
      <c r="A2155" s="155" t="s">
        <v>2230</v>
      </c>
      <c r="B2155" s="155" t="s">
        <v>2064</v>
      </c>
      <c r="C2155" s="155" t="s">
        <v>1499</v>
      </c>
      <c r="D2155" s="155"/>
      <c r="E2155" s="156" t="s">
        <v>1500</v>
      </c>
      <c r="F2155" s="157">
        <v>266474.59999999998</v>
      </c>
      <c r="G2155" s="157">
        <v>0</v>
      </c>
      <c r="H2155" s="157">
        <v>0</v>
      </c>
    </row>
    <row r="2156" spans="1:8" ht="30" outlineLevel="5" x14ac:dyDescent="0.2">
      <c r="A2156" s="155" t="s">
        <v>2230</v>
      </c>
      <c r="B2156" s="155" t="s">
        <v>2064</v>
      </c>
      <c r="C2156" s="155" t="s">
        <v>1507</v>
      </c>
      <c r="D2156" s="155"/>
      <c r="E2156" s="156" t="s">
        <v>1508</v>
      </c>
      <c r="F2156" s="157">
        <v>266474.59999999998</v>
      </c>
      <c r="G2156" s="157">
        <v>0</v>
      </c>
      <c r="H2156" s="157">
        <v>0</v>
      </c>
    </row>
    <row r="2157" spans="1:8" ht="15" outlineLevel="6" x14ac:dyDescent="0.2">
      <c r="A2157" s="155" t="s">
        <v>2230</v>
      </c>
      <c r="B2157" s="155" t="s">
        <v>2064</v>
      </c>
      <c r="C2157" s="155" t="s">
        <v>1509</v>
      </c>
      <c r="D2157" s="155"/>
      <c r="E2157" s="156" t="s">
        <v>1510</v>
      </c>
      <c r="F2157" s="157">
        <v>266474.59999999998</v>
      </c>
      <c r="G2157" s="157">
        <v>0</v>
      </c>
      <c r="H2157" s="157">
        <v>0</v>
      </c>
    </row>
    <row r="2158" spans="1:8" ht="15" outlineLevel="7" x14ac:dyDescent="0.2">
      <c r="A2158" s="155" t="s">
        <v>2230</v>
      </c>
      <c r="B2158" s="155" t="s">
        <v>2064</v>
      </c>
      <c r="C2158" s="155" t="s">
        <v>1509</v>
      </c>
      <c r="D2158" s="155" t="s">
        <v>343</v>
      </c>
      <c r="E2158" s="156" t="s">
        <v>344</v>
      </c>
      <c r="F2158" s="157">
        <v>266474.59999999998</v>
      </c>
      <c r="G2158" s="157">
        <v>0</v>
      </c>
      <c r="H2158" s="157">
        <v>0</v>
      </c>
    </row>
    <row r="2159" spans="1:8" ht="15" outlineLevel="2" x14ac:dyDescent="0.2">
      <c r="A2159" s="155" t="s">
        <v>2230</v>
      </c>
      <c r="B2159" s="155" t="s">
        <v>2066</v>
      </c>
      <c r="C2159" s="155"/>
      <c r="D2159" s="155"/>
      <c r="E2159" s="156" t="s">
        <v>2067</v>
      </c>
      <c r="F2159" s="157">
        <v>1709899.1</v>
      </c>
      <c r="G2159" s="157">
        <v>1836646.7</v>
      </c>
      <c r="H2159" s="157">
        <v>1121902.8999999999</v>
      </c>
    </row>
    <row r="2160" spans="1:8" ht="75" outlineLevel="3" x14ac:dyDescent="0.2">
      <c r="A2160" s="155" t="s">
        <v>2230</v>
      </c>
      <c r="B2160" s="155" t="s">
        <v>2066</v>
      </c>
      <c r="C2160" s="155" t="s">
        <v>1431</v>
      </c>
      <c r="D2160" s="155"/>
      <c r="E2160" s="156" t="s">
        <v>1432</v>
      </c>
      <c r="F2160" s="157">
        <v>1600999.1</v>
      </c>
      <c r="G2160" s="157">
        <v>1826646.8</v>
      </c>
      <c r="H2160" s="157">
        <v>1000504.8</v>
      </c>
    </row>
    <row r="2161" spans="1:8" ht="60" outlineLevel="4" x14ac:dyDescent="0.2">
      <c r="A2161" s="155" t="s">
        <v>2230</v>
      </c>
      <c r="B2161" s="155" t="s">
        <v>2066</v>
      </c>
      <c r="C2161" s="155" t="s">
        <v>1472</v>
      </c>
      <c r="D2161" s="155"/>
      <c r="E2161" s="156" t="s">
        <v>1473</v>
      </c>
      <c r="F2161" s="157">
        <v>1600999.1</v>
      </c>
      <c r="G2161" s="157">
        <v>1826646.8</v>
      </c>
      <c r="H2161" s="157">
        <v>1000504.8</v>
      </c>
    </row>
    <row r="2162" spans="1:8" ht="45" outlineLevel="5" x14ac:dyDescent="0.2">
      <c r="A2162" s="155" t="s">
        <v>2230</v>
      </c>
      <c r="B2162" s="155" t="s">
        <v>2066</v>
      </c>
      <c r="C2162" s="155" t="s">
        <v>1481</v>
      </c>
      <c r="D2162" s="155"/>
      <c r="E2162" s="156" t="s">
        <v>1482</v>
      </c>
      <c r="F2162" s="157">
        <v>1600999.1</v>
      </c>
      <c r="G2162" s="157">
        <v>1826646.8</v>
      </c>
      <c r="H2162" s="157">
        <v>1000504.8</v>
      </c>
    </row>
    <row r="2163" spans="1:8" ht="45" outlineLevel="6" x14ac:dyDescent="0.2">
      <c r="A2163" s="155" t="s">
        <v>2230</v>
      </c>
      <c r="B2163" s="155" t="s">
        <v>2066</v>
      </c>
      <c r="C2163" s="155" t="s">
        <v>1483</v>
      </c>
      <c r="D2163" s="155"/>
      <c r="E2163" s="156" t="s">
        <v>1484</v>
      </c>
      <c r="F2163" s="157">
        <v>186459.5</v>
      </c>
      <c r="G2163" s="157">
        <v>610894.5</v>
      </c>
      <c r="H2163" s="157">
        <v>0</v>
      </c>
    </row>
    <row r="2164" spans="1:8" ht="15" outlineLevel="7" x14ac:dyDescent="0.2">
      <c r="A2164" s="155" t="s">
        <v>2230</v>
      </c>
      <c r="B2164" s="155" t="s">
        <v>2066</v>
      </c>
      <c r="C2164" s="155" t="s">
        <v>1483</v>
      </c>
      <c r="D2164" s="155" t="s">
        <v>343</v>
      </c>
      <c r="E2164" s="156" t="s">
        <v>344</v>
      </c>
      <c r="F2164" s="157">
        <v>186459.5</v>
      </c>
      <c r="G2164" s="157">
        <v>610894.5</v>
      </c>
      <c r="H2164" s="157">
        <v>0</v>
      </c>
    </row>
    <row r="2165" spans="1:8" ht="75" outlineLevel="6" x14ac:dyDescent="0.2">
      <c r="A2165" s="155" t="s">
        <v>2230</v>
      </c>
      <c r="B2165" s="155" t="s">
        <v>2066</v>
      </c>
      <c r="C2165" s="155" t="s">
        <v>1485</v>
      </c>
      <c r="D2165" s="155"/>
      <c r="E2165" s="156" t="s">
        <v>1486</v>
      </c>
      <c r="F2165" s="157">
        <v>223033.60000000001</v>
      </c>
      <c r="G2165" s="157">
        <v>0</v>
      </c>
      <c r="H2165" s="157">
        <v>0</v>
      </c>
    </row>
    <row r="2166" spans="1:8" ht="15" outlineLevel="7" x14ac:dyDescent="0.2">
      <c r="A2166" s="155" t="s">
        <v>2230</v>
      </c>
      <c r="B2166" s="155" t="s">
        <v>2066</v>
      </c>
      <c r="C2166" s="155" t="s">
        <v>1485</v>
      </c>
      <c r="D2166" s="155" t="s">
        <v>343</v>
      </c>
      <c r="E2166" s="156" t="s">
        <v>344</v>
      </c>
      <c r="F2166" s="157">
        <v>223033.60000000001</v>
      </c>
      <c r="G2166" s="157">
        <v>0</v>
      </c>
      <c r="H2166" s="157">
        <v>0</v>
      </c>
    </row>
    <row r="2167" spans="1:8" ht="60" outlineLevel="6" x14ac:dyDescent="0.2">
      <c r="A2167" s="155" t="s">
        <v>2230</v>
      </c>
      <c r="B2167" s="155" t="s">
        <v>2066</v>
      </c>
      <c r="C2167" s="155" t="s">
        <v>1487</v>
      </c>
      <c r="D2167" s="155"/>
      <c r="E2167" s="156" t="s">
        <v>1488</v>
      </c>
      <c r="F2167" s="157">
        <v>726948.5</v>
      </c>
      <c r="G2167" s="157">
        <v>643850.4</v>
      </c>
      <c r="H2167" s="157">
        <v>500504.8</v>
      </c>
    </row>
    <row r="2168" spans="1:8" ht="15" outlineLevel="7" x14ac:dyDescent="0.2">
      <c r="A2168" s="155" t="s">
        <v>2230</v>
      </c>
      <c r="B2168" s="155" t="s">
        <v>2066</v>
      </c>
      <c r="C2168" s="155" t="s">
        <v>1487</v>
      </c>
      <c r="D2168" s="155" t="s">
        <v>343</v>
      </c>
      <c r="E2168" s="156" t="s">
        <v>344</v>
      </c>
      <c r="F2168" s="157">
        <v>726948.5</v>
      </c>
      <c r="G2168" s="157">
        <v>643850.4</v>
      </c>
      <c r="H2168" s="157">
        <v>500504.8</v>
      </c>
    </row>
    <row r="2169" spans="1:8" ht="75" outlineLevel="6" x14ac:dyDescent="0.2">
      <c r="A2169" s="155" t="s">
        <v>2230</v>
      </c>
      <c r="B2169" s="155" t="s">
        <v>2066</v>
      </c>
      <c r="C2169" s="155" t="s">
        <v>1489</v>
      </c>
      <c r="D2169" s="155"/>
      <c r="E2169" s="156" t="s">
        <v>1490</v>
      </c>
      <c r="F2169" s="157">
        <v>119128.5</v>
      </c>
      <c r="G2169" s="157">
        <v>0</v>
      </c>
      <c r="H2169" s="157">
        <v>0</v>
      </c>
    </row>
    <row r="2170" spans="1:8" ht="15" outlineLevel="7" x14ac:dyDescent="0.2">
      <c r="A2170" s="155" t="s">
        <v>2230</v>
      </c>
      <c r="B2170" s="155" t="s">
        <v>2066</v>
      </c>
      <c r="C2170" s="155" t="s">
        <v>1489</v>
      </c>
      <c r="D2170" s="155" t="s">
        <v>343</v>
      </c>
      <c r="E2170" s="156" t="s">
        <v>344</v>
      </c>
      <c r="F2170" s="157">
        <v>119128.5</v>
      </c>
      <c r="G2170" s="157">
        <v>0</v>
      </c>
      <c r="H2170" s="157">
        <v>0</v>
      </c>
    </row>
    <row r="2171" spans="1:8" ht="156.75" customHeight="1" outlineLevel="6" x14ac:dyDescent="0.2">
      <c r="A2171" s="155" t="s">
        <v>2230</v>
      </c>
      <c r="B2171" s="155" t="s">
        <v>2066</v>
      </c>
      <c r="C2171" s="155" t="s">
        <v>1491</v>
      </c>
      <c r="D2171" s="155"/>
      <c r="E2171" s="156" t="s">
        <v>1492</v>
      </c>
      <c r="F2171" s="157">
        <v>185652.2</v>
      </c>
      <c r="G2171" s="157">
        <v>125000</v>
      </c>
      <c r="H2171" s="157">
        <v>0</v>
      </c>
    </row>
    <row r="2172" spans="1:8" ht="15" outlineLevel="7" x14ac:dyDescent="0.2">
      <c r="A2172" s="155" t="s">
        <v>2230</v>
      </c>
      <c r="B2172" s="155" t="s">
        <v>2066</v>
      </c>
      <c r="C2172" s="155" t="s">
        <v>1491</v>
      </c>
      <c r="D2172" s="155" t="s">
        <v>343</v>
      </c>
      <c r="E2172" s="156" t="s">
        <v>344</v>
      </c>
      <c r="F2172" s="157">
        <v>185652.2</v>
      </c>
      <c r="G2172" s="157">
        <v>125000</v>
      </c>
      <c r="H2172" s="157">
        <v>0</v>
      </c>
    </row>
    <row r="2173" spans="1:8" ht="126.75" customHeight="1" outlineLevel="6" x14ac:dyDescent="0.2">
      <c r="A2173" s="155" t="s">
        <v>2230</v>
      </c>
      <c r="B2173" s="155" t="s">
        <v>2066</v>
      </c>
      <c r="C2173" s="155" t="s">
        <v>1495</v>
      </c>
      <c r="D2173" s="155"/>
      <c r="E2173" s="156" t="s">
        <v>1496</v>
      </c>
      <c r="F2173" s="157">
        <v>150000</v>
      </c>
      <c r="G2173" s="157">
        <v>446901.9</v>
      </c>
      <c r="H2173" s="157">
        <v>500000</v>
      </c>
    </row>
    <row r="2174" spans="1:8" ht="15" outlineLevel="7" x14ac:dyDescent="0.2">
      <c r="A2174" s="155" t="s">
        <v>2230</v>
      </c>
      <c r="B2174" s="155" t="s">
        <v>2066</v>
      </c>
      <c r="C2174" s="155" t="s">
        <v>1495</v>
      </c>
      <c r="D2174" s="155" t="s">
        <v>327</v>
      </c>
      <c r="E2174" s="156" t="s">
        <v>328</v>
      </c>
      <c r="F2174" s="157">
        <v>150000</v>
      </c>
      <c r="G2174" s="157">
        <v>446901.9</v>
      </c>
      <c r="H2174" s="157">
        <v>500000</v>
      </c>
    </row>
    <row r="2175" spans="1:8" ht="45" outlineLevel="6" x14ac:dyDescent="0.2">
      <c r="A2175" s="155" t="s">
        <v>2230</v>
      </c>
      <c r="B2175" s="155" t="s">
        <v>2066</v>
      </c>
      <c r="C2175" s="155" t="s">
        <v>1497</v>
      </c>
      <c r="D2175" s="155"/>
      <c r="E2175" s="156" t="s">
        <v>1498</v>
      </c>
      <c r="F2175" s="157">
        <v>9776.7999999999993</v>
      </c>
      <c r="G2175" s="157">
        <v>0</v>
      </c>
      <c r="H2175" s="157">
        <v>0</v>
      </c>
    </row>
    <row r="2176" spans="1:8" ht="15" outlineLevel="7" x14ac:dyDescent="0.2">
      <c r="A2176" s="155" t="s">
        <v>2230</v>
      </c>
      <c r="B2176" s="155" t="s">
        <v>2066</v>
      </c>
      <c r="C2176" s="155" t="s">
        <v>1497</v>
      </c>
      <c r="D2176" s="155" t="s">
        <v>343</v>
      </c>
      <c r="E2176" s="156" t="s">
        <v>344</v>
      </c>
      <c r="F2176" s="157">
        <v>9776.7999999999993</v>
      </c>
      <c r="G2176" s="157">
        <v>0</v>
      </c>
      <c r="H2176" s="157">
        <v>0</v>
      </c>
    </row>
    <row r="2177" spans="1:8" ht="45" outlineLevel="3" x14ac:dyDescent="0.2">
      <c r="A2177" s="155" t="s">
        <v>2230</v>
      </c>
      <c r="B2177" s="155" t="s">
        <v>2066</v>
      </c>
      <c r="C2177" s="155" t="s">
        <v>1673</v>
      </c>
      <c r="D2177" s="155"/>
      <c r="E2177" s="156" t="s">
        <v>1674</v>
      </c>
      <c r="F2177" s="157">
        <v>50000</v>
      </c>
      <c r="G2177" s="157">
        <v>0</v>
      </c>
      <c r="H2177" s="157">
        <v>0</v>
      </c>
    </row>
    <row r="2178" spans="1:8" ht="60" outlineLevel="4" x14ac:dyDescent="0.2">
      <c r="A2178" s="155" t="s">
        <v>2230</v>
      </c>
      <c r="B2178" s="155" t="s">
        <v>2066</v>
      </c>
      <c r="C2178" s="155" t="s">
        <v>1675</v>
      </c>
      <c r="D2178" s="155"/>
      <c r="E2178" s="156" t="s">
        <v>1676</v>
      </c>
      <c r="F2178" s="157">
        <v>50000</v>
      </c>
      <c r="G2178" s="157">
        <v>0</v>
      </c>
      <c r="H2178" s="157">
        <v>0</v>
      </c>
    </row>
    <row r="2179" spans="1:8" ht="60" outlineLevel="5" x14ac:dyDescent="0.2">
      <c r="A2179" s="155" t="s">
        <v>2230</v>
      </c>
      <c r="B2179" s="155" t="s">
        <v>2066</v>
      </c>
      <c r="C2179" s="155" t="s">
        <v>1687</v>
      </c>
      <c r="D2179" s="155"/>
      <c r="E2179" s="156" t="s">
        <v>1688</v>
      </c>
      <c r="F2179" s="157">
        <v>50000</v>
      </c>
      <c r="G2179" s="157">
        <v>0</v>
      </c>
      <c r="H2179" s="157">
        <v>0</v>
      </c>
    </row>
    <row r="2180" spans="1:8" ht="60" outlineLevel="6" x14ac:dyDescent="0.2">
      <c r="A2180" s="155" t="s">
        <v>2230</v>
      </c>
      <c r="B2180" s="155" t="s">
        <v>2066</v>
      </c>
      <c r="C2180" s="155" t="s">
        <v>1691</v>
      </c>
      <c r="D2180" s="155"/>
      <c r="E2180" s="156" t="s">
        <v>1692</v>
      </c>
      <c r="F2180" s="157">
        <v>50000</v>
      </c>
      <c r="G2180" s="157">
        <v>0</v>
      </c>
      <c r="H2180" s="157">
        <v>0</v>
      </c>
    </row>
    <row r="2181" spans="1:8" ht="15" outlineLevel="7" x14ac:dyDescent="0.2">
      <c r="A2181" s="155" t="s">
        <v>2230</v>
      </c>
      <c r="B2181" s="155" t="s">
        <v>2066</v>
      </c>
      <c r="C2181" s="155" t="s">
        <v>1691</v>
      </c>
      <c r="D2181" s="155" t="s">
        <v>343</v>
      </c>
      <c r="E2181" s="156" t="s">
        <v>344</v>
      </c>
      <c r="F2181" s="157">
        <v>50000</v>
      </c>
      <c r="G2181" s="157">
        <v>0</v>
      </c>
      <c r="H2181" s="157">
        <v>0</v>
      </c>
    </row>
    <row r="2182" spans="1:8" ht="30" outlineLevel="3" x14ac:dyDescent="0.2">
      <c r="A2182" s="155" t="s">
        <v>2230</v>
      </c>
      <c r="B2182" s="155" t="s">
        <v>2066</v>
      </c>
      <c r="C2182" s="155" t="s">
        <v>1846</v>
      </c>
      <c r="D2182" s="155"/>
      <c r="E2182" s="156" t="s">
        <v>1847</v>
      </c>
      <c r="F2182" s="157">
        <v>58900</v>
      </c>
      <c r="G2182" s="157">
        <v>9999.9</v>
      </c>
      <c r="H2182" s="157">
        <v>121398.1</v>
      </c>
    </row>
    <row r="2183" spans="1:8" ht="30" outlineLevel="4" x14ac:dyDescent="0.2">
      <c r="A2183" s="155" t="s">
        <v>2230</v>
      </c>
      <c r="B2183" s="155" t="s">
        <v>2066</v>
      </c>
      <c r="C2183" s="155" t="s">
        <v>1899</v>
      </c>
      <c r="D2183" s="155"/>
      <c r="E2183" s="156" t="s">
        <v>1900</v>
      </c>
      <c r="F2183" s="157">
        <v>58900</v>
      </c>
      <c r="G2183" s="157">
        <v>9999.9</v>
      </c>
      <c r="H2183" s="157">
        <v>121398.1</v>
      </c>
    </row>
    <row r="2184" spans="1:8" ht="60" outlineLevel="5" x14ac:dyDescent="0.2">
      <c r="A2184" s="155" t="s">
        <v>2230</v>
      </c>
      <c r="B2184" s="155" t="s">
        <v>2066</v>
      </c>
      <c r="C2184" s="155" t="s">
        <v>1901</v>
      </c>
      <c r="D2184" s="155"/>
      <c r="E2184" s="156" t="s">
        <v>1902</v>
      </c>
      <c r="F2184" s="157">
        <v>58900</v>
      </c>
      <c r="G2184" s="157">
        <v>9999.9</v>
      </c>
      <c r="H2184" s="157">
        <v>121398.1</v>
      </c>
    </row>
    <row r="2185" spans="1:8" ht="75" outlineLevel="6" x14ac:dyDescent="0.2">
      <c r="A2185" s="155" t="s">
        <v>2230</v>
      </c>
      <c r="B2185" s="155" t="s">
        <v>2066</v>
      </c>
      <c r="C2185" s="155" t="s">
        <v>1903</v>
      </c>
      <c r="D2185" s="155"/>
      <c r="E2185" s="156" t="s">
        <v>1904</v>
      </c>
      <c r="F2185" s="157">
        <v>58900</v>
      </c>
      <c r="G2185" s="157">
        <v>9999.9</v>
      </c>
      <c r="H2185" s="157">
        <v>121398.1</v>
      </c>
    </row>
    <row r="2186" spans="1:8" ht="15" outlineLevel="7" x14ac:dyDescent="0.2">
      <c r="A2186" s="155" t="s">
        <v>2230</v>
      </c>
      <c r="B2186" s="155" t="s">
        <v>2066</v>
      </c>
      <c r="C2186" s="155" t="s">
        <v>1903</v>
      </c>
      <c r="D2186" s="155" t="s">
        <v>343</v>
      </c>
      <c r="E2186" s="156" t="s">
        <v>344</v>
      </c>
      <c r="F2186" s="157">
        <v>58900</v>
      </c>
      <c r="G2186" s="157">
        <v>9999.9</v>
      </c>
      <c r="H2186" s="157">
        <v>121398.1</v>
      </c>
    </row>
    <row r="2187" spans="1:8" ht="15" outlineLevel="2" x14ac:dyDescent="0.2">
      <c r="A2187" s="155" t="s">
        <v>2230</v>
      </c>
      <c r="B2187" s="155" t="s">
        <v>2068</v>
      </c>
      <c r="C2187" s="155"/>
      <c r="D2187" s="155"/>
      <c r="E2187" s="156" t="s">
        <v>2069</v>
      </c>
      <c r="F2187" s="157">
        <v>1978632.3</v>
      </c>
      <c r="G2187" s="157">
        <v>1818297.4</v>
      </c>
      <c r="H2187" s="157">
        <v>1498926.1</v>
      </c>
    </row>
    <row r="2188" spans="1:8" ht="60" outlineLevel="3" x14ac:dyDescent="0.2">
      <c r="A2188" s="155" t="s">
        <v>2230</v>
      </c>
      <c r="B2188" s="155" t="s">
        <v>2068</v>
      </c>
      <c r="C2188" s="155" t="s">
        <v>1311</v>
      </c>
      <c r="D2188" s="155"/>
      <c r="E2188" s="156" t="s">
        <v>1312</v>
      </c>
      <c r="F2188" s="157">
        <v>81252.399999999994</v>
      </c>
      <c r="G2188" s="157">
        <v>291148.79999999999</v>
      </c>
      <c r="H2188" s="157">
        <v>411376.1</v>
      </c>
    </row>
    <row r="2189" spans="1:8" ht="30" outlineLevel="4" x14ac:dyDescent="0.2">
      <c r="A2189" s="155" t="s">
        <v>2230</v>
      </c>
      <c r="B2189" s="155" t="s">
        <v>2068</v>
      </c>
      <c r="C2189" s="155" t="s">
        <v>1408</v>
      </c>
      <c r="D2189" s="155"/>
      <c r="E2189" s="156" t="s">
        <v>1409</v>
      </c>
      <c r="F2189" s="157">
        <v>81252.399999999994</v>
      </c>
      <c r="G2189" s="157">
        <v>291148.79999999999</v>
      </c>
      <c r="H2189" s="157">
        <v>411376.1</v>
      </c>
    </row>
    <row r="2190" spans="1:8" ht="105" outlineLevel="5" x14ac:dyDescent="0.2">
      <c r="A2190" s="155" t="s">
        <v>2230</v>
      </c>
      <c r="B2190" s="155" t="s">
        <v>2068</v>
      </c>
      <c r="C2190" s="155" t="s">
        <v>1410</v>
      </c>
      <c r="D2190" s="155"/>
      <c r="E2190" s="156" t="s">
        <v>1411</v>
      </c>
      <c r="F2190" s="157">
        <v>81252.399999999994</v>
      </c>
      <c r="G2190" s="157">
        <v>291148.79999999999</v>
      </c>
      <c r="H2190" s="157">
        <v>411376.1</v>
      </c>
    </row>
    <row r="2191" spans="1:8" ht="75" outlineLevel="6" x14ac:dyDescent="0.2">
      <c r="A2191" s="155" t="s">
        <v>2230</v>
      </c>
      <c r="B2191" s="155" t="s">
        <v>2068</v>
      </c>
      <c r="C2191" s="155" t="s">
        <v>1420</v>
      </c>
      <c r="D2191" s="155"/>
      <c r="E2191" s="156" t="s">
        <v>1421</v>
      </c>
      <c r="F2191" s="157">
        <v>81252.399999999994</v>
      </c>
      <c r="G2191" s="157">
        <v>291148.79999999999</v>
      </c>
      <c r="H2191" s="157">
        <v>411376.1</v>
      </c>
    </row>
    <row r="2192" spans="1:8" ht="15" outlineLevel="7" x14ac:dyDescent="0.2">
      <c r="A2192" s="155" t="s">
        <v>2230</v>
      </c>
      <c r="B2192" s="155" t="s">
        <v>2068</v>
      </c>
      <c r="C2192" s="155" t="s">
        <v>1420</v>
      </c>
      <c r="D2192" s="155" t="s">
        <v>343</v>
      </c>
      <c r="E2192" s="156" t="s">
        <v>344</v>
      </c>
      <c r="F2192" s="157">
        <v>81252.399999999994</v>
      </c>
      <c r="G2192" s="157">
        <v>291148.79999999999</v>
      </c>
      <c r="H2192" s="157">
        <v>411376.1</v>
      </c>
    </row>
    <row r="2193" spans="1:8" ht="75" outlineLevel="3" x14ac:dyDescent="0.2">
      <c r="A2193" s="155" t="s">
        <v>2230</v>
      </c>
      <c r="B2193" s="155" t="s">
        <v>2068</v>
      </c>
      <c r="C2193" s="155" t="s">
        <v>1431</v>
      </c>
      <c r="D2193" s="155"/>
      <c r="E2193" s="156" t="s">
        <v>1432</v>
      </c>
      <c r="F2193" s="157">
        <v>1897379.9</v>
      </c>
      <c r="G2193" s="157">
        <v>1527148.6</v>
      </c>
      <c r="H2193" s="157">
        <v>1087550</v>
      </c>
    </row>
    <row r="2194" spans="1:8" ht="30" outlineLevel="4" x14ac:dyDescent="0.2">
      <c r="A2194" s="155" t="s">
        <v>2230</v>
      </c>
      <c r="B2194" s="155" t="s">
        <v>2068</v>
      </c>
      <c r="C2194" s="155" t="s">
        <v>1499</v>
      </c>
      <c r="D2194" s="155"/>
      <c r="E2194" s="156" t="s">
        <v>1500</v>
      </c>
      <c r="F2194" s="157">
        <v>1897379.9</v>
      </c>
      <c r="G2194" s="157">
        <v>1527148.6</v>
      </c>
      <c r="H2194" s="157">
        <v>1087550</v>
      </c>
    </row>
    <row r="2195" spans="1:8" ht="60" outlineLevel="5" x14ac:dyDescent="0.2">
      <c r="A2195" s="155" t="s">
        <v>2230</v>
      </c>
      <c r="B2195" s="155" t="s">
        <v>2068</v>
      </c>
      <c r="C2195" s="155" t="s">
        <v>1501</v>
      </c>
      <c r="D2195" s="155"/>
      <c r="E2195" s="156" t="s">
        <v>1502</v>
      </c>
      <c r="F2195" s="157">
        <v>293197.5</v>
      </c>
      <c r="G2195" s="157">
        <v>329300.59999999998</v>
      </c>
      <c r="H2195" s="157">
        <v>289415.40000000002</v>
      </c>
    </row>
    <row r="2196" spans="1:8" ht="75" outlineLevel="6" x14ac:dyDescent="0.2">
      <c r="A2196" s="155" t="s">
        <v>2230</v>
      </c>
      <c r="B2196" s="155" t="s">
        <v>2068</v>
      </c>
      <c r="C2196" s="155" t="s">
        <v>1503</v>
      </c>
      <c r="D2196" s="155"/>
      <c r="E2196" s="156" t="s">
        <v>1504</v>
      </c>
      <c r="F2196" s="157">
        <v>253197.5</v>
      </c>
      <c r="G2196" s="157">
        <v>329300.59999999998</v>
      </c>
      <c r="H2196" s="157">
        <v>289415.40000000002</v>
      </c>
    </row>
    <row r="2197" spans="1:8" ht="15" outlineLevel="7" x14ac:dyDescent="0.2">
      <c r="A2197" s="155" t="s">
        <v>2230</v>
      </c>
      <c r="B2197" s="155" t="s">
        <v>2068</v>
      </c>
      <c r="C2197" s="155" t="s">
        <v>1503</v>
      </c>
      <c r="D2197" s="155" t="s">
        <v>343</v>
      </c>
      <c r="E2197" s="156" t="s">
        <v>344</v>
      </c>
      <c r="F2197" s="157">
        <v>253197.5</v>
      </c>
      <c r="G2197" s="157">
        <v>329300.59999999998</v>
      </c>
      <c r="H2197" s="157">
        <v>289415.40000000002</v>
      </c>
    </row>
    <row r="2198" spans="1:8" ht="135" outlineLevel="6" x14ac:dyDescent="0.2">
      <c r="A2198" s="155" t="s">
        <v>2230</v>
      </c>
      <c r="B2198" s="155" t="s">
        <v>2068</v>
      </c>
      <c r="C2198" s="155" t="s">
        <v>1505</v>
      </c>
      <c r="D2198" s="155"/>
      <c r="E2198" s="156" t="s">
        <v>1506</v>
      </c>
      <c r="F2198" s="157">
        <v>40000</v>
      </c>
      <c r="G2198" s="157">
        <v>0</v>
      </c>
      <c r="H2198" s="157">
        <v>0</v>
      </c>
    </row>
    <row r="2199" spans="1:8" ht="15" outlineLevel="7" x14ac:dyDescent="0.2">
      <c r="A2199" s="155" t="s">
        <v>2230</v>
      </c>
      <c r="B2199" s="155" t="s">
        <v>2068</v>
      </c>
      <c r="C2199" s="155" t="s">
        <v>1505</v>
      </c>
      <c r="D2199" s="155" t="s">
        <v>343</v>
      </c>
      <c r="E2199" s="156" t="s">
        <v>344</v>
      </c>
      <c r="F2199" s="157">
        <v>40000</v>
      </c>
      <c r="G2199" s="157">
        <v>0</v>
      </c>
      <c r="H2199" s="157">
        <v>0</v>
      </c>
    </row>
    <row r="2200" spans="1:8" ht="30" outlineLevel="5" x14ac:dyDescent="0.2">
      <c r="A2200" s="155" t="s">
        <v>2230</v>
      </c>
      <c r="B2200" s="155" t="s">
        <v>2068</v>
      </c>
      <c r="C2200" s="155" t="s">
        <v>1507</v>
      </c>
      <c r="D2200" s="155"/>
      <c r="E2200" s="156" t="s">
        <v>1508</v>
      </c>
      <c r="F2200" s="157">
        <v>881690.8</v>
      </c>
      <c r="G2200" s="157">
        <v>397418.1</v>
      </c>
      <c r="H2200" s="157">
        <v>0</v>
      </c>
    </row>
    <row r="2201" spans="1:8" ht="15" outlineLevel="6" x14ac:dyDescent="0.2">
      <c r="A2201" s="155" t="s">
        <v>2230</v>
      </c>
      <c r="B2201" s="155" t="s">
        <v>2068</v>
      </c>
      <c r="C2201" s="155" t="s">
        <v>1509</v>
      </c>
      <c r="D2201" s="155"/>
      <c r="E2201" s="156" t="s">
        <v>1510</v>
      </c>
      <c r="F2201" s="157">
        <v>881690.8</v>
      </c>
      <c r="G2201" s="157">
        <v>397418.1</v>
      </c>
      <c r="H2201" s="157">
        <v>0</v>
      </c>
    </row>
    <row r="2202" spans="1:8" ht="15" outlineLevel="7" x14ac:dyDescent="0.2">
      <c r="A2202" s="155" t="s">
        <v>2230</v>
      </c>
      <c r="B2202" s="155" t="s">
        <v>2068</v>
      </c>
      <c r="C2202" s="155" t="s">
        <v>1509</v>
      </c>
      <c r="D2202" s="155" t="s">
        <v>343</v>
      </c>
      <c r="E2202" s="156" t="s">
        <v>344</v>
      </c>
      <c r="F2202" s="157">
        <v>881690.8</v>
      </c>
      <c r="G2202" s="157">
        <v>397418.1</v>
      </c>
      <c r="H2202" s="157">
        <v>0</v>
      </c>
    </row>
    <row r="2203" spans="1:8" ht="60" outlineLevel="5" x14ac:dyDescent="0.2">
      <c r="A2203" s="155" t="s">
        <v>2230</v>
      </c>
      <c r="B2203" s="155" t="s">
        <v>2068</v>
      </c>
      <c r="C2203" s="155" t="s">
        <v>1511</v>
      </c>
      <c r="D2203" s="155"/>
      <c r="E2203" s="156" t="s">
        <v>1512</v>
      </c>
      <c r="F2203" s="157">
        <v>722491.6</v>
      </c>
      <c r="G2203" s="157">
        <v>800429.9</v>
      </c>
      <c r="H2203" s="157">
        <v>798134.6</v>
      </c>
    </row>
    <row r="2204" spans="1:8" ht="33" customHeight="1" outlineLevel="6" x14ac:dyDescent="0.2">
      <c r="A2204" s="155" t="s">
        <v>2230</v>
      </c>
      <c r="B2204" s="155" t="s">
        <v>2068</v>
      </c>
      <c r="C2204" s="155" t="s">
        <v>1515</v>
      </c>
      <c r="D2204" s="155"/>
      <c r="E2204" s="156" t="s">
        <v>1516</v>
      </c>
      <c r="F2204" s="157">
        <v>722491.6</v>
      </c>
      <c r="G2204" s="157">
        <v>800429.9</v>
      </c>
      <c r="H2204" s="157">
        <v>798134.6</v>
      </c>
    </row>
    <row r="2205" spans="1:8" ht="15" outlineLevel="7" x14ac:dyDescent="0.2">
      <c r="A2205" s="155" t="s">
        <v>2230</v>
      </c>
      <c r="B2205" s="155" t="s">
        <v>2068</v>
      </c>
      <c r="C2205" s="155" t="s">
        <v>1515</v>
      </c>
      <c r="D2205" s="155" t="s">
        <v>343</v>
      </c>
      <c r="E2205" s="156" t="s">
        <v>344</v>
      </c>
      <c r="F2205" s="157">
        <v>722491.6</v>
      </c>
      <c r="G2205" s="157">
        <v>800429.9</v>
      </c>
      <c r="H2205" s="157">
        <v>798134.6</v>
      </c>
    </row>
    <row r="2206" spans="1:8" ht="31.5" customHeight="1" outlineLevel="2" x14ac:dyDescent="0.2">
      <c r="A2206" s="155" t="s">
        <v>2230</v>
      </c>
      <c r="B2206" s="155" t="s">
        <v>2120</v>
      </c>
      <c r="C2206" s="155"/>
      <c r="D2206" s="155"/>
      <c r="E2206" s="156" t="s">
        <v>2121</v>
      </c>
      <c r="F2206" s="157">
        <v>2049932</v>
      </c>
      <c r="G2206" s="157">
        <v>749502.7</v>
      </c>
      <c r="H2206" s="157">
        <v>1290916.2</v>
      </c>
    </row>
    <row r="2207" spans="1:8" ht="60" outlineLevel="3" x14ac:dyDescent="0.2">
      <c r="A2207" s="155" t="s">
        <v>2230</v>
      </c>
      <c r="B2207" s="155" t="s">
        <v>2120</v>
      </c>
      <c r="C2207" s="155" t="s">
        <v>1311</v>
      </c>
      <c r="D2207" s="155"/>
      <c r="E2207" s="156" t="s">
        <v>1312</v>
      </c>
      <c r="F2207" s="157">
        <v>0</v>
      </c>
      <c r="G2207" s="157">
        <v>13745.8</v>
      </c>
      <c r="H2207" s="157">
        <v>0</v>
      </c>
    </row>
    <row r="2208" spans="1:8" ht="30" outlineLevel="4" x14ac:dyDescent="0.2">
      <c r="A2208" s="155" t="s">
        <v>2230</v>
      </c>
      <c r="B2208" s="155" t="s">
        <v>2120</v>
      </c>
      <c r="C2208" s="155" t="s">
        <v>1408</v>
      </c>
      <c r="D2208" s="155"/>
      <c r="E2208" s="156" t="s">
        <v>1409</v>
      </c>
      <c r="F2208" s="157">
        <v>0</v>
      </c>
      <c r="G2208" s="157">
        <v>13745.8</v>
      </c>
      <c r="H2208" s="157">
        <v>0</v>
      </c>
    </row>
    <row r="2209" spans="1:8" ht="105" outlineLevel="5" x14ac:dyDescent="0.2">
      <c r="A2209" s="155" t="s">
        <v>2230</v>
      </c>
      <c r="B2209" s="155" t="s">
        <v>2120</v>
      </c>
      <c r="C2209" s="155" t="s">
        <v>1410</v>
      </c>
      <c r="D2209" s="155"/>
      <c r="E2209" s="156" t="s">
        <v>1411</v>
      </c>
      <c r="F2209" s="157">
        <v>0</v>
      </c>
      <c r="G2209" s="157">
        <v>13745.8</v>
      </c>
      <c r="H2209" s="157">
        <v>0</v>
      </c>
    </row>
    <row r="2210" spans="1:8" ht="135" outlineLevel="6" x14ac:dyDescent="0.2">
      <c r="A2210" s="155" t="s">
        <v>2230</v>
      </c>
      <c r="B2210" s="155" t="s">
        <v>2120</v>
      </c>
      <c r="C2210" s="155" t="s">
        <v>1418</v>
      </c>
      <c r="D2210" s="155"/>
      <c r="E2210" s="156" t="s">
        <v>1419</v>
      </c>
      <c r="F2210" s="157">
        <v>0</v>
      </c>
      <c r="G2210" s="157">
        <v>13745.8</v>
      </c>
      <c r="H2210" s="157">
        <v>0</v>
      </c>
    </row>
    <row r="2211" spans="1:8" ht="15" outlineLevel="7" x14ac:dyDescent="0.2">
      <c r="A2211" s="155" t="s">
        <v>2230</v>
      </c>
      <c r="B2211" s="155" t="s">
        <v>2120</v>
      </c>
      <c r="C2211" s="155" t="s">
        <v>1418</v>
      </c>
      <c r="D2211" s="155" t="s">
        <v>343</v>
      </c>
      <c r="E2211" s="156" t="s">
        <v>344</v>
      </c>
      <c r="F2211" s="157">
        <v>0</v>
      </c>
      <c r="G2211" s="157">
        <v>13745.8</v>
      </c>
      <c r="H2211" s="157">
        <v>0</v>
      </c>
    </row>
    <row r="2212" spans="1:8" ht="75" outlineLevel="3" x14ac:dyDescent="0.2">
      <c r="A2212" s="155" t="s">
        <v>2230</v>
      </c>
      <c r="B2212" s="155" t="s">
        <v>2120</v>
      </c>
      <c r="C2212" s="155" t="s">
        <v>1431</v>
      </c>
      <c r="D2212" s="155"/>
      <c r="E2212" s="156" t="s">
        <v>1432</v>
      </c>
      <c r="F2212" s="157">
        <v>1769185.5</v>
      </c>
      <c r="G2212" s="157">
        <v>735043.4</v>
      </c>
      <c r="H2212" s="157">
        <v>717246.1</v>
      </c>
    </row>
    <row r="2213" spans="1:8" ht="60" outlineLevel="4" x14ac:dyDescent="0.2">
      <c r="A2213" s="155" t="s">
        <v>2230</v>
      </c>
      <c r="B2213" s="155" t="s">
        <v>2120</v>
      </c>
      <c r="C2213" s="155" t="s">
        <v>1433</v>
      </c>
      <c r="D2213" s="155"/>
      <c r="E2213" s="156" t="s">
        <v>1434</v>
      </c>
      <c r="F2213" s="157">
        <v>1276709.2</v>
      </c>
      <c r="G2213" s="157">
        <v>609871.80000000005</v>
      </c>
      <c r="H2213" s="157">
        <v>599775</v>
      </c>
    </row>
    <row r="2214" spans="1:8" ht="45" outlineLevel="5" x14ac:dyDescent="0.2">
      <c r="A2214" s="155" t="s">
        <v>2230</v>
      </c>
      <c r="B2214" s="155" t="s">
        <v>2120</v>
      </c>
      <c r="C2214" s="155" t="s">
        <v>1435</v>
      </c>
      <c r="D2214" s="155"/>
      <c r="E2214" s="156" t="s">
        <v>1436</v>
      </c>
      <c r="F2214" s="157">
        <v>200522.1</v>
      </c>
      <c r="G2214" s="157">
        <v>205657.9</v>
      </c>
      <c r="H2214" s="157">
        <v>205657.9</v>
      </c>
    </row>
    <row r="2215" spans="1:8" ht="80.25" customHeight="1" outlineLevel="6" x14ac:dyDescent="0.2">
      <c r="A2215" s="155" t="s">
        <v>2230</v>
      </c>
      <c r="B2215" s="155" t="s">
        <v>2120</v>
      </c>
      <c r="C2215" s="155" t="s">
        <v>1437</v>
      </c>
      <c r="D2215" s="155"/>
      <c r="E2215" s="156" t="s">
        <v>1438</v>
      </c>
      <c r="F2215" s="157">
        <v>200522.1</v>
      </c>
      <c r="G2215" s="157">
        <v>205657.9</v>
      </c>
      <c r="H2215" s="157">
        <v>205657.9</v>
      </c>
    </row>
    <row r="2216" spans="1:8" ht="60" outlineLevel="7" x14ac:dyDescent="0.2">
      <c r="A2216" s="155" t="s">
        <v>2230</v>
      </c>
      <c r="B2216" s="155" t="s">
        <v>2120</v>
      </c>
      <c r="C2216" s="155" t="s">
        <v>1437</v>
      </c>
      <c r="D2216" s="155" t="s">
        <v>289</v>
      </c>
      <c r="E2216" s="156" t="s">
        <v>290</v>
      </c>
      <c r="F2216" s="157">
        <v>200522.1</v>
      </c>
      <c r="G2216" s="157">
        <v>205657.9</v>
      </c>
      <c r="H2216" s="157">
        <v>205657.9</v>
      </c>
    </row>
    <row r="2217" spans="1:8" ht="45" outlineLevel="5" x14ac:dyDescent="0.2">
      <c r="A2217" s="155" t="s">
        <v>2230</v>
      </c>
      <c r="B2217" s="155" t="s">
        <v>2120</v>
      </c>
      <c r="C2217" s="155" t="s">
        <v>1468</v>
      </c>
      <c r="D2217" s="155"/>
      <c r="E2217" s="156" t="s">
        <v>1469</v>
      </c>
      <c r="F2217" s="157">
        <v>1076187.1000000001</v>
      </c>
      <c r="G2217" s="157">
        <v>404213.9</v>
      </c>
      <c r="H2217" s="157">
        <v>394117.1</v>
      </c>
    </row>
    <row r="2218" spans="1:8" ht="45" outlineLevel="6" x14ac:dyDescent="0.2">
      <c r="A2218" s="155" t="s">
        <v>2230</v>
      </c>
      <c r="B2218" s="155" t="s">
        <v>2120</v>
      </c>
      <c r="C2218" s="155" t="s">
        <v>1470</v>
      </c>
      <c r="D2218" s="155"/>
      <c r="E2218" s="156" t="s">
        <v>1471</v>
      </c>
      <c r="F2218" s="157">
        <v>1076187.1000000001</v>
      </c>
      <c r="G2218" s="157">
        <v>404213.9</v>
      </c>
      <c r="H2218" s="157">
        <v>394117.1</v>
      </c>
    </row>
    <row r="2219" spans="1:8" ht="15" outlineLevel="7" x14ac:dyDescent="0.2">
      <c r="A2219" s="155" t="s">
        <v>2230</v>
      </c>
      <c r="B2219" s="155" t="s">
        <v>2120</v>
      </c>
      <c r="C2219" s="155" t="s">
        <v>1470</v>
      </c>
      <c r="D2219" s="155" t="s">
        <v>343</v>
      </c>
      <c r="E2219" s="156" t="s">
        <v>344</v>
      </c>
      <c r="F2219" s="157">
        <v>1076187.1000000001</v>
      </c>
      <c r="G2219" s="157">
        <v>404213.9</v>
      </c>
      <c r="H2219" s="157">
        <v>394117.1</v>
      </c>
    </row>
    <row r="2220" spans="1:8" ht="30" outlineLevel="4" x14ac:dyDescent="0.2">
      <c r="A2220" s="155" t="s">
        <v>2230</v>
      </c>
      <c r="B2220" s="155" t="s">
        <v>2120</v>
      </c>
      <c r="C2220" s="155" t="s">
        <v>1499</v>
      </c>
      <c r="D2220" s="155"/>
      <c r="E2220" s="156" t="s">
        <v>1500</v>
      </c>
      <c r="F2220" s="157">
        <v>360000</v>
      </c>
      <c r="G2220" s="157">
        <v>0</v>
      </c>
      <c r="H2220" s="157">
        <v>0</v>
      </c>
    </row>
    <row r="2221" spans="1:8" ht="60" outlineLevel="5" x14ac:dyDescent="0.2">
      <c r="A2221" s="155" t="s">
        <v>2230</v>
      </c>
      <c r="B2221" s="155" t="s">
        <v>2120</v>
      </c>
      <c r="C2221" s="155" t="s">
        <v>1511</v>
      </c>
      <c r="D2221" s="155"/>
      <c r="E2221" s="156" t="s">
        <v>1512</v>
      </c>
      <c r="F2221" s="157">
        <v>360000</v>
      </c>
      <c r="G2221" s="157">
        <v>0</v>
      </c>
      <c r="H2221" s="157">
        <v>0</v>
      </c>
    </row>
    <row r="2222" spans="1:8" ht="93.75" customHeight="1" outlineLevel="6" x14ac:dyDescent="0.2">
      <c r="A2222" s="155" t="s">
        <v>2230</v>
      </c>
      <c r="B2222" s="155" t="s">
        <v>2120</v>
      </c>
      <c r="C2222" s="155" t="s">
        <v>1513</v>
      </c>
      <c r="D2222" s="155"/>
      <c r="E2222" s="156" t="s">
        <v>1514</v>
      </c>
      <c r="F2222" s="157">
        <v>360000</v>
      </c>
      <c r="G2222" s="157">
        <v>0</v>
      </c>
      <c r="H2222" s="157">
        <v>0</v>
      </c>
    </row>
    <row r="2223" spans="1:8" ht="15" outlineLevel="7" x14ac:dyDescent="0.2">
      <c r="A2223" s="155" t="s">
        <v>2230</v>
      </c>
      <c r="B2223" s="155" t="s">
        <v>2120</v>
      </c>
      <c r="C2223" s="155" t="s">
        <v>1513</v>
      </c>
      <c r="D2223" s="155" t="s">
        <v>343</v>
      </c>
      <c r="E2223" s="156" t="s">
        <v>344</v>
      </c>
      <c r="F2223" s="157">
        <v>360000</v>
      </c>
      <c r="G2223" s="157">
        <v>0</v>
      </c>
      <c r="H2223" s="157">
        <v>0</v>
      </c>
    </row>
    <row r="2224" spans="1:8" ht="45" outlineLevel="4" x14ac:dyDescent="0.2">
      <c r="A2224" s="155" t="s">
        <v>2230</v>
      </c>
      <c r="B2224" s="155" t="s">
        <v>2120</v>
      </c>
      <c r="C2224" s="155" t="s">
        <v>1517</v>
      </c>
      <c r="D2224" s="155"/>
      <c r="E2224" s="156" t="s">
        <v>1518</v>
      </c>
      <c r="F2224" s="157">
        <v>132476.29999999999</v>
      </c>
      <c r="G2224" s="157">
        <v>125171.6</v>
      </c>
      <c r="H2224" s="157">
        <v>117471.1</v>
      </c>
    </row>
    <row r="2225" spans="1:8" ht="60" outlineLevel="5" x14ac:dyDescent="0.2">
      <c r="A2225" s="155" t="s">
        <v>2230</v>
      </c>
      <c r="B2225" s="155" t="s">
        <v>2120</v>
      </c>
      <c r="C2225" s="155" t="s">
        <v>1519</v>
      </c>
      <c r="D2225" s="155"/>
      <c r="E2225" s="156" t="s">
        <v>1520</v>
      </c>
      <c r="F2225" s="157">
        <v>132476.29999999999</v>
      </c>
      <c r="G2225" s="157">
        <v>125171.6</v>
      </c>
      <c r="H2225" s="157">
        <v>117471.1</v>
      </c>
    </row>
    <row r="2226" spans="1:8" ht="60" outlineLevel="6" x14ac:dyDescent="0.2">
      <c r="A2226" s="155" t="s">
        <v>2230</v>
      </c>
      <c r="B2226" s="155" t="s">
        <v>2120</v>
      </c>
      <c r="C2226" s="155" t="s">
        <v>1521</v>
      </c>
      <c r="D2226" s="155"/>
      <c r="E2226" s="156" t="s">
        <v>371</v>
      </c>
      <c r="F2226" s="157">
        <v>71075.399999999994</v>
      </c>
      <c r="G2226" s="157">
        <v>72821.899999999994</v>
      </c>
      <c r="H2226" s="157">
        <v>65121.4</v>
      </c>
    </row>
    <row r="2227" spans="1:8" ht="109.5" customHeight="1" outlineLevel="7" x14ac:dyDescent="0.2">
      <c r="A2227" s="155" t="s">
        <v>2230</v>
      </c>
      <c r="B2227" s="155" t="s">
        <v>2120</v>
      </c>
      <c r="C2227" s="155" t="s">
        <v>1521</v>
      </c>
      <c r="D2227" s="155" t="s">
        <v>325</v>
      </c>
      <c r="E2227" s="156" t="s">
        <v>326</v>
      </c>
      <c r="F2227" s="157">
        <v>63395.6</v>
      </c>
      <c r="G2227" s="157">
        <v>64880.2</v>
      </c>
      <c r="H2227" s="157">
        <v>57493.3</v>
      </c>
    </row>
    <row r="2228" spans="1:8" ht="45" outlineLevel="7" x14ac:dyDescent="0.2">
      <c r="A2228" s="155" t="s">
        <v>2230</v>
      </c>
      <c r="B2228" s="155" t="s">
        <v>2120</v>
      </c>
      <c r="C2228" s="155" t="s">
        <v>1521</v>
      </c>
      <c r="D2228" s="155" t="s">
        <v>293</v>
      </c>
      <c r="E2228" s="156" t="s">
        <v>294</v>
      </c>
      <c r="F2228" s="157">
        <v>7676.8</v>
      </c>
      <c r="G2228" s="157">
        <v>7941.7</v>
      </c>
      <c r="H2228" s="157">
        <v>7628.1</v>
      </c>
    </row>
    <row r="2229" spans="1:8" ht="30" outlineLevel="7" x14ac:dyDescent="0.2">
      <c r="A2229" s="155" t="s">
        <v>2230</v>
      </c>
      <c r="B2229" s="155" t="s">
        <v>2120</v>
      </c>
      <c r="C2229" s="155" t="s">
        <v>1521</v>
      </c>
      <c r="D2229" s="155" t="s">
        <v>301</v>
      </c>
      <c r="E2229" s="156" t="s">
        <v>302</v>
      </c>
      <c r="F2229" s="157">
        <v>3</v>
      </c>
      <c r="G2229" s="157">
        <v>0</v>
      </c>
      <c r="H2229" s="157">
        <v>0</v>
      </c>
    </row>
    <row r="2230" spans="1:8" ht="60" outlineLevel="6" x14ac:dyDescent="0.2">
      <c r="A2230" s="155" t="s">
        <v>2230</v>
      </c>
      <c r="B2230" s="155" t="s">
        <v>2120</v>
      </c>
      <c r="C2230" s="155" t="s">
        <v>1522</v>
      </c>
      <c r="D2230" s="155"/>
      <c r="E2230" s="156" t="s">
        <v>288</v>
      </c>
      <c r="F2230" s="157">
        <v>61400.9</v>
      </c>
      <c r="G2230" s="157">
        <v>52349.7</v>
      </c>
      <c r="H2230" s="157">
        <v>52349.7</v>
      </c>
    </row>
    <row r="2231" spans="1:8" ht="60" outlineLevel="7" x14ac:dyDescent="0.2">
      <c r="A2231" s="155" t="s">
        <v>2230</v>
      </c>
      <c r="B2231" s="155" t="s">
        <v>2120</v>
      </c>
      <c r="C2231" s="155" t="s">
        <v>1522</v>
      </c>
      <c r="D2231" s="155" t="s">
        <v>289</v>
      </c>
      <c r="E2231" s="156" t="s">
        <v>290</v>
      </c>
      <c r="F2231" s="157">
        <v>61400.9</v>
      </c>
      <c r="G2231" s="157">
        <v>52349.7</v>
      </c>
      <c r="H2231" s="157">
        <v>52349.7</v>
      </c>
    </row>
    <row r="2232" spans="1:8" ht="30" outlineLevel="3" x14ac:dyDescent="0.2">
      <c r="A2232" s="155" t="s">
        <v>2230</v>
      </c>
      <c r="B2232" s="155" t="s">
        <v>2120</v>
      </c>
      <c r="C2232" s="155" t="s">
        <v>1846</v>
      </c>
      <c r="D2232" s="155"/>
      <c r="E2232" s="156" t="s">
        <v>1847</v>
      </c>
      <c r="F2232" s="157">
        <v>280746.5</v>
      </c>
      <c r="G2232" s="157">
        <v>713.5</v>
      </c>
      <c r="H2232" s="157">
        <v>573670.1</v>
      </c>
    </row>
    <row r="2233" spans="1:8" ht="30" outlineLevel="4" x14ac:dyDescent="0.2">
      <c r="A2233" s="155" t="s">
        <v>2230</v>
      </c>
      <c r="B2233" s="155" t="s">
        <v>2120</v>
      </c>
      <c r="C2233" s="155" t="s">
        <v>1881</v>
      </c>
      <c r="D2233" s="155"/>
      <c r="E2233" s="156" t="s">
        <v>1882</v>
      </c>
      <c r="F2233" s="157">
        <v>280746.5</v>
      </c>
      <c r="G2233" s="157">
        <v>713.5</v>
      </c>
      <c r="H2233" s="157">
        <v>1632.7</v>
      </c>
    </row>
    <row r="2234" spans="1:8" ht="105" outlineLevel="5" x14ac:dyDescent="0.2">
      <c r="A2234" s="155" t="s">
        <v>2230</v>
      </c>
      <c r="B2234" s="155" t="s">
        <v>2120</v>
      </c>
      <c r="C2234" s="155" t="s">
        <v>1883</v>
      </c>
      <c r="D2234" s="155"/>
      <c r="E2234" s="156" t="s">
        <v>1884</v>
      </c>
      <c r="F2234" s="157">
        <v>35750</v>
      </c>
      <c r="G2234" s="157">
        <v>0</v>
      </c>
      <c r="H2234" s="157">
        <v>0</v>
      </c>
    </row>
    <row r="2235" spans="1:8" ht="93" customHeight="1" outlineLevel="6" x14ac:dyDescent="0.2">
      <c r="A2235" s="155" t="s">
        <v>2230</v>
      </c>
      <c r="B2235" s="155" t="s">
        <v>2120</v>
      </c>
      <c r="C2235" s="155" t="s">
        <v>1885</v>
      </c>
      <c r="D2235" s="155"/>
      <c r="E2235" s="156" t="s">
        <v>1886</v>
      </c>
      <c r="F2235" s="157">
        <v>35750</v>
      </c>
      <c r="G2235" s="157">
        <v>0</v>
      </c>
      <c r="H2235" s="157">
        <v>0</v>
      </c>
    </row>
    <row r="2236" spans="1:8" ht="15" outlineLevel="7" x14ac:dyDescent="0.2">
      <c r="A2236" s="155" t="s">
        <v>2230</v>
      </c>
      <c r="B2236" s="155" t="s">
        <v>2120</v>
      </c>
      <c r="C2236" s="155" t="s">
        <v>1885</v>
      </c>
      <c r="D2236" s="155" t="s">
        <v>343</v>
      </c>
      <c r="E2236" s="156" t="s">
        <v>344</v>
      </c>
      <c r="F2236" s="157">
        <v>35750</v>
      </c>
      <c r="G2236" s="157">
        <v>0</v>
      </c>
      <c r="H2236" s="157">
        <v>0</v>
      </c>
    </row>
    <row r="2237" spans="1:8" ht="90" outlineLevel="5" x14ac:dyDescent="0.2">
      <c r="A2237" s="155" t="s">
        <v>2230</v>
      </c>
      <c r="B2237" s="155" t="s">
        <v>2120</v>
      </c>
      <c r="C2237" s="155" t="s">
        <v>1891</v>
      </c>
      <c r="D2237" s="155"/>
      <c r="E2237" s="156" t="s">
        <v>1892</v>
      </c>
      <c r="F2237" s="157">
        <v>244996.5</v>
      </c>
      <c r="G2237" s="157">
        <v>713.5</v>
      </c>
      <c r="H2237" s="157">
        <v>1632.7</v>
      </c>
    </row>
    <row r="2238" spans="1:8" ht="75" outlineLevel="6" x14ac:dyDescent="0.2">
      <c r="A2238" s="155" t="s">
        <v>2230</v>
      </c>
      <c r="B2238" s="155" t="s">
        <v>2120</v>
      </c>
      <c r="C2238" s="155" t="s">
        <v>1893</v>
      </c>
      <c r="D2238" s="155"/>
      <c r="E2238" s="156" t="s">
        <v>1894</v>
      </c>
      <c r="F2238" s="157">
        <v>244996.5</v>
      </c>
      <c r="G2238" s="157">
        <v>713.5</v>
      </c>
      <c r="H2238" s="157">
        <v>1632.7</v>
      </c>
    </row>
    <row r="2239" spans="1:8" ht="15" outlineLevel="7" x14ac:dyDescent="0.2">
      <c r="A2239" s="155" t="s">
        <v>2230</v>
      </c>
      <c r="B2239" s="155" t="s">
        <v>2120</v>
      </c>
      <c r="C2239" s="155" t="s">
        <v>1893</v>
      </c>
      <c r="D2239" s="155" t="s">
        <v>343</v>
      </c>
      <c r="E2239" s="156" t="s">
        <v>344</v>
      </c>
      <c r="F2239" s="157">
        <v>244996.5</v>
      </c>
      <c r="G2239" s="157">
        <v>713.5</v>
      </c>
      <c r="H2239" s="157">
        <v>1632.7</v>
      </c>
    </row>
    <row r="2240" spans="1:8" ht="30" outlineLevel="4" x14ac:dyDescent="0.2">
      <c r="A2240" s="155" t="s">
        <v>2230</v>
      </c>
      <c r="B2240" s="155" t="s">
        <v>2120</v>
      </c>
      <c r="C2240" s="155" t="s">
        <v>1899</v>
      </c>
      <c r="D2240" s="155"/>
      <c r="E2240" s="156" t="s">
        <v>1900</v>
      </c>
      <c r="F2240" s="157">
        <v>0</v>
      </c>
      <c r="G2240" s="157">
        <v>0</v>
      </c>
      <c r="H2240" s="157">
        <v>572037.4</v>
      </c>
    </row>
    <row r="2241" spans="1:8" ht="30" outlineLevel="5" x14ac:dyDescent="0.2">
      <c r="A2241" s="155" t="s">
        <v>2230</v>
      </c>
      <c r="B2241" s="155" t="s">
        <v>2120</v>
      </c>
      <c r="C2241" s="155" t="s">
        <v>1905</v>
      </c>
      <c r="D2241" s="155"/>
      <c r="E2241" s="156" t="s">
        <v>1906</v>
      </c>
      <c r="F2241" s="157">
        <v>0</v>
      </c>
      <c r="G2241" s="157">
        <v>0</v>
      </c>
      <c r="H2241" s="157">
        <v>572037.4</v>
      </c>
    </row>
    <row r="2242" spans="1:8" ht="30" outlineLevel="6" x14ac:dyDescent="0.2">
      <c r="A2242" s="155" t="s">
        <v>2230</v>
      </c>
      <c r="B2242" s="155" t="s">
        <v>2120</v>
      </c>
      <c r="C2242" s="155" t="s">
        <v>1907</v>
      </c>
      <c r="D2242" s="155"/>
      <c r="E2242" s="156" t="s">
        <v>1908</v>
      </c>
      <c r="F2242" s="157">
        <v>0</v>
      </c>
      <c r="G2242" s="157">
        <v>0</v>
      </c>
      <c r="H2242" s="157">
        <v>572037.4</v>
      </c>
    </row>
    <row r="2243" spans="1:8" ht="15" outlineLevel="7" x14ac:dyDescent="0.2">
      <c r="A2243" s="155" t="s">
        <v>2230</v>
      </c>
      <c r="B2243" s="155" t="s">
        <v>2120</v>
      </c>
      <c r="C2243" s="155" t="s">
        <v>1907</v>
      </c>
      <c r="D2243" s="155" t="s">
        <v>343</v>
      </c>
      <c r="E2243" s="156" t="s">
        <v>344</v>
      </c>
      <c r="F2243" s="157">
        <v>0</v>
      </c>
      <c r="G2243" s="157">
        <v>0</v>
      </c>
      <c r="H2243" s="157">
        <v>572037.4</v>
      </c>
    </row>
    <row r="2244" spans="1:8" ht="30" outlineLevel="1" x14ac:dyDescent="0.2">
      <c r="A2244" s="155" t="s">
        <v>2230</v>
      </c>
      <c r="B2244" s="155" t="s">
        <v>2148</v>
      </c>
      <c r="C2244" s="155"/>
      <c r="D2244" s="155"/>
      <c r="E2244" s="156" t="s">
        <v>2149</v>
      </c>
      <c r="F2244" s="157">
        <v>0</v>
      </c>
      <c r="G2244" s="157">
        <v>190914.9</v>
      </c>
      <c r="H2244" s="157">
        <v>0</v>
      </c>
    </row>
    <row r="2245" spans="1:8" ht="30" outlineLevel="2" x14ac:dyDescent="0.2">
      <c r="A2245" s="155" t="s">
        <v>2230</v>
      </c>
      <c r="B2245" s="155" t="s">
        <v>2154</v>
      </c>
      <c r="C2245" s="155"/>
      <c r="D2245" s="155"/>
      <c r="E2245" s="156" t="s">
        <v>2155</v>
      </c>
      <c r="F2245" s="157">
        <v>0</v>
      </c>
      <c r="G2245" s="157">
        <v>190914.9</v>
      </c>
      <c r="H2245" s="157">
        <v>0</v>
      </c>
    </row>
    <row r="2246" spans="1:8" ht="30" outlineLevel="3" x14ac:dyDescent="0.2">
      <c r="A2246" s="155" t="s">
        <v>2230</v>
      </c>
      <c r="B2246" s="155" t="s">
        <v>2154</v>
      </c>
      <c r="C2246" s="155" t="s">
        <v>1846</v>
      </c>
      <c r="D2246" s="155"/>
      <c r="E2246" s="156" t="s">
        <v>1847</v>
      </c>
      <c r="F2246" s="157">
        <v>0</v>
      </c>
      <c r="G2246" s="157">
        <v>190914.9</v>
      </c>
      <c r="H2246" s="157">
        <v>0</v>
      </c>
    </row>
    <row r="2247" spans="1:8" ht="30" outlineLevel="4" x14ac:dyDescent="0.2">
      <c r="A2247" s="155" t="s">
        <v>2230</v>
      </c>
      <c r="B2247" s="155" t="s">
        <v>2154</v>
      </c>
      <c r="C2247" s="155" t="s">
        <v>1881</v>
      </c>
      <c r="D2247" s="155"/>
      <c r="E2247" s="156" t="s">
        <v>1882</v>
      </c>
      <c r="F2247" s="157">
        <v>0</v>
      </c>
      <c r="G2247" s="157">
        <v>190914.9</v>
      </c>
      <c r="H2247" s="157">
        <v>0</v>
      </c>
    </row>
    <row r="2248" spans="1:8" ht="45" outlineLevel="5" x14ac:dyDescent="0.2">
      <c r="A2248" s="155" t="s">
        <v>2230</v>
      </c>
      <c r="B2248" s="155" t="s">
        <v>2154</v>
      </c>
      <c r="C2248" s="155" t="s">
        <v>1895</v>
      </c>
      <c r="D2248" s="155"/>
      <c r="E2248" s="156" t="s">
        <v>1896</v>
      </c>
      <c r="F2248" s="157">
        <v>0</v>
      </c>
      <c r="G2248" s="157">
        <v>190914.9</v>
      </c>
      <c r="H2248" s="157">
        <v>0</v>
      </c>
    </row>
    <row r="2249" spans="1:8" ht="75" outlineLevel="6" x14ac:dyDescent="0.2">
      <c r="A2249" s="155" t="s">
        <v>2230</v>
      </c>
      <c r="B2249" s="155" t="s">
        <v>2154</v>
      </c>
      <c r="C2249" s="155" t="s">
        <v>1897</v>
      </c>
      <c r="D2249" s="155"/>
      <c r="E2249" s="156" t="s">
        <v>1898</v>
      </c>
      <c r="F2249" s="157">
        <v>0</v>
      </c>
      <c r="G2249" s="157">
        <v>190914.9</v>
      </c>
      <c r="H2249" s="157">
        <v>0</v>
      </c>
    </row>
    <row r="2250" spans="1:8" ht="15" outlineLevel="7" x14ac:dyDescent="0.2">
      <c r="A2250" s="155" t="s">
        <v>2230</v>
      </c>
      <c r="B2250" s="155" t="s">
        <v>2154</v>
      </c>
      <c r="C2250" s="155" t="s">
        <v>1897</v>
      </c>
      <c r="D2250" s="155" t="s">
        <v>343</v>
      </c>
      <c r="E2250" s="156" t="s">
        <v>344</v>
      </c>
      <c r="F2250" s="157">
        <v>0</v>
      </c>
      <c r="G2250" s="157">
        <v>190914.9</v>
      </c>
      <c r="H2250" s="157">
        <v>0</v>
      </c>
    </row>
    <row r="2251" spans="1:8" ht="30" x14ac:dyDescent="0.2">
      <c r="A2251" s="155" t="s">
        <v>2232</v>
      </c>
      <c r="B2251" s="155"/>
      <c r="C2251" s="155"/>
      <c r="D2251" s="155"/>
      <c r="E2251" s="156" t="s">
        <v>2233</v>
      </c>
      <c r="F2251" s="157">
        <v>33127636.699999999</v>
      </c>
      <c r="G2251" s="157">
        <v>29548063.5</v>
      </c>
      <c r="H2251" s="157">
        <v>28349447.800000001</v>
      </c>
    </row>
    <row r="2252" spans="1:8" ht="60" outlineLevel="1" x14ac:dyDescent="0.2">
      <c r="A2252" s="155" t="s">
        <v>2232</v>
      </c>
      <c r="B2252" s="155" t="s">
        <v>2114</v>
      </c>
      <c r="C2252" s="155"/>
      <c r="D2252" s="155"/>
      <c r="E2252" s="156" t="s">
        <v>2115</v>
      </c>
      <c r="F2252" s="157">
        <v>876</v>
      </c>
      <c r="G2252" s="157">
        <v>876</v>
      </c>
      <c r="H2252" s="157">
        <v>0</v>
      </c>
    </row>
    <row r="2253" spans="1:8" ht="15" outlineLevel="2" x14ac:dyDescent="0.2">
      <c r="A2253" s="155" t="s">
        <v>2232</v>
      </c>
      <c r="B2253" s="155" t="s">
        <v>2166</v>
      </c>
      <c r="C2253" s="155"/>
      <c r="D2253" s="155"/>
      <c r="E2253" s="156" t="s">
        <v>2167</v>
      </c>
      <c r="F2253" s="157">
        <v>876</v>
      </c>
      <c r="G2253" s="157">
        <v>876</v>
      </c>
      <c r="H2253" s="157">
        <v>0</v>
      </c>
    </row>
    <row r="2254" spans="1:8" ht="48.75" customHeight="1" outlineLevel="3" x14ac:dyDescent="0.2">
      <c r="A2254" s="155" t="s">
        <v>2232</v>
      </c>
      <c r="B2254" s="155" t="s">
        <v>2166</v>
      </c>
      <c r="C2254" s="155" t="s">
        <v>1116</v>
      </c>
      <c r="D2254" s="155"/>
      <c r="E2254" s="156" t="s">
        <v>1117</v>
      </c>
      <c r="F2254" s="157">
        <v>876</v>
      </c>
      <c r="G2254" s="157">
        <v>876</v>
      </c>
      <c r="H2254" s="157">
        <v>0</v>
      </c>
    </row>
    <row r="2255" spans="1:8" ht="75" outlineLevel="4" x14ac:dyDescent="0.2">
      <c r="A2255" s="155" t="s">
        <v>2232</v>
      </c>
      <c r="B2255" s="155" t="s">
        <v>2166</v>
      </c>
      <c r="C2255" s="155" t="s">
        <v>1305</v>
      </c>
      <c r="D2255" s="155"/>
      <c r="E2255" s="156" t="s">
        <v>1306</v>
      </c>
      <c r="F2255" s="157">
        <v>876</v>
      </c>
      <c r="G2255" s="157">
        <v>876</v>
      </c>
      <c r="H2255" s="157">
        <v>0</v>
      </c>
    </row>
    <row r="2256" spans="1:8" ht="120" outlineLevel="5" x14ac:dyDescent="0.2">
      <c r="A2256" s="155" t="s">
        <v>2232</v>
      </c>
      <c r="B2256" s="155" t="s">
        <v>2166</v>
      </c>
      <c r="C2256" s="155" t="s">
        <v>1307</v>
      </c>
      <c r="D2256" s="155"/>
      <c r="E2256" s="156" t="s">
        <v>1308</v>
      </c>
      <c r="F2256" s="157">
        <v>876</v>
      </c>
      <c r="G2256" s="157">
        <v>876</v>
      </c>
      <c r="H2256" s="157">
        <v>0</v>
      </c>
    </row>
    <row r="2257" spans="1:8" ht="75" outlineLevel="6" x14ac:dyDescent="0.2">
      <c r="A2257" s="155" t="s">
        <v>2232</v>
      </c>
      <c r="B2257" s="155" t="s">
        <v>2166</v>
      </c>
      <c r="C2257" s="155" t="s">
        <v>1309</v>
      </c>
      <c r="D2257" s="155"/>
      <c r="E2257" s="156" t="s">
        <v>1310</v>
      </c>
      <c r="F2257" s="157">
        <v>876</v>
      </c>
      <c r="G2257" s="157">
        <v>876</v>
      </c>
      <c r="H2257" s="157">
        <v>0</v>
      </c>
    </row>
    <row r="2258" spans="1:8" ht="30" outlineLevel="7" x14ac:dyDescent="0.2">
      <c r="A2258" s="155" t="s">
        <v>2232</v>
      </c>
      <c r="B2258" s="155" t="s">
        <v>2166</v>
      </c>
      <c r="C2258" s="155" t="s">
        <v>1309</v>
      </c>
      <c r="D2258" s="155" t="s">
        <v>301</v>
      </c>
      <c r="E2258" s="156" t="s">
        <v>302</v>
      </c>
      <c r="F2258" s="157">
        <v>876</v>
      </c>
      <c r="G2258" s="157">
        <v>876</v>
      </c>
      <c r="H2258" s="157">
        <v>0</v>
      </c>
    </row>
    <row r="2259" spans="1:8" ht="30" outlineLevel="1" x14ac:dyDescent="0.2">
      <c r="A2259" s="155" t="s">
        <v>2232</v>
      </c>
      <c r="B2259" s="155" t="s">
        <v>2058</v>
      </c>
      <c r="C2259" s="155"/>
      <c r="D2259" s="155"/>
      <c r="E2259" s="156" t="s">
        <v>2059</v>
      </c>
      <c r="F2259" s="157">
        <v>723852.1</v>
      </c>
      <c r="G2259" s="157">
        <v>607795.30000000005</v>
      </c>
      <c r="H2259" s="157">
        <v>608015.30000000005</v>
      </c>
    </row>
    <row r="2260" spans="1:8" ht="15" outlineLevel="2" x14ac:dyDescent="0.2">
      <c r="A2260" s="155" t="s">
        <v>2232</v>
      </c>
      <c r="B2260" s="155" t="s">
        <v>2226</v>
      </c>
      <c r="C2260" s="155"/>
      <c r="D2260" s="155"/>
      <c r="E2260" s="156" t="s">
        <v>2227</v>
      </c>
      <c r="F2260" s="157">
        <v>701012.1</v>
      </c>
      <c r="G2260" s="157">
        <v>599504.30000000005</v>
      </c>
      <c r="H2260" s="157">
        <v>599723.30000000005</v>
      </c>
    </row>
    <row r="2261" spans="1:8" ht="47.25" customHeight="1" outlineLevel="3" x14ac:dyDescent="0.2">
      <c r="A2261" s="155" t="s">
        <v>2232</v>
      </c>
      <c r="B2261" s="155" t="s">
        <v>2226</v>
      </c>
      <c r="C2261" s="155" t="s">
        <v>1116</v>
      </c>
      <c r="D2261" s="155"/>
      <c r="E2261" s="156" t="s">
        <v>1117</v>
      </c>
      <c r="F2261" s="157">
        <v>701012.1</v>
      </c>
      <c r="G2261" s="157">
        <v>599504.30000000005</v>
      </c>
      <c r="H2261" s="157">
        <v>599723.30000000005</v>
      </c>
    </row>
    <row r="2262" spans="1:8" ht="30" outlineLevel="4" x14ac:dyDescent="0.2">
      <c r="A2262" s="155" t="s">
        <v>2232</v>
      </c>
      <c r="B2262" s="155" t="s">
        <v>2226</v>
      </c>
      <c r="C2262" s="155" t="s">
        <v>1191</v>
      </c>
      <c r="D2262" s="155"/>
      <c r="E2262" s="156" t="s">
        <v>1192</v>
      </c>
      <c r="F2262" s="157">
        <v>701012.1</v>
      </c>
      <c r="G2262" s="157">
        <v>599504.30000000005</v>
      </c>
      <c r="H2262" s="157">
        <v>599723.30000000005</v>
      </c>
    </row>
    <row r="2263" spans="1:8" ht="60" outlineLevel="5" x14ac:dyDescent="0.2">
      <c r="A2263" s="155" t="s">
        <v>2232</v>
      </c>
      <c r="B2263" s="155" t="s">
        <v>2226</v>
      </c>
      <c r="C2263" s="155" t="s">
        <v>1193</v>
      </c>
      <c r="D2263" s="155"/>
      <c r="E2263" s="156" t="s">
        <v>1194</v>
      </c>
      <c r="F2263" s="157">
        <v>140653.70000000001</v>
      </c>
      <c r="G2263" s="157">
        <v>141618.1</v>
      </c>
      <c r="H2263" s="157">
        <v>141837.1</v>
      </c>
    </row>
    <row r="2264" spans="1:8" ht="30" outlineLevel="6" x14ac:dyDescent="0.2">
      <c r="A2264" s="155" t="s">
        <v>2232</v>
      </c>
      <c r="B2264" s="155" t="s">
        <v>2226</v>
      </c>
      <c r="C2264" s="155" t="s">
        <v>1195</v>
      </c>
      <c r="D2264" s="155"/>
      <c r="E2264" s="156" t="s">
        <v>1196</v>
      </c>
      <c r="F2264" s="157">
        <v>140653.70000000001</v>
      </c>
      <c r="G2264" s="157">
        <v>141618.1</v>
      </c>
      <c r="H2264" s="157">
        <v>141837.1</v>
      </c>
    </row>
    <row r="2265" spans="1:8" ht="45" outlineLevel="7" x14ac:dyDescent="0.2">
      <c r="A2265" s="155" t="s">
        <v>2232</v>
      </c>
      <c r="B2265" s="155" t="s">
        <v>2226</v>
      </c>
      <c r="C2265" s="155" t="s">
        <v>1195</v>
      </c>
      <c r="D2265" s="155" t="s">
        <v>293</v>
      </c>
      <c r="E2265" s="156" t="s">
        <v>294</v>
      </c>
      <c r="F2265" s="157">
        <v>66498.7</v>
      </c>
      <c r="G2265" s="157">
        <v>66594.3</v>
      </c>
      <c r="H2265" s="157">
        <v>66596.100000000006</v>
      </c>
    </row>
    <row r="2266" spans="1:8" ht="30" outlineLevel="7" x14ac:dyDescent="0.2">
      <c r="A2266" s="155" t="s">
        <v>2232</v>
      </c>
      <c r="B2266" s="155" t="s">
        <v>2226</v>
      </c>
      <c r="C2266" s="155" t="s">
        <v>1195</v>
      </c>
      <c r="D2266" s="155" t="s">
        <v>301</v>
      </c>
      <c r="E2266" s="156" t="s">
        <v>302</v>
      </c>
      <c r="F2266" s="157">
        <v>74155</v>
      </c>
      <c r="G2266" s="157">
        <v>75023.8</v>
      </c>
      <c r="H2266" s="157">
        <v>75241</v>
      </c>
    </row>
    <row r="2267" spans="1:8" ht="45" outlineLevel="5" x14ac:dyDescent="0.2">
      <c r="A2267" s="155" t="s">
        <v>2232</v>
      </c>
      <c r="B2267" s="155" t="s">
        <v>2226</v>
      </c>
      <c r="C2267" s="155" t="s">
        <v>1199</v>
      </c>
      <c r="D2267" s="155"/>
      <c r="E2267" s="156" t="s">
        <v>1200</v>
      </c>
      <c r="F2267" s="157">
        <v>3442</v>
      </c>
      <c r="G2267" s="157">
        <v>3442</v>
      </c>
      <c r="H2267" s="157">
        <v>3442</v>
      </c>
    </row>
    <row r="2268" spans="1:8" ht="90" outlineLevel="6" x14ac:dyDescent="0.2">
      <c r="A2268" s="155" t="s">
        <v>2232</v>
      </c>
      <c r="B2268" s="155" t="s">
        <v>2226</v>
      </c>
      <c r="C2268" s="155" t="s">
        <v>1201</v>
      </c>
      <c r="D2268" s="155"/>
      <c r="E2268" s="156" t="s">
        <v>1202</v>
      </c>
      <c r="F2268" s="157">
        <v>3442</v>
      </c>
      <c r="G2268" s="157">
        <v>3442</v>
      </c>
      <c r="H2268" s="157">
        <v>3442</v>
      </c>
    </row>
    <row r="2269" spans="1:8" ht="15" outlineLevel="7" x14ac:dyDescent="0.2">
      <c r="A2269" s="155" t="s">
        <v>2232</v>
      </c>
      <c r="B2269" s="155" t="s">
        <v>2226</v>
      </c>
      <c r="C2269" s="155" t="s">
        <v>1201</v>
      </c>
      <c r="D2269" s="155" t="s">
        <v>327</v>
      </c>
      <c r="E2269" s="156" t="s">
        <v>328</v>
      </c>
      <c r="F2269" s="157">
        <v>3442</v>
      </c>
      <c r="G2269" s="157">
        <v>3442</v>
      </c>
      <c r="H2269" s="157">
        <v>3442</v>
      </c>
    </row>
    <row r="2270" spans="1:8" ht="60" outlineLevel="5" x14ac:dyDescent="0.2">
      <c r="A2270" s="155" t="s">
        <v>2232</v>
      </c>
      <c r="B2270" s="155" t="s">
        <v>2226</v>
      </c>
      <c r="C2270" s="155" t="s">
        <v>1203</v>
      </c>
      <c r="D2270" s="155"/>
      <c r="E2270" s="156" t="s">
        <v>1204</v>
      </c>
      <c r="F2270" s="157">
        <v>1600.2</v>
      </c>
      <c r="G2270" s="157">
        <v>1600.2</v>
      </c>
      <c r="H2270" s="157">
        <v>1600.2</v>
      </c>
    </row>
    <row r="2271" spans="1:8" ht="45" outlineLevel="6" x14ac:dyDescent="0.2">
      <c r="A2271" s="155" t="s">
        <v>2232</v>
      </c>
      <c r="B2271" s="155" t="s">
        <v>2226</v>
      </c>
      <c r="C2271" s="155" t="s">
        <v>1205</v>
      </c>
      <c r="D2271" s="155"/>
      <c r="E2271" s="156" t="s">
        <v>1206</v>
      </c>
      <c r="F2271" s="157">
        <v>1600.2</v>
      </c>
      <c r="G2271" s="157">
        <v>1600.2</v>
      </c>
      <c r="H2271" s="157">
        <v>1600.2</v>
      </c>
    </row>
    <row r="2272" spans="1:8" ht="45" outlineLevel="7" x14ac:dyDescent="0.2">
      <c r="A2272" s="155" t="s">
        <v>2232</v>
      </c>
      <c r="B2272" s="155" t="s">
        <v>2226</v>
      </c>
      <c r="C2272" s="155" t="s">
        <v>1205</v>
      </c>
      <c r="D2272" s="155" t="s">
        <v>293</v>
      </c>
      <c r="E2272" s="156" t="s">
        <v>294</v>
      </c>
      <c r="F2272" s="157">
        <v>1600.2</v>
      </c>
      <c r="G2272" s="157">
        <v>1600.2</v>
      </c>
      <c r="H2272" s="157">
        <v>1600.2</v>
      </c>
    </row>
    <row r="2273" spans="1:8" ht="75" outlineLevel="5" x14ac:dyDescent="0.2">
      <c r="A2273" s="155" t="s">
        <v>2232</v>
      </c>
      <c r="B2273" s="155" t="s">
        <v>2226</v>
      </c>
      <c r="C2273" s="155" t="s">
        <v>1207</v>
      </c>
      <c r="D2273" s="155"/>
      <c r="E2273" s="156" t="s">
        <v>1208</v>
      </c>
      <c r="F2273" s="157">
        <v>443970.8</v>
      </c>
      <c r="G2273" s="157">
        <v>444667.1</v>
      </c>
      <c r="H2273" s="157">
        <v>444667.1</v>
      </c>
    </row>
    <row r="2274" spans="1:8" ht="60" outlineLevel="6" x14ac:dyDescent="0.2">
      <c r="A2274" s="155" t="s">
        <v>2232</v>
      </c>
      <c r="B2274" s="155" t="s">
        <v>2226</v>
      </c>
      <c r="C2274" s="155" t="s">
        <v>1209</v>
      </c>
      <c r="D2274" s="155"/>
      <c r="E2274" s="156" t="s">
        <v>288</v>
      </c>
      <c r="F2274" s="157">
        <v>423970.8</v>
      </c>
      <c r="G2274" s="157">
        <v>439667.1</v>
      </c>
      <c r="H2274" s="157">
        <v>439667.1</v>
      </c>
    </row>
    <row r="2275" spans="1:8" ht="111" customHeight="1" outlineLevel="7" x14ac:dyDescent="0.2">
      <c r="A2275" s="155" t="s">
        <v>2232</v>
      </c>
      <c r="B2275" s="155" t="s">
        <v>2226</v>
      </c>
      <c r="C2275" s="155" t="s">
        <v>1209</v>
      </c>
      <c r="D2275" s="155" t="s">
        <v>325</v>
      </c>
      <c r="E2275" s="156" t="s">
        <v>326</v>
      </c>
      <c r="F2275" s="157">
        <v>360958.5</v>
      </c>
      <c r="G2275" s="157">
        <v>376654.8</v>
      </c>
      <c r="H2275" s="157">
        <v>376654.8</v>
      </c>
    </row>
    <row r="2276" spans="1:8" ht="45" outlineLevel="7" x14ac:dyDescent="0.2">
      <c r="A2276" s="155" t="s">
        <v>2232</v>
      </c>
      <c r="B2276" s="155" t="s">
        <v>2226</v>
      </c>
      <c r="C2276" s="155" t="s">
        <v>1209</v>
      </c>
      <c r="D2276" s="155" t="s">
        <v>293</v>
      </c>
      <c r="E2276" s="156" t="s">
        <v>294</v>
      </c>
      <c r="F2276" s="157">
        <v>59332</v>
      </c>
      <c r="G2276" s="157">
        <v>59332</v>
      </c>
      <c r="H2276" s="157">
        <v>59332</v>
      </c>
    </row>
    <row r="2277" spans="1:8" ht="15" outlineLevel="7" x14ac:dyDescent="0.2">
      <c r="A2277" s="155" t="s">
        <v>2232</v>
      </c>
      <c r="B2277" s="155" t="s">
        <v>2226</v>
      </c>
      <c r="C2277" s="155" t="s">
        <v>1209</v>
      </c>
      <c r="D2277" s="155" t="s">
        <v>327</v>
      </c>
      <c r="E2277" s="156" t="s">
        <v>328</v>
      </c>
      <c r="F2277" s="157">
        <v>3680.3</v>
      </c>
      <c r="G2277" s="157">
        <v>3680.3</v>
      </c>
      <c r="H2277" s="157">
        <v>3680.3</v>
      </c>
    </row>
    <row r="2278" spans="1:8" ht="47.25" customHeight="1" outlineLevel="6" x14ac:dyDescent="0.2">
      <c r="A2278" s="155" t="s">
        <v>2232</v>
      </c>
      <c r="B2278" s="155" t="s">
        <v>2226</v>
      </c>
      <c r="C2278" s="155" t="s">
        <v>1210</v>
      </c>
      <c r="D2278" s="155"/>
      <c r="E2278" s="156" t="s">
        <v>1211</v>
      </c>
      <c r="F2278" s="157">
        <v>20000</v>
      </c>
      <c r="G2278" s="157">
        <v>5000</v>
      </c>
      <c r="H2278" s="157">
        <v>5000</v>
      </c>
    </row>
    <row r="2279" spans="1:8" ht="45" outlineLevel="7" x14ac:dyDescent="0.2">
      <c r="A2279" s="155" t="s">
        <v>2232</v>
      </c>
      <c r="B2279" s="155" t="s">
        <v>2226</v>
      </c>
      <c r="C2279" s="155" t="s">
        <v>1210</v>
      </c>
      <c r="D2279" s="155" t="s">
        <v>293</v>
      </c>
      <c r="E2279" s="156" t="s">
        <v>294</v>
      </c>
      <c r="F2279" s="157">
        <v>20000</v>
      </c>
      <c r="G2279" s="157">
        <v>5000</v>
      </c>
      <c r="H2279" s="157">
        <v>5000</v>
      </c>
    </row>
    <row r="2280" spans="1:8" ht="45" outlineLevel="5" x14ac:dyDescent="0.2">
      <c r="A2280" s="155" t="s">
        <v>2232</v>
      </c>
      <c r="B2280" s="155" t="s">
        <v>2226</v>
      </c>
      <c r="C2280" s="155" t="s">
        <v>1216</v>
      </c>
      <c r="D2280" s="155"/>
      <c r="E2280" s="156" t="s">
        <v>1217</v>
      </c>
      <c r="F2280" s="157">
        <v>111345.4</v>
      </c>
      <c r="G2280" s="157">
        <v>8176.9</v>
      </c>
      <c r="H2280" s="157">
        <v>8176.9</v>
      </c>
    </row>
    <row r="2281" spans="1:8" ht="30" outlineLevel="6" x14ac:dyDescent="0.2">
      <c r="A2281" s="155" t="s">
        <v>2232</v>
      </c>
      <c r="B2281" s="155" t="s">
        <v>2226</v>
      </c>
      <c r="C2281" s="155" t="s">
        <v>1218</v>
      </c>
      <c r="D2281" s="155"/>
      <c r="E2281" s="156" t="s">
        <v>1219</v>
      </c>
      <c r="F2281" s="157">
        <v>6495.1</v>
      </c>
      <c r="G2281" s="157">
        <v>8176.9</v>
      </c>
      <c r="H2281" s="157">
        <v>8176.9</v>
      </c>
    </row>
    <row r="2282" spans="1:8" ht="45" outlineLevel="7" x14ac:dyDescent="0.2">
      <c r="A2282" s="155" t="s">
        <v>2232</v>
      </c>
      <c r="B2282" s="155" t="s">
        <v>2226</v>
      </c>
      <c r="C2282" s="155" t="s">
        <v>1218</v>
      </c>
      <c r="D2282" s="155" t="s">
        <v>293</v>
      </c>
      <c r="E2282" s="156" t="s">
        <v>294</v>
      </c>
      <c r="F2282" s="157">
        <v>6495.1</v>
      </c>
      <c r="G2282" s="157">
        <v>8176.9</v>
      </c>
      <c r="H2282" s="157">
        <v>8176.9</v>
      </c>
    </row>
    <row r="2283" spans="1:8" ht="75" outlineLevel="6" x14ac:dyDescent="0.2">
      <c r="A2283" s="155" t="s">
        <v>2232</v>
      </c>
      <c r="B2283" s="155" t="s">
        <v>2226</v>
      </c>
      <c r="C2283" s="155" t="s">
        <v>1220</v>
      </c>
      <c r="D2283" s="155"/>
      <c r="E2283" s="156" t="s">
        <v>1221</v>
      </c>
      <c r="F2283" s="157">
        <v>17754.8</v>
      </c>
      <c r="G2283" s="157">
        <v>0</v>
      </c>
      <c r="H2283" s="157">
        <v>0</v>
      </c>
    </row>
    <row r="2284" spans="1:8" ht="15" outlineLevel="7" x14ac:dyDescent="0.2">
      <c r="A2284" s="155" t="s">
        <v>2232</v>
      </c>
      <c r="B2284" s="155" t="s">
        <v>2226</v>
      </c>
      <c r="C2284" s="155" t="s">
        <v>1220</v>
      </c>
      <c r="D2284" s="155" t="s">
        <v>327</v>
      </c>
      <c r="E2284" s="156" t="s">
        <v>328</v>
      </c>
      <c r="F2284" s="157">
        <v>17754.8</v>
      </c>
      <c r="G2284" s="157">
        <v>0</v>
      </c>
      <c r="H2284" s="157">
        <v>0</v>
      </c>
    </row>
    <row r="2285" spans="1:8" ht="90" outlineLevel="6" x14ac:dyDescent="0.2">
      <c r="A2285" s="155" t="s">
        <v>2232</v>
      </c>
      <c r="B2285" s="155" t="s">
        <v>2226</v>
      </c>
      <c r="C2285" s="155" t="s">
        <v>1222</v>
      </c>
      <c r="D2285" s="155"/>
      <c r="E2285" s="156" t="s">
        <v>1223</v>
      </c>
      <c r="F2285" s="157">
        <v>41454.5</v>
      </c>
      <c r="G2285" s="157">
        <v>0</v>
      </c>
      <c r="H2285" s="157">
        <v>0</v>
      </c>
    </row>
    <row r="2286" spans="1:8" ht="60" outlineLevel="7" x14ac:dyDescent="0.2">
      <c r="A2286" s="155" t="s">
        <v>2232</v>
      </c>
      <c r="B2286" s="155" t="s">
        <v>2226</v>
      </c>
      <c r="C2286" s="155" t="s">
        <v>1222</v>
      </c>
      <c r="D2286" s="155" t="s">
        <v>289</v>
      </c>
      <c r="E2286" s="156" t="s">
        <v>290</v>
      </c>
      <c r="F2286" s="157">
        <v>3730.9</v>
      </c>
      <c r="G2286" s="157">
        <v>0</v>
      </c>
      <c r="H2286" s="157">
        <v>0</v>
      </c>
    </row>
    <row r="2287" spans="1:8" ht="15" outlineLevel="7" x14ac:dyDescent="0.2">
      <c r="A2287" s="155" t="s">
        <v>2232</v>
      </c>
      <c r="B2287" s="155" t="s">
        <v>2226</v>
      </c>
      <c r="C2287" s="155" t="s">
        <v>1222</v>
      </c>
      <c r="D2287" s="155" t="s">
        <v>327</v>
      </c>
      <c r="E2287" s="156" t="s">
        <v>328</v>
      </c>
      <c r="F2287" s="157">
        <v>37723.599999999999</v>
      </c>
      <c r="G2287" s="157">
        <v>0</v>
      </c>
      <c r="H2287" s="157">
        <v>0</v>
      </c>
    </row>
    <row r="2288" spans="1:8" ht="90" outlineLevel="6" x14ac:dyDescent="0.2">
      <c r="A2288" s="155" t="s">
        <v>2232</v>
      </c>
      <c r="B2288" s="155" t="s">
        <v>2226</v>
      </c>
      <c r="C2288" s="155" t="s">
        <v>1224</v>
      </c>
      <c r="D2288" s="155"/>
      <c r="E2288" s="156" t="s">
        <v>1225</v>
      </c>
      <c r="F2288" s="157">
        <v>45641</v>
      </c>
      <c r="G2288" s="157">
        <v>0</v>
      </c>
      <c r="H2288" s="157">
        <v>0</v>
      </c>
    </row>
    <row r="2289" spans="1:8" ht="60" outlineLevel="7" x14ac:dyDescent="0.2">
      <c r="A2289" s="155" t="s">
        <v>2232</v>
      </c>
      <c r="B2289" s="155" t="s">
        <v>2226</v>
      </c>
      <c r="C2289" s="155" t="s">
        <v>1224</v>
      </c>
      <c r="D2289" s="155" t="s">
        <v>289</v>
      </c>
      <c r="E2289" s="156" t="s">
        <v>290</v>
      </c>
      <c r="F2289" s="157">
        <v>4107.7</v>
      </c>
      <c r="G2289" s="157">
        <v>0</v>
      </c>
      <c r="H2289" s="157">
        <v>0</v>
      </c>
    </row>
    <row r="2290" spans="1:8" ht="15" outlineLevel="7" x14ac:dyDescent="0.2">
      <c r="A2290" s="155" t="s">
        <v>2232</v>
      </c>
      <c r="B2290" s="155" t="s">
        <v>2226</v>
      </c>
      <c r="C2290" s="155" t="s">
        <v>1224</v>
      </c>
      <c r="D2290" s="155" t="s">
        <v>327</v>
      </c>
      <c r="E2290" s="156" t="s">
        <v>328</v>
      </c>
      <c r="F2290" s="157">
        <v>41533.300000000003</v>
      </c>
      <c r="G2290" s="157">
        <v>0</v>
      </c>
      <c r="H2290" s="157">
        <v>0</v>
      </c>
    </row>
    <row r="2291" spans="1:8" ht="15" outlineLevel="2" x14ac:dyDescent="0.2">
      <c r="A2291" s="155" t="s">
        <v>2232</v>
      </c>
      <c r="B2291" s="155" t="s">
        <v>2146</v>
      </c>
      <c r="C2291" s="155"/>
      <c r="D2291" s="155"/>
      <c r="E2291" s="156" t="s">
        <v>2147</v>
      </c>
      <c r="F2291" s="157">
        <v>22840</v>
      </c>
      <c r="G2291" s="157">
        <v>8291</v>
      </c>
      <c r="H2291" s="157">
        <v>8292</v>
      </c>
    </row>
    <row r="2292" spans="1:8" ht="45" outlineLevel="3" x14ac:dyDescent="0.2">
      <c r="A2292" s="155" t="s">
        <v>2232</v>
      </c>
      <c r="B2292" s="155" t="s">
        <v>2146</v>
      </c>
      <c r="C2292" s="155" t="s">
        <v>1821</v>
      </c>
      <c r="D2292" s="155"/>
      <c r="E2292" s="156" t="s">
        <v>1822</v>
      </c>
      <c r="F2292" s="157">
        <v>22840</v>
      </c>
      <c r="G2292" s="157">
        <v>8291</v>
      </c>
      <c r="H2292" s="157">
        <v>8292</v>
      </c>
    </row>
    <row r="2293" spans="1:8" ht="60" outlineLevel="4" x14ac:dyDescent="0.2">
      <c r="A2293" s="155" t="s">
        <v>2232</v>
      </c>
      <c r="B2293" s="155" t="s">
        <v>2146</v>
      </c>
      <c r="C2293" s="155" t="s">
        <v>1823</v>
      </c>
      <c r="D2293" s="155"/>
      <c r="E2293" s="156" t="s">
        <v>1824</v>
      </c>
      <c r="F2293" s="157">
        <v>270</v>
      </c>
      <c r="G2293" s="157">
        <v>10</v>
      </c>
      <c r="H2293" s="157">
        <v>12</v>
      </c>
    </row>
    <row r="2294" spans="1:8" ht="80.25" customHeight="1" outlineLevel="5" x14ac:dyDescent="0.2">
      <c r="A2294" s="155" t="s">
        <v>2232</v>
      </c>
      <c r="B2294" s="155" t="s">
        <v>2146</v>
      </c>
      <c r="C2294" s="155" t="s">
        <v>1825</v>
      </c>
      <c r="D2294" s="155"/>
      <c r="E2294" s="156" t="s">
        <v>1826</v>
      </c>
      <c r="F2294" s="157">
        <v>270</v>
      </c>
      <c r="G2294" s="157">
        <v>10</v>
      </c>
      <c r="H2294" s="157">
        <v>12</v>
      </c>
    </row>
    <row r="2295" spans="1:8" ht="120" outlineLevel="6" x14ac:dyDescent="0.2">
      <c r="A2295" s="155" t="s">
        <v>2232</v>
      </c>
      <c r="B2295" s="155" t="s">
        <v>2146</v>
      </c>
      <c r="C2295" s="155" t="s">
        <v>1827</v>
      </c>
      <c r="D2295" s="155"/>
      <c r="E2295" s="156" t="s">
        <v>2316</v>
      </c>
      <c r="F2295" s="157">
        <v>270</v>
      </c>
      <c r="G2295" s="157">
        <v>10</v>
      </c>
      <c r="H2295" s="157">
        <v>12</v>
      </c>
    </row>
    <row r="2296" spans="1:8" ht="45" outlineLevel="7" x14ac:dyDescent="0.2">
      <c r="A2296" s="155" t="s">
        <v>2232</v>
      </c>
      <c r="B2296" s="155" t="s">
        <v>2146</v>
      </c>
      <c r="C2296" s="155" t="s">
        <v>1827</v>
      </c>
      <c r="D2296" s="155" t="s">
        <v>293</v>
      </c>
      <c r="E2296" s="156" t="s">
        <v>294</v>
      </c>
      <c r="F2296" s="157">
        <v>270</v>
      </c>
      <c r="G2296" s="157">
        <v>10</v>
      </c>
      <c r="H2296" s="157">
        <v>12</v>
      </c>
    </row>
    <row r="2297" spans="1:8" ht="30" outlineLevel="4" x14ac:dyDescent="0.2">
      <c r="A2297" s="155" t="s">
        <v>2232</v>
      </c>
      <c r="B2297" s="155" t="s">
        <v>2146</v>
      </c>
      <c r="C2297" s="155" t="s">
        <v>1828</v>
      </c>
      <c r="D2297" s="155"/>
      <c r="E2297" s="156" t="s">
        <v>1829</v>
      </c>
      <c r="F2297" s="157">
        <v>22570</v>
      </c>
      <c r="G2297" s="157">
        <v>8281</v>
      </c>
      <c r="H2297" s="157">
        <v>8280</v>
      </c>
    </row>
    <row r="2298" spans="1:8" ht="285" outlineLevel="5" x14ac:dyDescent="0.2">
      <c r="A2298" s="155" t="s">
        <v>2232</v>
      </c>
      <c r="B2298" s="155" t="s">
        <v>2146</v>
      </c>
      <c r="C2298" s="155" t="s">
        <v>1830</v>
      </c>
      <c r="D2298" s="155"/>
      <c r="E2298" s="156" t="s">
        <v>1831</v>
      </c>
      <c r="F2298" s="157">
        <v>22570</v>
      </c>
      <c r="G2298" s="157">
        <v>8281</v>
      </c>
      <c r="H2298" s="157">
        <v>8280</v>
      </c>
    </row>
    <row r="2299" spans="1:8" ht="120" outlineLevel="6" x14ac:dyDescent="0.2">
      <c r="A2299" s="155" t="s">
        <v>2232</v>
      </c>
      <c r="B2299" s="155" t="s">
        <v>2146</v>
      </c>
      <c r="C2299" s="155" t="s">
        <v>1833</v>
      </c>
      <c r="D2299" s="155"/>
      <c r="E2299" s="156" t="s">
        <v>2316</v>
      </c>
      <c r="F2299" s="157">
        <v>22570</v>
      </c>
      <c r="G2299" s="157">
        <v>8281</v>
      </c>
      <c r="H2299" s="157">
        <v>8280</v>
      </c>
    </row>
    <row r="2300" spans="1:8" ht="45" outlineLevel="7" x14ac:dyDescent="0.2">
      <c r="A2300" s="155" t="s">
        <v>2232</v>
      </c>
      <c r="B2300" s="155" t="s">
        <v>2146</v>
      </c>
      <c r="C2300" s="155" t="s">
        <v>1833</v>
      </c>
      <c r="D2300" s="155" t="s">
        <v>293</v>
      </c>
      <c r="E2300" s="156" t="s">
        <v>294</v>
      </c>
      <c r="F2300" s="157">
        <v>22570</v>
      </c>
      <c r="G2300" s="157">
        <v>8281</v>
      </c>
      <c r="H2300" s="157">
        <v>8280</v>
      </c>
    </row>
    <row r="2301" spans="1:8" ht="15" outlineLevel="1" x14ac:dyDescent="0.2">
      <c r="A2301" s="155" t="s">
        <v>2232</v>
      </c>
      <c r="B2301" s="155" t="s">
        <v>2070</v>
      </c>
      <c r="C2301" s="155"/>
      <c r="D2301" s="155"/>
      <c r="E2301" s="156" t="s">
        <v>2071</v>
      </c>
      <c r="F2301" s="157">
        <v>748816.9</v>
      </c>
      <c r="G2301" s="157">
        <v>788911</v>
      </c>
      <c r="H2301" s="157">
        <v>845790.2</v>
      </c>
    </row>
    <row r="2302" spans="1:8" ht="15" outlineLevel="2" x14ac:dyDescent="0.2">
      <c r="A2302" s="155" t="s">
        <v>2232</v>
      </c>
      <c r="B2302" s="155" t="s">
        <v>2184</v>
      </c>
      <c r="C2302" s="155"/>
      <c r="D2302" s="155"/>
      <c r="E2302" s="156" t="s">
        <v>2185</v>
      </c>
      <c r="F2302" s="157">
        <v>688886.2</v>
      </c>
      <c r="G2302" s="157">
        <v>726808.1</v>
      </c>
      <c r="H2302" s="157">
        <v>783687.3</v>
      </c>
    </row>
    <row r="2303" spans="1:8" ht="60" outlineLevel="3" x14ac:dyDescent="0.2">
      <c r="A2303" s="155" t="s">
        <v>2232</v>
      </c>
      <c r="B2303" s="155" t="s">
        <v>2184</v>
      </c>
      <c r="C2303" s="155" t="s">
        <v>633</v>
      </c>
      <c r="D2303" s="155"/>
      <c r="E2303" s="156" t="s">
        <v>634</v>
      </c>
      <c r="F2303" s="157">
        <v>688886.2</v>
      </c>
      <c r="G2303" s="157">
        <v>726808.1</v>
      </c>
      <c r="H2303" s="157">
        <v>783687.3</v>
      </c>
    </row>
    <row r="2304" spans="1:8" ht="75" outlineLevel="4" x14ac:dyDescent="0.2">
      <c r="A2304" s="155" t="s">
        <v>2232</v>
      </c>
      <c r="B2304" s="155" t="s">
        <v>2184</v>
      </c>
      <c r="C2304" s="155" t="s">
        <v>635</v>
      </c>
      <c r="D2304" s="155"/>
      <c r="E2304" s="156" t="s">
        <v>636</v>
      </c>
      <c r="F2304" s="157">
        <v>688886.2</v>
      </c>
      <c r="G2304" s="157">
        <v>726808.1</v>
      </c>
      <c r="H2304" s="157">
        <v>783687.3</v>
      </c>
    </row>
    <row r="2305" spans="1:8" ht="90" outlineLevel="5" x14ac:dyDescent="0.2">
      <c r="A2305" s="155" t="s">
        <v>2232</v>
      </c>
      <c r="B2305" s="155" t="s">
        <v>2184</v>
      </c>
      <c r="C2305" s="155" t="s">
        <v>704</v>
      </c>
      <c r="D2305" s="155"/>
      <c r="E2305" s="156" t="s">
        <v>705</v>
      </c>
      <c r="F2305" s="157">
        <v>688886.2</v>
      </c>
      <c r="G2305" s="157">
        <v>726808.1</v>
      </c>
      <c r="H2305" s="157">
        <v>783687.3</v>
      </c>
    </row>
    <row r="2306" spans="1:8" ht="30" outlineLevel="6" x14ac:dyDescent="0.2">
      <c r="A2306" s="155" t="s">
        <v>2232</v>
      </c>
      <c r="B2306" s="155" t="s">
        <v>2184</v>
      </c>
      <c r="C2306" s="155" t="s">
        <v>708</v>
      </c>
      <c r="D2306" s="155"/>
      <c r="E2306" s="156" t="s">
        <v>709</v>
      </c>
      <c r="F2306" s="157">
        <v>688886.2</v>
      </c>
      <c r="G2306" s="157">
        <v>726808.1</v>
      </c>
      <c r="H2306" s="157">
        <v>783687.3</v>
      </c>
    </row>
    <row r="2307" spans="1:8" ht="45" outlineLevel="7" x14ac:dyDescent="0.2">
      <c r="A2307" s="155" t="s">
        <v>2232</v>
      </c>
      <c r="B2307" s="155" t="s">
        <v>2184</v>
      </c>
      <c r="C2307" s="155" t="s">
        <v>708</v>
      </c>
      <c r="D2307" s="155" t="s">
        <v>293</v>
      </c>
      <c r="E2307" s="156" t="s">
        <v>294</v>
      </c>
      <c r="F2307" s="157">
        <v>20131.099999999999</v>
      </c>
      <c r="G2307" s="157">
        <v>21239.200000000001</v>
      </c>
      <c r="H2307" s="157">
        <v>22901.4</v>
      </c>
    </row>
    <row r="2308" spans="1:8" ht="30" outlineLevel="7" x14ac:dyDescent="0.2">
      <c r="A2308" s="155" t="s">
        <v>2232</v>
      </c>
      <c r="B2308" s="155" t="s">
        <v>2184</v>
      </c>
      <c r="C2308" s="155" t="s">
        <v>708</v>
      </c>
      <c r="D2308" s="155" t="s">
        <v>301</v>
      </c>
      <c r="E2308" s="156" t="s">
        <v>302</v>
      </c>
      <c r="F2308" s="157">
        <v>43009.4</v>
      </c>
      <c r="G2308" s="157">
        <v>45376.9</v>
      </c>
      <c r="H2308" s="157">
        <v>48928.1</v>
      </c>
    </row>
    <row r="2309" spans="1:8" ht="15" outlineLevel="7" x14ac:dyDescent="0.2">
      <c r="A2309" s="155" t="s">
        <v>2232</v>
      </c>
      <c r="B2309" s="155" t="s">
        <v>2184</v>
      </c>
      <c r="C2309" s="155" t="s">
        <v>708</v>
      </c>
      <c r="D2309" s="155" t="s">
        <v>343</v>
      </c>
      <c r="E2309" s="156" t="s">
        <v>344</v>
      </c>
      <c r="F2309" s="157">
        <v>625745.69999999995</v>
      </c>
      <c r="G2309" s="157">
        <v>660192</v>
      </c>
      <c r="H2309" s="157">
        <v>711857.8</v>
      </c>
    </row>
    <row r="2310" spans="1:8" ht="30" outlineLevel="2" x14ac:dyDescent="0.2">
      <c r="A2310" s="155" t="s">
        <v>2232</v>
      </c>
      <c r="B2310" s="155" t="s">
        <v>2126</v>
      </c>
      <c r="C2310" s="155"/>
      <c r="D2310" s="155"/>
      <c r="E2310" s="156" t="s">
        <v>2127</v>
      </c>
      <c r="F2310" s="157">
        <v>59930.7</v>
      </c>
      <c r="G2310" s="157">
        <v>62102.9</v>
      </c>
      <c r="H2310" s="157">
        <v>62102.9</v>
      </c>
    </row>
    <row r="2311" spans="1:8" ht="60" outlineLevel="3" x14ac:dyDescent="0.2">
      <c r="A2311" s="155" t="s">
        <v>2232</v>
      </c>
      <c r="B2311" s="155" t="s">
        <v>2126</v>
      </c>
      <c r="C2311" s="155" t="s">
        <v>633</v>
      </c>
      <c r="D2311" s="155"/>
      <c r="E2311" s="156" t="s">
        <v>634</v>
      </c>
      <c r="F2311" s="157">
        <v>59930.7</v>
      </c>
      <c r="G2311" s="157">
        <v>62102.9</v>
      </c>
      <c r="H2311" s="157">
        <v>62102.9</v>
      </c>
    </row>
    <row r="2312" spans="1:8" ht="75" outlineLevel="4" x14ac:dyDescent="0.2">
      <c r="A2312" s="155" t="s">
        <v>2232</v>
      </c>
      <c r="B2312" s="155" t="s">
        <v>2126</v>
      </c>
      <c r="C2312" s="155" t="s">
        <v>635</v>
      </c>
      <c r="D2312" s="155"/>
      <c r="E2312" s="156" t="s">
        <v>636</v>
      </c>
      <c r="F2312" s="157">
        <v>59431.4</v>
      </c>
      <c r="G2312" s="157">
        <v>61603.6</v>
      </c>
      <c r="H2312" s="157">
        <v>61603.6</v>
      </c>
    </row>
    <row r="2313" spans="1:8" ht="120" outlineLevel="5" x14ac:dyDescent="0.2">
      <c r="A2313" s="155" t="s">
        <v>2232</v>
      </c>
      <c r="B2313" s="155" t="s">
        <v>2126</v>
      </c>
      <c r="C2313" s="155" t="s">
        <v>710</v>
      </c>
      <c r="D2313" s="155"/>
      <c r="E2313" s="156" t="s">
        <v>711</v>
      </c>
      <c r="F2313" s="157">
        <v>59431.4</v>
      </c>
      <c r="G2313" s="157">
        <v>61603.6</v>
      </c>
      <c r="H2313" s="157">
        <v>61603.6</v>
      </c>
    </row>
    <row r="2314" spans="1:8" ht="60" outlineLevel="6" x14ac:dyDescent="0.2">
      <c r="A2314" s="155" t="s">
        <v>2232</v>
      </c>
      <c r="B2314" s="155" t="s">
        <v>2126</v>
      </c>
      <c r="C2314" s="155" t="s">
        <v>712</v>
      </c>
      <c r="D2314" s="155"/>
      <c r="E2314" s="156" t="s">
        <v>288</v>
      </c>
      <c r="F2314" s="157">
        <v>59431.4</v>
      </c>
      <c r="G2314" s="157">
        <v>61603.6</v>
      </c>
      <c r="H2314" s="157">
        <v>61603.6</v>
      </c>
    </row>
    <row r="2315" spans="1:8" ht="60" outlineLevel="7" x14ac:dyDescent="0.2">
      <c r="A2315" s="155" t="s">
        <v>2232</v>
      </c>
      <c r="B2315" s="155" t="s">
        <v>2126</v>
      </c>
      <c r="C2315" s="155" t="s">
        <v>712</v>
      </c>
      <c r="D2315" s="155" t="s">
        <v>289</v>
      </c>
      <c r="E2315" s="156" t="s">
        <v>290</v>
      </c>
      <c r="F2315" s="157">
        <v>59431.4</v>
      </c>
      <c r="G2315" s="157">
        <v>61603.6</v>
      </c>
      <c r="H2315" s="157">
        <v>61603.6</v>
      </c>
    </row>
    <row r="2316" spans="1:8" ht="45" outlineLevel="4" x14ac:dyDescent="0.2">
      <c r="A2316" s="155" t="s">
        <v>2232</v>
      </c>
      <c r="B2316" s="155" t="s">
        <v>2126</v>
      </c>
      <c r="C2316" s="155" t="s">
        <v>828</v>
      </c>
      <c r="D2316" s="155"/>
      <c r="E2316" s="156" t="s">
        <v>829</v>
      </c>
      <c r="F2316" s="157">
        <v>499.3</v>
      </c>
      <c r="G2316" s="157">
        <v>499.3</v>
      </c>
      <c r="H2316" s="157">
        <v>499.3</v>
      </c>
    </row>
    <row r="2317" spans="1:8" ht="45" outlineLevel="5" x14ac:dyDescent="0.2">
      <c r="A2317" s="155" t="s">
        <v>2232</v>
      </c>
      <c r="B2317" s="155" t="s">
        <v>2126</v>
      </c>
      <c r="C2317" s="155" t="s">
        <v>830</v>
      </c>
      <c r="D2317" s="155"/>
      <c r="E2317" s="156" t="s">
        <v>831</v>
      </c>
      <c r="F2317" s="157">
        <v>499.3</v>
      </c>
      <c r="G2317" s="157">
        <v>499.3</v>
      </c>
      <c r="H2317" s="157">
        <v>499.3</v>
      </c>
    </row>
    <row r="2318" spans="1:8" ht="45" outlineLevel="6" x14ac:dyDescent="0.2">
      <c r="A2318" s="155" t="s">
        <v>2232</v>
      </c>
      <c r="B2318" s="155" t="s">
        <v>2126</v>
      </c>
      <c r="C2318" s="155" t="s">
        <v>834</v>
      </c>
      <c r="D2318" s="155"/>
      <c r="E2318" s="156" t="s">
        <v>835</v>
      </c>
      <c r="F2318" s="157">
        <v>499.3</v>
      </c>
      <c r="G2318" s="157">
        <v>499.3</v>
      </c>
      <c r="H2318" s="157">
        <v>499.3</v>
      </c>
    </row>
    <row r="2319" spans="1:8" ht="60" outlineLevel="7" x14ac:dyDescent="0.2">
      <c r="A2319" s="155" t="s">
        <v>2232</v>
      </c>
      <c r="B2319" s="155" t="s">
        <v>2126</v>
      </c>
      <c r="C2319" s="155" t="s">
        <v>834</v>
      </c>
      <c r="D2319" s="155" t="s">
        <v>289</v>
      </c>
      <c r="E2319" s="156" t="s">
        <v>290</v>
      </c>
      <c r="F2319" s="157">
        <v>499.3</v>
      </c>
      <c r="G2319" s="157">
        <v>499.3</v>
      </c>
      <c r="H2319" s="157">
        <v>499.3</v>
      </c>
    </row>
    <row r="2320" spans="1:8" ht="15" outlineLevel="1" x14ac:dyDescent="0.2">
      <c r="A2320" s="155" t="s">
        <v>2232</v>
      </c>
      <c r="B2320" s="155" t="s">
        <v>2092</v>
      </c>
      <c r="C2320" s="155"/>
      <c r="D2320" s="155"/>
      <c r="E2320" s="156" t="s">
        <v>2093</v>
      </c>
      <c r="F2320" s="157">
        <v>31654091.699999999</v>
      </c>
      <c r="G2320" s="157">
        <v>28150481.199999999</v>
      </c>
      <c r="H2320" s="157">
        <v>26895642.300000001</v>
      </c>
    </row>
    <row r="2321" spans="1:8" ht="15" outlineLevel="2" x14ac:dyDescent="0.2">
      <c r="A2321" s="155" t="s">
        <v>2232</v>
      </c>
      <c r="B2321" s="155" t="s">
        <v>2234</v>
      </c>
      <c r="C2321" s="155"/>
      <c r="D2321" s="155"/>
      <c r="E2321" s="156" t="s">
        <v>2235</v>
      </c>
      <c r="F2321" s="157">
        <v>80000</v>
      </c>
      <c r="G2321" s="157">
        <v>80000</v>
      </c>
      <c r="H2321" s="157">
        <v>80000</v>
      </c>
    </row>
    <row r="2322" spans="1:8" ht="60" outlineLevel="3" x14ac:dyDescent="0.2">
      <c r="A2322" s="155" t="s">
        <v>2232</v>
      </c>
      <c r="B2322" s="155" t="s">
        <v>2234</v>
      </c>
      <c r="C2322" s="155" t="s">
        <v>1116</v>
      </c>
      <c r="D2322" s="155"/>
      <c r="E2322" s="156" t="s">
        <v>1117</v>
      </c>
      <c r="F2322" s="157">
        <v>80000</v>
      </c>
      <c r="G2322" s="157">
        <v>80000</v>
      </c>
      <c r="H2322" s="157">
        <v>80000</v>
      </c>
    </row>
    <row r="2323" spans="1:8" ht="30" outlineLevel="4" x14ac:dyDescent="0.2">
      <c r="A2323" s="155" t="s">
        <v>2232</v>
      </c>
      <c r="B2323" s="155" t="s">
        <v>2234</v>
      </c>
      <c r="C2323" s="155" t="s">
        <v>1191</v>
      </c>
      <c r="D2323" s="155"/>
      <c r="E2323" s="156" t="s">
        <v>1192</v>
      </c>
      <c r="F2323" s="157">
        <v>80000</v>
      </c>
      <c r="G2323" s="157">
        <v>80000</v>
      </c>
      <c r="H2323" s="157">
        <v>80000</v>
      </c>
    </row>
    <row r="2324" spans="1:8" ht="60" outlineLevel="5" x14ac:dyDescent="0.2">
      <c r="A2324" s="155" t="s">
        <v>2232</v>
      </c>
      <c r="B2324" s="155" t="s">
        <v>2234</v>
      </c>
      <c r="C2324" s="155" t="s">
        <v>1193</v>
      </c>
      <c r="D2324" s="155"/>
      <c r="E2324" s="156" t="s">
        <v>1194</v>
      </c>
      <c r="F2324" s="157">
        <v>80000</v>
      </c>
      <c r="G2324" s="157">
        <v>80000</v>
      </c>
      <c r="H2324" s="157">
        <v>80000</v>
      </c>
    </row>
    <row r="2325" spans="1:8" ht="105" outlineLevel="6" x14ac:dyDescent="0.2">
      <c r="A2325" s="155" t="s">
        <v>2232</v>
      </c>
      <c r="B2325" s="155" t="s">
        <v>2234</v>
      </c>
      <c r="C2325" s="155" t="s">
        <v>1197</v>
      </c>
      <c r="D2325" s="155"/>
      <c r="E2325" s="156" t="s">
        <v>1198</v>
      </c>
      <c r="F2325" s="157">
        <v>80000</v>
      </c>
      <c r="G2325" s="157">
        <v>80000</v>
      </c>
      <c r="H2325" s="157">
        <v>80000</v>
      </c>
    </row>
    <row r="2326" spans="1:8" ht="15" outlineLevel="7" x14ac:dyDescent="0.2">
      <c r="A2326" s="155" t="s">
        <v>2232</v>
      </c>
      <c r="B2326" s="155" t="s">
        <v>2234</v>
      </c>
      <c r="C2326" s="155" t="s">
        <v>1197</v>
      </c>
      <c r="D2326" s="155" t="s">
        <v>343</v>
      </c>
      <c r="E2326" s="156" t="s">
        <v>344</v>
      </c>
      <c r="F2326" s="157">
        <v>80000</v>
      </c>
      <c r="G2326" s="157">
        <v>80000</v>
      </c>
      <c r="H2326" s="157">
        <v>80000</v>
      </c>
    </row>
    <row r="2327" spans="1:8" ht="30" outlineLevel="2" x14ac:dyDescent="0.2">
      <c r="A2327" s="155" t="s">
        <v>2232</v>
      </c>
      <c r="B2327" s="155" t="s">
        <v>2136</v>
      </c>
      <c r="C2327" s="155"/>
      <c r="D2327" s="155"/>
      <c r="E2327" s="156" t="s">
        <v>2137</v>
      </c>
      <c r="F2327" s="157">
        <v>5186083.7</v>
      </c>
      <c r="G2327" s="157">
        <v>5248836.5999999996</v>
      </c>
      <c r="H2327" s="157">
        <v>4985983</v>
      </c>
    </row>
    <row r="2328" spans="1:8" ht="60" outlineLevel="3" x14ac:dyDescent="0.2">
      <c r="A2328" s="155" t="s">
        <v>2232</v>
      </c>
      <c r="B2328" s="155" t="s">
        <v>2136</v>
      </c>
      <c r="C2328" s="155" t="s">
        <v>633</v>
      </c>
      <c r="D2328" s="155"/>
      <c r="E2328" s="156" t="s">
        <v>634</v>
      </c>
      <c r="F2328" s="157">
        <v>5186083.7</v>
      </c>
      <c r="G2328" s="157">
        <v>5248836.5999999996</v>
      </c>
      <c r="H2328" s="157">
        <v>4985983</v>
      </c>
    </row>
    <row r="2329" spans="1:8" ht="75" outlineLevel="4" x14ac:dyDescent="0.2">
      <c r="A2329" s="155" t="s">
        <v>2232</v>
      </c>
      <c r="B2329" s="155" t="s">
        <v>2136</v>
      </c>
      <c r="C2329" s="155" t="s">
        <v>635</v>
      </c>
      <c r="D2329" s="155"/>
      <c r="E2329" s="156" t="s">
        <v>636</v>
      </c>
      <c r="F2329" s="157">
        <v>1484493.2</v>
      </c>
      <c r="G2329" s="157">
        <v>1511192.3</v>
      </c>
      <c r="H2329" s="157">
        <v>1511192.3</v>
      </c>
    </row>
    <row r="2330" spans="1:8" ht="45" outlineLevel="5" x14ac:dyDescent="0.2">
      <c r="A2330" s="155" t="s">
        <v>2232</v>
      </c>
      <c r="B2330" s="155" t="s">
        <v>2136</v>
      </c>
      <c r="C2330" s="155" t="s">
        <v>679</v>
      </c>
      <c r="D2330" s="155"/>
      <c r="E2330" s="156" t="s">
        <v>680</v>
      </c>
      <c r="F2330" s="157">
        <v>1479813.8</v>
      </c>
      <c r="G2330" s="157">
        <v>1506512.9</v>
      </c>
      <c r="H2330" s="157">
        <v>1506512.9</v>
      </c>
    </row>
    <row r="2331" spans="1:8" ht="60" outlineLevel="6" x14ac:dyDescent="0.2">
      <c r="A2331" s="155" t="s">
        <v>2232</v>
      </c>
      <c r="B2331" s="155" t="s">
        <v>2136</v>
      </c>
      <c r="C2331" s="155" t="s">
        <v>681</v>
      </c>
      <c r="D2331" s="155"/>
      <c r="E2331" s="156" t="s">
        <v>288</v>
      </c>
      <c r="F2331" s="157">
        <v>1479813.8</v>
      </c>
      <c r="G2331" s="157">
        <v>1506512.9</v>
      </c>
      <c r="H2331" s="157">
        <v>1506512.9</v>
      </c>
    </row>
    <row r="2332" spans="1:8" ht="120" outlineLevel="7" x14ac:dyDescent="0.2">
      <c r="A2332" s="155" t="s">
        <v>2232</v>
      </c>
      <c r="B2332" s="155" t="s">
        <v>2136</v>
      </c>
      <c r="C2332" s="155" t="s">
        <v>681</v>
      </c>
      <c r="D2332" s="155" t="s">
        <v>325</v>
      </c>
      <c r="E2332" s="156" t="s">
        <v>326</v>
      </c>
      <c r="F2332" s="157">
        <v>1014695.6</v>
      </c>
      <c r="G2332" s="157">
        <v>1041394.7</v>
      </c>
      <c r="H2332" s="157">
        <v>1041394.7</v>
      </c>
    </row>
    <row r="2333" spans="1:8" ht="45" outlineLevel="7" x14ac:dyDescent="0.2">
      <c r="A2333" s="155" t="s">
        <v>2232</v>
      </c>
      <c r="B2333" s="155" t="s">
        <v>2136</v>
      </c>
      <c r="C2333" s="155" t="s">
        <v>681</v>
      </c>
      <c r="D2333" s="155" t="s">
        <v>293</v>
      </c>
      <c r="E2333" s="156" t="s">
        <v>294</v>
      </c>
      <c r="F2333" s="157">
        <v>389153.5</v>
      </c>
      <c r="G2333" s="157">
        <v>389153.5</v>
      </c>
      <c r="H2333" s="157">
        <v>389153.5</v>
      </c>
    </row>
    <row r="2334" spans="1:8" ht="30" outlineLevel="7" x14ac:dyDescent="0.2">
      <c r="A2334" s="155" t="s">
        <v>2232</v>
      </c>
      <c r="B2334" s="155" t="s">
        <v>2136</v>
      </c>
      <c r="C2334" s="155" t="s">
        <v>681</v>
      </c>
      <c r="D2334" s="155" t="s">
        <v>301</v>
      </c>
      <c r="E2334" s="156" t="s">
        <v>302</v>
      </c>
      <c r="F2334" s="157">
        <v>62406.5</v>
      </c>
      <c r="G2334" s="157">
        <v>62406.5</v>
      </c>
      <c r="H2334" s="157">
        <v>62406.5</v>
      </c>
    </row>
    <row r="2335" spans="1:8" ht="15" outlineLevel="7" x14ac:dyDescent="0.2">
      <c r="A2335" s="155" t="s">
        <v>2232</v>
      </c>
      <c r="B2335" s="155" t="s">
        <v>2136</v>
      </c>
      <c r="C2335" s="155" t="s">
        <v>681</v>
      </c>
      <c r="D2335" s="155" t="s">
        <v>327</v>
      </c>
      <c r="E2335" s="156" t="s">
        <v>328</v>
      </c>
      <c r="F2335" s="157">
        <v>13558.2</v>
      </c>
      <c r="G2335" s="157">
        <v>13558.2</v>
      </c>
      <c r="H2335" s="157">
        <v>13558.2</v>
      </c>
    </row>
    <row r="2336" spans="1:8" ht="120" outlineLevel="5" x14ac:dyDescent="0.2">
      <c r="A2336" s="155" t="s">
        <v>2232</v>
      </c>
      <c r="B2336" s="155" t="s">
        <v>2136</v>
      </c>
      <c r="C2336" s="155" t="s">
        <v>710</v>
      </c>
      <c r="D2336" s="155"/>
      <c r="E2336" s="156" t="s">
        <v>711</v>
      </c>
      <c r="F2336" s="157">
        <v>4679.3999999999996</v>
      </c>
      <c r="G2336" s="157">
        <v>4679.3999999999996</v>
      </c>
      <c r="H2336" s="157">
        <v>4679.3999999999996</v>
      </c>
    </row>
    <row r="2337" spans="1:8" ht="30" outlineLevel="6" x14ac:dyDescent="0.2">
      <c r="A2337" s="155" t="s">
        <v>2232</v>
      </c>
      <c r="B2337" s="155" t="s">
        <v>2136</v>
      </c>
      <c r="C2337" s="155" t="s">
        <v>715</v>
      </c>
      <c r="D2337" s="155"/>
      <c r="E2337" s="156" t="s">
        <v>716</v>
      </c>
      <c r="F2337" s="157">
        <v>4679.3999999999996</v>
      </c>
      <c r="G2337" s="157">
        <v>4679.3999999999996</v>
      </c>
      <c r="H2337" s="157">
        <v>4679.3999999999996</v>
      </c>
    </row>
    <row r="2338" spans="1:8" ht="60" outlineLevel="7" x14ac:dyDescent="0.2">
      <c r="A2338" s="155" t="s">
        <v>2232</v>
      </c>
      <c r="B2338" s="155" t="s">
        <v>2136</v>
      </c>
      <c r="C2338" s="155" t="s">
        <v>715</v>
      </c>
      <c r="D2338" s="155" t="s">
        <v>289</v>
      </c>
      <c r="E2338" s="156" t="s">
        <v>290</v>
      </c>
      <c r="F2338" s="157">
        <v>4679.3999999999996</v>
      </c>
      <c r="G2338" s="157">
        <v>4679.3999999999996</v>
      </c>
      <c r="H2338" s="157">
        <v>4679.3999999999996</v>
      </c>
    </row>
    <row r="2339" spans="1:8" ht="75" outlineLevel="4" x14ac:dyDescent="0.2">
      <c r="A2339" s="155" t="s">
        <v>2232</v>
      </c>
      <c r="B2339" s="155" t="s">
        <v>2136</v>
      </c>
      <c r="C2339" s="155" t="s">
        <v>721</v>
      </c>
      <c r="D2339" s="155"/>
      <c r="E2339" s="156" t="s">
        <v>722</v>
      </c>
      <c r="F2339" s="157">
        <v>3322429.8</v>
      </c>
      <c r="G2339" s="157">
        <v>3420549.7</v>
      </c>
      <c r="H2339" s="157">
        <v>3405599.7</v>
      </c>
    </row>
    <row r="2340" spans="1:8" ht="75" outlineLevel="5" x14ac:dyDescent="0.2">
      <c r="A2340" s="155" t="s">
        <v>2232</v>
      </c>
      <c r="B2340" s="155" t="s">
        <v>2136</v>
      </c>
      <c r="C2340" s="155" t="s">
        <v>806</v>
      </c>
      <c r="D2340" s="155"/>
      <c r="E2340" s="156" t="s">
        <v>807</v>
      </c>
      <c r="F2340" s="157">
        <v>3322429.8</v>
      </c>
      <c r="G2340" s="157">
        <v>3420549.7</v>
      </c>
      <c r="H2340" s="157">
        <v>3405599.7</v>
      </c>
    </row>
    <row r="2341" spans="1:8" ht="60" outlineLevel="6" x14ac:dyDescent="0.2">
      <c r="A2341" s="155" t="s">
        <v>2232</v>
      </c>
      <c r="B2341" s="155" t="s">
        <v>2136</v>
      </c>
      <c r="C2341" s="155" t="s">
        <v>808</v>
      </c>
      <c r="D2341" s="155"/>
      <c r="E2341" s="156" t="s">
        <v>288</v>
      </c>
      <c r="F2341" s="157">
        <v>2235418.7000000002</v>
      </c>
      <c r="G2341" s="157">
        <v>2333538.6</v>
      </c>
      <c r="H2341" s="157">
        <v>2333538.6</v>
      </c>
    </row>
    <row r="2342" spans="1:8" ht="60" outlineLevel="7" x14ac:dyDescent="0.2">
      <c r="A2342" s="155" t="s">
        <v>2232</v>
      </c>
      <c r="B2342" s="155" t="s">
        <v>2136</v>
      </c>
      <c r="C2342" s="155" t="s">
        <v>808</v>
      </c>
      <c r="D2342" s="155" t="s">
        <v>289</v>
      </c>
      <c r="E2342" s="156" t="s">
        <v>290</v>
      </c>
      <c r="F2342" s="157">
        <v>2235418.7000000002</v>
      </c>
      <c r="G2342" s="157">
        <v>2333538.6</v>
      </c>
      <c r="H2342" s="157">
        <v>2333538.6</v>
      </c>
    </row>
    <row r="2343" spans="1:8" ht="45" outlineLevel="6" x14ac:dyDescent="0.2">
      <c r="A2343" s="155" t="s">
        <v>2232</v>
      </c>
      <c r="B2343" s="155" t="s">
        <v>2136</v>
      </c>
      <c r="C2343" s="155" t="s">
        <v>809</v>
      </c>
      <c r="D2343" s="155"/>
      <c r="E2343" s="156" t="s">
        <v>810</v>
      </c>
      <c r="F2343" s="157">
        <v>1087011.1000000001</v>
      </c>
      <c r="G2343" s="157">
        <v>1087011.1000000001</v>
      </c>
      <c r="H2343" s="157">
        <v>1072061.1000000001</v>
      </c>
    </row>
    <row r="2344" spans="1:8" ht="45" outlineLevel="7" x14ac:dyDescent="0.2">
      <c r="A2344" s="155" t="s">
        <v>2232</v>
      </c>
      <c r="B2344" s="155" t="s">
        <v>2136</v>
      </c>
      <c r="C2344" s="155" t="s">
        <v>809</v>
      </c>
      <c r="D2344" s="155" t="s">
        <v>293</v>
      </c>
      <c r="E2344" s="156" t="s">
        <v>294</v>
      </c>
      <c r="F2344" s="157">
        <v>695995.8</v>
      </c>
      <c r="G2344" s="157">
        <v>695995.8</v>
      </c>
      <c r="H2344" s="157">
        <v>695404.8</v>
      </c>
    </row>
    <row r="2345" spans="1:8" ht="30" outlineLevel="7" x14ac:dyDescent="0.2">
      <c r="A2345" s="155" t="s">
        <v>2232</v>
      </c>
      <c r="B2345" s="155" t="s">
        <v>2136</v>
      </c>
      <c r="C2345" s="155" t="s">
        <v>809</v>
      </c>
      <c r="D2345" s="155" t="s">
        <v>301</v>
      </c>
      <c r="E2345" s="156" t="s">
        <v>302</v>
      </c>
      <c r="F2345" s="157">
        <v>234415.3</v>
      </c>
      <c r="G2345" s="157">
        <v>234415.3</v>
      </c>
      <c r="H2345" s="157">
        <v>220056.3</v>
      </c>
    </row>
    <row r="2346" spans="1:8" ht="60" outlineLevel="7" x14ac:dyDescent="0.2">
      <c r="A2346" s="155" t="s">
        <v>2232</v>
      </c>
      <c r="B2346" s="155" t="s">
        <v>2136</v>
      </c>
      <c r="C2346" s="155" t="s">
        <v>809</v>
      </c>
      <c r="D2346" s="155" t="s">
        <v>289</v>
      </c>
      <c r="E2346" s="156" t="s">
        <v>290</v>
      </c>
      <c r="F2346" s="157">
        <v>15000</v>
      </c>
      <c r="G2346" s="157">
        <v>15000</v>
      </c>
      <c r="H2346" s="157">
        <v>15000</v>
      </c>
    </row>
    <row r="2347" spans="1:8" ht="15" outlineLevel="7" x14ac:dyDescent="0.2">
      <c r="A2347" s="155" t="s">
        <v>2232</v>
      </c>
      <c r="B2347" s="155" t="s">
        <v>2136</v>
      </c>
      <c r="C2347" s="155" t="s">
        <v>809</v>
      </c>
      <c r="D2347" s="155" t="s">
        <v>327</v>
      </c>
      <c r="E2347" s="156" t="s">
        <v>328</v>
      </c>
      <c r="F2347" s="157">
        <v>141600</v>
      </c>
      <c r="G2347" s="157">
        <v>141600</v>
      </c>
      <c r="H2347" s="157">
        <v>141600</v>
      </c>
    </row>
    <row r="2348" spans="1:8" ht="45" outlineLevel="4" x14ac:dyDescent="0.2">
      <c r="A2348" s="155" t="s">
        <v>2232</v>
      </c>
      <c r="B2348" s="155" t="s">
        <v>2136</v>
      </c>
      <c r="C2348" s="155" t="s">
        <v>828</v>
      </c>
      <c r="D2348" s="155"/>
      <c r="E2348" s="156" t="s">
        <v>829</v>
      </c>
      <c r="F2348" s="157">
        <v>379160.7</v>
      </c>
      <c r="G2348" s="157">
        <v>317094.59999999998</v>
      </c>
      <c r="H2348" s="157">
        <v>69191</v>
      </c>
    </row>
    <row r="2349" spans="1:8" ht="45" outlineLevel="5" x14ac:dyDescent="0.2">
      <c r="A2349" s="155" t="s">
        <v>2232</v>
      </c>
      <c r="B2349" s="155" t="s">
        <v>2136</v>
      </c>
      <c r="C2349" s="155" t="s">
        <v>830</v>
      </c>
      <c r="D2349" s="155"/>
      <c r="E2349" s="156" t="s">
        <v>831</v>
      </c>
      <c r="F2349" s="157">
        <v>379160.7</v>
      </c>
      <c r="G2349" s="157">
        <v>317094.59999999998</v>
      </c>
      <c r="H2349" s="157">
        <v>69191</v>
      </c>
    </row>
    <row r="2350" spans="1:8" ht="45" outlineLevel="6" x14ac:dyDescent="0.2">
      <c r="A2350" s="155" t="s">
        <v>2232</v>
      </c>
      <c r="B2350" s="155" t="s">
        <v>2136</v>
      </c>
      <c r="C2350" s="155" t="s">
        <v>834</v>
      </c>
      <c r="D2350" s="155"/>
      <c r="E2350" s="156" t="s">
        <v>835</v>
      </c>
      <c r="F2350" s="157">
        <v>379160.7</v>
      </c>
      <c r="G2350" s="157">
        <v>317094.59999999998</v>
      </c>
      <c r="H2350" s="157">
        <v>69191</v>
      </c>
    </row>
    <row r="2351" spans="1:8" ht="45" outlineLevel="7" x14ac:dyDescent="0.2">
      <c r="A2351" s="155" t="s">
        <v>2232</v>
      </c>
      <c r="B2351" s="155" t="s">
        <v>2136</v>
      </c>
      <c r="C2351" s="155" t="s">
        <v>834</v>
      </c>
      <c r="D2351" s="155" t="s">
        <v>293</v>
      </c>
      <c r="E2351" s="156" t="s">
        <v>294</v>
      </c>
      <c r="F2351" s="157">
        <v>52992.5</v>
      </c>
      <c r="G2351" s="157">
        <v>57154.5</v>
      </c>
      <c r="H2351" s="157">
        <v>20241.599999999999</v>
      </c>
    </row>
    <row r="2352" spans="1:8" ht="60" outlineLevel="7" x14ac:dyDescent="0.2">
      <c r="A2352" s="155" t="s">
        <v>2232</v>
      </c>
      <c r="B2352" s="155" t="s">
        <v>2136</v>
      </c>
      <c r="C2352" s="155" t="s">
        <v>834</v>
      </c>
      <c r="D2352" s="155" t="s">
        <v>289</v>
      </c>
      <c r="E2352" s="156" t="s">
        <v>290</v>
      </c>
      <c r="F2352" s="157">
        <v>326168.2</v>
      </c>
      <c r="G2352" s="157">
        <v>259940.1</v>
      </c>
      <c r="H2352" s="157">
        <v>48949.4</v>
      </c>
    </row>
    <row r="2353" spans="1:8" ht="30" outlineLevel="2" x14ac:dyDescent="0.2">
      <c r="A2353" s="155" t="s">
        <v>2232</v>
      </c>
      <c r="B2353" s="155" t="s">
        <v>2138</v>
      </c>
      <c r="C2353" s="155"/>
      <c r="D2353" s="155"/>
      <c r="E2353" s="156" t="s">
        <v>2139</v>
      </c>
      <c r="F2353" s="157">
        <v>13446066.699999999</v>
      </c>
      <c r="G2353" s="157">
        <v>13537902.9</v>
      </c>
      <c r="H2353" s="157">
        <v>13533901.800000001</v>
      </c>
    </row>
    <row r="2354" spans="1:8" ht="60" outlineLevel="3" x14ac:dyDescent="0.2">
      <c r="A2354" s="155" t="s">
        <v>2232</v>
      </c>
      <c r="B2354" s="155" t="s">
        <v>2138</v>
      </c>
      <c r="C2354" s="155" t="s">
        <v>633</v>
      </c>
      <c r="D2354" s="155"/>
      <c r="E2354" s="156" t="s">
        <v>634</v>
      </c>
      <c r="F2354" s="157">
        <v>12794455</v>
      </c>
      <c r="G2354" s="157">
        <v>12833264</v>
      </c>
      <c r="H2354" s="157">
        <v>12819058.300000001</v>
      </c>
    </row>
    <row r="2355" spans="1:8" ht="75" outlineLevel="4" x14ac:dyDescent="0.2">
      <c r="A2355" s="155" t="s">
        <v>2232</v>
      </c>
      <c r="B2355" s="155" t="s">
        <v>2138</v>
      </c>
      <c r="C2355" s="155" t="s">
        <v>635</v>
      </c>
      <c r="D2355" s="155"/>
      <c r="E2355" s="156" t="s">
        <v>636</v>
      </c>
      <c r="F2355" s="157">
        <v>4924485.0999999996</v>
      </c>
      <c r="G2355" s="157">
        <v>5252126.5</v>
      </c>
      <c r="H2355" s="157">
        <v>5239354.9000000004</v>
      </c>
    </row>
    <row r="2356" spans="1:8" ht="45" outlineLevel="5" x14ac:dyDescent="0.2">
      <c r="A2356" s="155" t="s">
        <v>2232</v>
      </c>
      <c r="B2356" s="155" t="s">
        <v>2138</v>
      </c>
      <c r="C2356" s="155" t="s">
        <v>637</v>
      </c>
      <c r="D2356" s="155"/>
      <c r="E2356" s="156" t="s">
        <v>638</v>
      </c>
      <c r="F2356" s="157">
        <v>4902309.0999999996</v>
      </c>
      <c r="G2356" s="157">
        <v>5229882.9000000004</v>
      </c>
      <c r="H2356" s="157">
        <v>5217111.3</v>
      </c>
    </row>
    <row r="2357" spans="1:8" ht="135" outlineLevel="6" x14ac:dyDescent="0.2">
      <c r="A2357" s="155" t="s">
        <v>2232</v>
      </c>
      <c r="B2357" s="155" t="s">
        <v>2138</v>
      </c>
      <c r="C2357" s="155" t="s">
        <v>639</v>
      </c>
      <c r="D2357" s="155"/>
      <c r="E2357" s="156" t="s">
        <v>640</v>
      </c>
      <c r="F2357" s="157">
        <v>1078.7</v>
      </c>
      <c r="G2357" s="157">
        <v>1078.7</v>
      </c>
      <c r="H2357" s="157">
        <v>1078.7</v>
      </c>
    </row>
    <row r="2358" spans="1:8" ht="30" outlineLevel="7" x14ac:dyDescent="0.2">
      <c r="A2358" s="155" t="s">
        <v>2232</v>
      </c>
      <c r="B2358" s="155" t="s">
        <v>2138</v>
      </c>
      <c r="C2358" s="155" t="s">
        <v>639</v>
      </c>
      <c r="D2358" s="155" t="s">
        <v>301</v>
      </c>
      <c r="E2358" s="156" t="s">
        <v>302</v>
      </c>
      <c r="F2358" s="157">
        <v>1078.7</v>
      </c>
      <c r="G2358" s="157">
        <v>1078.7</v>
      </c>
      <c r="H2358" s="157">
        <v>1078.7</v>
      </c>
    </row>
    <row r="2359" spans="1:8" ht="165" outlineLevel="6" x14ac:dyDescent="0.2">
      <c r="A2359" s="155" t="s">
        <v>2232</v>
      </c>
      <c r="B2359" s="155" t="s">
        <v>2138</v>
      </c>
      <c r="C2359" s="155" t="s">
        <v>646</v>
      </c>
      <c r="D2359" s="155"/>
      <c r="E2359" s="156" t="s">
        <v>647</v>
      </c>
      <c r="F2359" s="157">
        <v>90874.4</v>
      </c>
      <c r="G2359" s="157">
        <v>90874.4</v>
      </c>
      <c r="H2359" s="157">
        <v>90874.4</v>
      </c>
    </row>
    <row r="2360" spans="1:8" ht="15" outlineLevel="7" x14ac:dyDescent="0.2">
      <c r="A2360" s="155" t="s">
        <v>2232</v>
      </c>
      <c r="B2360" s="155" t="s">
        <v>2138</v>
      </c>
      <c r="C2360" s="155" t="s">
        <v>646</v>
      </c>
      <c r="D2360" s="155" t="s">
        <v>327</v>
      </c>
      <c r="E2360" s="156" t="s">
        <v>328</v>
      </c>
      <c r="F2360" s="157">
        <v>90874.4</v>
      </c>
      <c r="G2360" s="157">
        <v>90874.4</v>
      </c>
      <c r="H2360" s="157">
        <v>90874.4</v>
      </c>
    </row>
    <row r="2361" spans="1:8" ht="45" outlineLevel="6" x14ac:dyDescent="0.2">
      <c r="A2361" s="155" t="s">
        <v>2232</v>
      </c>
      <c r="B2361" s="155" t="s">
        <v>2138</v>
      </c>
      <c r="C2361" s="155" t="s">
        <v>648</v>
      </c>
      <c r="D2361" s="155"/>
      <c r="E2361" s="156" t="s">
        <v>649</v>
      </c>
      <c r="F2361" s="157">
        <v>3618178.9</v>
      </c>
      <c r="G2361" s="157">
        <v>3922214.3</v>
      </c>
      <c r="H2361" s="157">
        <v>3909442.7</v>
      </c>
    </row>
    <row r="2362" spans="1:8" ht="15" outlineLevel="7" x14ac:dyDescent="0.2">
      <c r="A2362" s="155" t="s">
        <v>2232</v>
      </c>
      <c r="B2362" s="155" t="s">
        <v>2138</v>
      </c>
      <c r="C2362" s="155" t="s">
        <v>648</v>
      </c>
      <c r="D2362" s="155" t="s">
        <v>343</v>
      </c>
      <c r="E2362" s="156" t="s">
        <v>344</v>
      </c>
      <c r="F2362" s="157">
        <v>3618178.9</v>
      </c>
      <c r="G2362" s="157">
        <v>3922214.3</v>
      </c>
      <c r="H2362" s="157">
        <v>3909442.7</v>
      </c>
    </row>
    <row r="2363" spans="1:8" ht="45" outlineLevel="6" x14ac:dyDescent="0.2">
      <c r="A2363" s="155" t="s">
        <v>2232</v>
      </c>
      <c r="B2363" s="155" t="s">
        <v>2138</v>
      </c>
      <c r="C2363" s="155" t="s">
        <v>650</v>
      </c>
      <c r="D2363" s="155"/>
      <c r="E2363" s="156" t="s">
        <v>651</v>
      </c>
      <c r="F2363" s="157">
        <v>276121.8</v>
      </c>
      <c r="G2363" s="157">
        <v>284294.3</v>
      </c>
      <c r="H2363" s="157">
        <v>284294.3</v>
      </c>
    </row>
    <row r="2364" spans="1:8" ht="45" outlineLevel="7" x14ac:dyDescent="0.2">
      <c r="A2364" s="155" t="s">
        <v>2232</v>
      </c>
      <c r="B2364" s="155" t="s">
        <v>2138</v>
      </c>
      <c r="C2364" s="155" t="s">
        <v>650</v>
      </c>
      <c r="D2364" s="155" t="s">
        <v>293</v>
      </c>
      <c r="E2364" s="156" t="s">
        <v>294</v>
      </c>
      <c r="F2364" s="157">
        <v>82.8</v>
      </c>
      <c r="G2364" s="157">
        <v>85.3</v>
      </c>
      <c r="H2364" s="157">
        <v>85.3</v>
      </c>
    </row>
    <row r="2365" spans="1:8" ht="30" outlineLevel="7" x14ac:dyDescent="0.2">
      <c r="A2365" s="155" t="s">
        <v>2232</v>
      </c>
      <c r="B2365" s="155" t="s">
        <v>2138</v>
      </c>
      <c r="C2365" s="155" t="s">
        <v>650</v>
      </c>
      <c r="D2365" s="155" t="s">
        <v>301</v>
      </c>
      <c r="E2365" s="156" t="s">
        <v>302</v>
      </c>
      <c r="F2365" s="157">
        <v>276039</v>
      </c>
      <c r="G2365" s="157">
        <v>284209</v>
      </c>
      <c r="H2365" s="157">
        <v>284209</v>
      </c>
    </row>
    <row r="2366" spans="1:8" ht="75" outlineLevel="6" x14ac:dyDescent="0.2">
      <c r="A2366" s="155" t="s">
        <v>2232</v>
      </c>
      <c r="B2366" s="155" t="s">
        <v>2138</v>
      </c>
      <c r="C2366" s="155" t="s">
        <v>652</v>
      </c>
      <c r="D2366" s="155"/>
      <c r="E2366" s="156" t="s">
        <v>653</v>
      </c>
      <c r="F2366" s="157">
        <v>249208.9</v>
      </c>
      <c r="G2366" s="157">
        <v>249208.9</v>
      </c>
      <c r="H2366" s="157">
        <v>249208.9</v>
      </c>
    </row>
    <row r="2367" spans="1:8" ht="45" outlineLevel="7" x14ac:dyDescent="0.2">
      <c r="A2367" s="155" t="s">
        <v>2232</v>
      </c>
      <c r="B2367" s="155" t="s">
        <v>2138</v>
      </c>
      <c r="C2367" s="155" t="s">
        <v>652</v>
      </c>
      <c r="D2367" s="155" t="s">
        <v>293</v>
      </c>
      <c r="E2367" s="156" t="s">
        <v>294</v>
      </c>
      <c r="F2367" s="157">
        <v>2467.4</v>
      </c>
      <c r="G2367" s="157">
        <v>2467.4</v>
      </c>
      <c r="H2367" s="157">
        <v>2467.4</v>
      </c>
    </row>
    <row r="2368" spans="1:8" ht="30" outlineLevel="7" x14ac:dyDescent="0.2">
      <c r="A2368" s="155" t="s">
        <v>2232</v>
      </c>
      <c r="B2368" s="155" t="s">
        <v>2138</v>
      </c>
      <c r="C2368" s="155" t="s">
        <v>652</v>
      </c>
      <c r="D2368" s="155" t="s">
        <v>301</v>
      </c>
      <c r="E2368" s="156" t="s">
        <v>302</v>
      </c>
      <c r="F2368" s="157">
        <v>246741.5</v>
      </c>
      <c r="G2368" s="157">
        <v>246741.5</v>
      </c>
      <c r="H2368" s="157">
        <v>246741.5</v>
      </c>
    </row>
    <row r="2369" spans="1:8" ht="45" outlineLevel="6" x14ac:dyDescent="0.2">
      <c r="A2369" s="155" t="s">
        <v>2232</v>
      </c>
      <c r="B2369" s="155" t="s">
        <v>2138</v>
      </c>
      <c r="C2369" s="155" t="s">
        <v>654</v>
      </c>
      <c r="D2369" s="155"/>
      <c r="E2369" s="156" t="s">
        <v>655</v>
      </c>
      <c r="F2369" s="157">
        <v>497473.4</v>
      </c>
      <c r="G2369" s="157">
        <v>512197.2</v>
      </c>
      <c r="H2369" s="157">
        <v>512197.2</v>
      </c>
    </row>
    <row r="2370" spans="1:8" ht="45" outlineLevel="7" x14ac:dyDescent="0.2">
      <c r="A2370" s="155" t="s">
        <v>2232</v>
      </c>
      <c r="B2370" s="155" t="s">
        <v>2138</v>
      </c>
      <c r="C2370" s="155" t="s">
        <v>654</v>
      </c>
      <c r="D2370" s="155" t="s">
        <v>293</v>
      </c>
      <c r="E2370" s="156" t="s">
        <v>294</v>
      </c>
      <c r="F2370" s="157">
        <v>149.19999999999999</v>
      </c>
      <c r="G2370" s="157">
        <v>153.6</v>
      </c>
      <c r="H2370" s="157">
        <v>153.6</v>
      </c>
    </row>
    <row r="2371" spans="1:8" ht="30" outlineLevel="7" x14ac:dyDescent="0.2">
      <c r="A2371" s="155" t="s">
        <v>2232</v>
      </c>
      <c r="B2371" s="155" t="s">
        <v>2138</v>
      </c>
      <c r="C2371" s="155" t="s">
        <v>654</v>
      </c>
      <c r="D2371" s="155" t="s">
        <v>301</v>
      </c>
      <c r="E2371" s="156" t="s">
        <v>302</v>
      </c>
      <c r="F2371" s="157">
        <v>497324.2</v>
      </c>
      <c r="G2371" s="157">
        <v>512043.6</v>
      </c>
      <c r="H2371" s="157">
        <v>512043.6</v>
      </c>
    </row>
    <row r="2372" spans="1:8" ht="75" outlineLevel="6" x14ac:dyDescent="0.2">
      <c r="A2372" s="155" t="s">
        <v>2232</v>
      </c>
      <c r="B2372" s="155" t="s">
        <v>2138</v>
      </c>
      <c r="C2372" s="155" t="s">
        <v>656</v>
      </c>
      <c r="D2372" s="155"/>
      <c r="E2372" s="156" t="s">
        <v>657</v>
      </c>
      <c r="F2372" s="157">
        <v>21694.400000000001</v>
      </c>
      <c r="G2372" s="157">
        <v>22336.5</v>
      </c>
      <c r="H2372" s="157">
        <v>22336.5</v>
      </c>
    </row>
    <row r="2373" spans="1:8" ht="45" outlineLevel="7" x14ac:dyDescent="0.2">
      <c r="A2373" s="155" t="s">
        <v>2232</v>
      </c>
      <c r="B2373" s="155" t="s">
        <v>2138</v>
      </c>
      <c r="C2373" s="155" t="s">
        <v>656</v>
      </c>
      <c r="D2373" s="155" t="s">
        <v>293</v>
      </c>
      <c r="E2373" s="156" t="s">
        <v>294</v>
      </c>
      <c r="F2373" s="157">
        <v>0.3</v>
      </c>
      <c r="G2373" s="157">
        <v>0.3</v>
      </c>
      <c r="H2373" s="157">
        <v>0.3</v>
      </c>
    </row>
    <row r="2374" spans="1:8" ht="30" outlineLevel="7" x14ac:dyDescent="0.2">
      <c r="A2374" s="155" t="s">
        <v>2232</v>
      </c>
      <c r="B2374" s="155" t="s">
        <v>2138</v>
      </c>
      <c r="C2374" s="155" t="s">
        <v>656</v>
      </c>
      <c r="D2374" s="155" t="s">
        <v>301</v>
      </c>
      <c r="E2374" s="156" t="s">
        <v>302</v>
      </c>
      <c r="F2374" s="157">
        <v>21694.1</v>
      </c>
      <c r="G2374" s="157">
        <v>22336.2</v>
      </c>
      <c r="H2374" s="157">
        <v>22336.2</v>
      </c>
    </row>
    <row r="2375" spans="1:8" ht="90" outlineLevel="6" x14ac:dyDescent="0.2">
      <c r="A2375" s="155" t="s">
        <v>2232</v>
      </c>
      <c r="B2375" s="155" t="s">
        <v>2138</v>
      </c>
      <c r="C2375" s="155" t="s">
        <v>658</v>
      </c>
      <c r="D2375" s="155"/>
      <c r="E2375" s="156" t="s">
        <v>659</v>
      </c>
      <c r="F2375" s="157">
        <v>147678.6</v>
      </c>
      <c r="G2375" s="157">
        <v>147678.6</v>
      </c>
      <c r="H2375" s="157">
        <v>147678.6</v>
      </c>
    </row>
    <row r="2376" spans="1:8" ht="45" outlineLevel="7" x14ac:dyDescent="0.2">
      <c r="A2376" s="155" t="s">
        <v>2232</v>
      </c>
      <c r="B2376" s="155" t="s">
        <v>2138</v>
      </c>
      <c r="C2376" s="155" t="s">
        <v>658</v>
      </c>
      <c r="D2376" s="155" t="s">
        <v>293</v>
      </c>
      <c r="E2376" s="156" t="s">
        <v>294</v>
      </c>
      <c r="F2376" s="157">
        <v>2611.1999999999998</v>
      </c>
      <c r="G2376" s="157">
        <v>2611.1999999999998</v>
      </c>
      <c r="H2376" s="157">
        <v>2611.1999999999998</v>
      </c>
    </row>
    <row r="2377" spans="1:8" ht="30" outlineLevel="7" x14ac:dyDescent="0.2">
      <c r="A2377" s="155" t="s">
        <v>2232</v>
      </c>
      <c r="B2377" s="155" t="s">
        <v>2138</v>
      </c>
      <c r="C2377" s="155" t="s">
        <v>658</v>
      </c>
      <c r="D2377" s="155" t="s">
        <v>301</v>
      </c>
      <c r="E2377" s="156" t="s">
        <v>302</v>
      </c>
      <c r="F2377" s="157">
        <v>145067.4</v>
      </c>
      <c r="G2377" s="157">
        <v>145067.4</v>
      </c>
      <c r="H2377" s="157">
        <v>145067.4</v>
      </c>
    </row>
    <row r="2378" spans="1:8" ht="60" outlineLevel="5" x14ac:dyDescent="0.2">
      <c r="A2378" s="155" t="s">
        <v>2232</v>
      </c>
      <c r="B2378" s="155" t="s">
        <v>2138</v>
      </c>
      <c r="C2378" s="155" t="s">
        <v>664</v>
      </c>
      <c r="D2378" s="155"/>
      <c r="E2378" s="156" t="s">
        <v>665</v>
      </c>
      <c r="F2378" s="157">
        <v>4473.7</v>
      </c>
      <c r="G2378" s="157">
        <v>4473.7</v>
      </c>
      <c r="H2378" s="157">
        <v>4473.7</v>
      </c>
    </row>
    <row r="2379" spans="1:8" ht="30" outlineLevel="6" x14ac:dyDescent="0.2">
      <c r="A2379" s="155" t="s">
        <v>2232</v>
      </c>
      <c r="B2379" s="155" t="s">
        <v>2138</v>
      </c>
      <c r="C2379" s="155" t="s">
        <v>671</v>
      </c>
      <c r="D2379" s="155"/>
      <c r="E2379" s="156" t="s">
        <v>672</v>
      </c>
      <c r="F2379" s="157">
        <v>2512.6999999999998</v>
      </c>
      <c r="G2379" s="157">
        <v>2512.6999999999998</v>
      </c>
      <c r="H2379" s="157">
        <v>2512.6999999999998</v>
      </c>
    </row>
    <row r="2380" spans="1:8" ht="45" outlineLevel="7" x14ac:dyDescent="0.2">
      <c r="A2380" s="155" t="s">
        <v>2232</v>
      </c>
      <c r="B2380" s="155" t="s">
        <v>2138</v>
      </c>
      <c r="C2380" s="155" t="s">
        <v>671</v>
      </c>
      <c r="D2380" s="155" t="s">
        <v>293</v>
      </c>
      <c r="E2380" s="156" t="s">
        <v>294</v>
      </c>
      <c r="F2380" s="157">
        <v>489.5</v>
      </c>
      <c r="G2380" s="157">
        <v>489.5</v>
      </c>
      <c r="H2380" s="157">
        <v>489.5</v>
      </c>
    </row>
    <row r="2381" spans="1:8" ht="30" outlineLevel="7" x14ac:dyDescent="0.2">
      <c r="A2381" s="155" t="s">
        <v>2232</v>
      </c>
      <c r="B2381" s="155" t="s">
        <v>2138</v>
      </c>
      <c r="C2381" s="155" t="s">
        <v>671</v>
      </c>
      <c r="D2381" s="155" t="s">
        <v>301</v>
      </c>
      <c r="E2381" s="156" t="s">
        <v>302</v>
      </c>
      <c r="F2381" s="157">
        <v>1149.4000000000001</v>
      </c>
      <c r="G2381" s="157">
        <v>1149.4000000000001</v>
      </c>
      <c r="H2381" s="157">
        <v>1149.4000000000001</v>
      </c>
    </row>
    <row r="2382" spans="1:8" ht="60" outlineLevel="7" x14ac:dyDescent="0.2">
      <c r="A2382" s="155" t="s">
        <v>2232</v>
      </c>
      <c r="B2382" s="155" t="s">
        <v>2138</v>
      </c>
      <c r="C2382" s="155" t="s">
        <v>671</v>
      </c>
      <c r="D2382" s="155" t="s">
        <v>289</v>
      </c>
      <c r="E2382" s="156" t="s">
        <v>290</v>
      </c>
      <c r="F2382" s="157">
        <v>873.8</v>
      </c>
      <c r="G2382" s="157">
        <v>873.8</v>
      </c>
      <c r="H2382" s="157">
        <v>873.8</v>
      </c>
    </row>
    <row r="2383" spans="1:8" ht="75" outlineLevel="6" x14ac:dyDescent="0.2">
      <c r="A2383" s="155" t="s">
        <v>2232</v>
      </c>
      <c r="B2383" s="155" t="s">
        <v>2138</v>
      </c>
      <c r="C2383" s="155" t="s">
        <v>677</v>
      </c>
      <c r="D2383" s="155"/>
      <c r="E2383" s="156" t="s">
        <v>678</v>
      </c>
      <c r="F2383" s="157">
        <v>1961</v>
      </c>
      <c r="G2383" s="157">
        <v>1961</v>
      </c>
      <c r="H2383" s="157">
        <v>1961</v>
      </c>
    </row>
    <row r="2384" spans="1:8" ht="30" outlineLevel="7" x14ac:dyDescent="0.2">
      <c r="A2384" s="155" t="s">
        <v>2232</v>
      </c>
      <c r="B2384" s="155" t="s">
        <v>2138</v>
      </c>
      <c r="C2384" s="155" t="s">
        <v>677</v>
      </c>
      <c r="D2384" s="155" t="s">
        <v>301</v>
      </c>
      <c r="E2384" s="156" t="s">
        <v>302</v>
      </c>
      <c r="F2384" s="157">
        <v>1961</v>
      </c>
      <c r="G2384" s="157">
        <v>1961</v>
      </c>
      <c r="H2384" s="157">
        <v>1961</v>
      </c>
    </row>
    <row r="2385" spans="1:8" ht="45" outlineLevel="5" x14ac:dyDescent="0.2">
      <c r="A2385" s="155" t="s">
        <v>2232</v>
      </c>
      <c r="B2385" s="155" t="s">
        <v>2138</v>
      </c>
      <c r="C2385" s="155" t="s">
        <v>679</v>
      </c>
      <c r="D2385" s="155"/>
      <c r="E2385" s="156" t="s">
        <v>680</v>
      </c>
      <c r="F2385" s="157">
        <v>17702.3</v>
      </c>
      <c r="G2385" s="157">
        <v>17769.900000000001</v>
      </c>
      <c r="H2385" s="157">
        <v>17769.900000000001</v>
      </c>
    </row>
    <row r="2386" spans="1:8" ht="60" outlineLevel="6" x14ac:dyDescent="0.2">
      <c r="A2386" s="155" t="s">
        <v>2232</v>
      </c>
      <c r="B2386" s="155" t="s">
        <v>2138</v>
      </c>
      <c r="C2386" s="155" t="s">
        <v>682</v>
      </c>
      <c r="D2386" s="155"/>
      <c r="E2386" s="156" t="s">
        <v>683</v>
      </c>
      <c r="F2386" s="157">
        <v>5189.3</v>
      </c>
      <c r="G2386" s="157">
        <v>5256.9</v>
      </c>
      <c r="H2386" s="157">
        <v>5256.9</v>
      </c>
    </row>
    <row r="2387" spans="1:8" ht="30" outlineLevel="7" x14ac:dyDescent="0.2">
      <c r="A2387" s="155" t="s">
        <v>2232</v>
      </c>
      <c r="B2387" s="155" t="s">
        <v>2138</v>
      </c>
      <c r="C2387" s="155" t="s">
        <v>682</v>
      </c>
      <c r="D2387" s="155" t="s">
        <v>301</v>
      </c>
      <c r="E2387" s="156" t="s">
        <v>302</v>
      </c>
      <c r="F2387" s="157">
        <v>5189.3</v>
      </c>
      <c r="G2387" s="157">
        <v>5256.9</v>
      </c>
      <c r="H2387" s="157">
        <v>5256.9</v>
      </c>
    </row>
    <row r="2388" spans="1:8" ht="45" outlineLevel="6" x14ac:dyDescent="0.2">
      <c r="A2388" s="155" t="s">
        <v>2232</v>
      </c>
      <c r="B2388" s="155" t="s">
        <v>2138</v>
      </c>
      <c r="C2388" s="155" t="s">
        <v>700</v>
      </c>
      <c r="D2388" s="155"/>
      <c r="E2388" s="156" t="s">
        <v>701</v>
      </c>
      <c r="F2388" s="157">
        <v>12513</v>
      </c>
      <c r="G2388" s="157">
        <v>12513</v>
      </c>
      <c r="H2388" s="157">
        <v>12513</v>
      </c>
    </row>
    <row r="2389" spans="1:8" ht="45" outlineLevel="7" x14ac:dyDescent="0.2">
      <c r="A2389" s="155" t="s">
        <v>2232</v>
      </c>
      <c r="B2389" s="155" t="s">
        <v>2138</v>
      </c>
      <c r="C2389" s="155" t="s">
        <v>700</v>
      </c>
      <c r="D2389" s="155" t="s">
        <v>293</v>
      </c>
      <c r="E2389" s="156" t="s">
        <v>294</v>
      </c>
      <c r="F2389" s="157">
        <v>85.7</v>
      </c>
      <c r="G2389" s="157">
        <v>85.7</v>
      </c>
      <c r="H2389" s="157">
        <v>85.7</v>
      </c>
    </row>
    <row r="2390" spans="1:8" ht="30" outlineLevel="7" x14ac:dyDescent="0.2">
      <c r="A2390" s="155" t="s">
        <v>2232</v>
      </c>
      <c r="B2390" s="155" t="s">
        <v>2138</v>
      </c>
      <c r="C2390" s="155" t="s">
        <v>700</v>
      </c>
      <c r="D2390" s="155" t="s">
        <v>301</v>
      </c>
      <c r="E2390" s="156" t="s">
        <v>302</v>
      </c>
      <c r="F2390" s="157">
        <v>12427.3</v>
      </c>
      <c r="G2390" s="157">
        <v>12427.3</v>
      </c>
      <c r="H2390" s="157">
        <v>12427.3</v>
      </c>
    </row>
    <row r="2391" spans="1:8" ht="75" outlineLevel="4" x14ac:dyDescent="0.2">
      <c r="A2391" s="155" t="s">
        <v>2232</v>
      </c>
      <c r="B2391" s="155" t="s">
        <v>2138</v>
      </c>
      <c r="C2391" s="155" t="s">
        <v>721</v>
      </c>
      <c r="D2391" s="155"/>
      <c r="E2391" s="156" t="s">
        <v>722</v>
      </c>
      <c r="F2391" s="157">
        <v>7869969.9000000004</v>
      </c>
      <c r="G2391" s="157">
        <v>7581137.5</v>
      </c>
      <c r="H2391" s="157">
        <v>7579703.4000000004</v>
      </c>
    </row>
    <row r="2392" spans="1:8" ht="120" outlineLevel="5" x14ac:dyDescent="0.2">
      <c r="A2392" s="155" t="s">
        <v>2232</v>
      </c>
      <c r="B2392" s="155" t="s">
        <v>2138</v>
      </c>
      <c r="C2392" s="155" t="s">
        <v>723</v>
      </c>
      <c r="D2392" s="155"/>
      <c r="E2392" s="156" t="s">
        <v>724</v>
      </c>
      <c r="F2392" s="157">
        <v>427708.5</v>
      </c>
      <c r="G2392" s="157">
        <v>373037.4</v>
      </c>
      <c r="H2392" s="157">
        <v>373037.4</v>
      </c>
    </row>
    <row r="2393" spans="1:8" ht="150" outlineLevel="6" x14ac:dyDescent="0.2">
      <c r="A2393" s="155" t="s">
        <v>2232</v>
      </c>
      <c r="B2393" s="155" t="s">
        <v>2138</v>
      </c>
      <c r="C2393" s="155" t="s">
        <v>725</v>
      </c>
      <c r="D2393" s="155"/>
      <c r="E2393" s="156" t="s">
        <v>726</v>
      </c>
      <c r="F2393" s="157">
        <v>373037.4</v>
      </c>
      <c r="G2393" s="157">
        <v>373037.4</v>
      </c>
      <c r="H2393" s="157">
        <v>373037.4</v>
      </c>
    </row>
    <row r="2394" spans="1:8" ht="45" outlineLevel="7" x14ac:dyDescent="0.2">
      <c r="A2394" s="155" t="s">
        <v>2232</v>
      </c>
      <c r="B2394" s="155" t="s">
        <v>2138</v>
      </c>
      <c r="C2394" s="155" t="s">
        <v>725</v>
      </c>
      <c r="D2394" s="155" t="s">
        <v>293</v>
      </c>
      <c r="E2394" s="156" t="s">
        <v>294</v>
      </c>
      <c r="F2394" s="157">
        <v>130.4</v>
      </c>
      <c r="G2394" s="157">
        <v>130.4</v>
      </c>
      <c r="H2394" s="157">
        <v>130.4</v>
      </c>
    </row>
    <row r="2395" spans="1:8" ht="30" outlineLevel="7" x14ac:dyDescent="0.2">
      <c r="A2395" s="155" t="s">
        <v>2232</v>
      </c>
      <c r="B2395" s="155" t="s">
        <v>2138</v>
      </c>
      <c r="C2395" s="155" t="s">
        <v>725</v>
      </c>
      <c r="D2395" s="155" t="s">
        <v>301</v>
      </c>
      <c r="E2395" s="156" t="s">
        <v>302</v>
      </c>
      <c r="F2395" s="157">
        <v>7248.7</v>
      </c>
      <c r="G2395" s="157">
        <v>7248.7</v>
      </c>
      <c r="H2395" s="157">
        <v>7248.7</v>
      </c>
    </row>
    <row r="2396" spans="1:8" ht="15" outlineLevel="7" x14ac:dyDescent="0.2">
      <c r="A2396" s="155" t="s">
        <v>2232</v>
      </c>
      <c r="B2396" s="155" t="s">
        <v>2138</v>
      </c>
      <c r="C2396" s="155" t="s">
        <v>725</v>
      </c>
      <c r="D2396" s="155" t="s">
        <v>343</v>
      </c>
      <c r="E2396" s="156" t="s">
        <v>344</v>
      </c>
      <c r="F2396" s="157">
        <v>365597.6</v>
      </c>
      <c r="G2396" s="157">
        <v>365597.6</v>
      </c>
      <c r="H2396" s="157">
        <v>365597.6</v>
      </c>
    </row>
    <row r="2397" spans="1:8" ht="60" outlineLevel="7" x14ac:dyDescent="0.2">
      <c r="A2397" s="155" t="s">
        <v>2232</v>
      </c>
      <c r="B2397" s="155" t="s">
        <v>2138</v>
      </c>
      <c r="C2397" s="155" t="s">
        <v>725</v>
      </c>
      <c r="D2397" s="155" t="s">
        <v>289</v>
      </c>
      <c r="E2397" s="156" t="s">
        <v>290</v>
      </c>
      <c r="F2397" s="157">
        <v>60.7</v>
      </c>
      <c r="G2397" s="157">
        <v>60.7</v>
      </c>
      <c r="H2397" s="157">
        <v>60.7</v>
      </c>
    </row>
    <row r="2398" spans="1:8" ht="150" outlineLevel="6" x14ac:dyDescent="0.2">
      <c r="A2398" s="155" t="s">
        <v>2232</v>
      </c>
      <c r="B2398" s="155" t="s">
        <v>2138</v>
      </c>
      <c r="C2398" s="155" t="s">
        <v>727</v>
      </c>
      <c r="D2398" s="155"/>
      <c r="E2398" s="156" t="s">
        <v>728</v>
      </c>
      <c r="F2398" s="157">
        <v>54671.1</v>
      </c>
      <c r="G2398" s="157">
        <v>0</v>
      </c>
      <c r="H2398" s="157">
        <v>0</v>
      </c>
    </row>
    <row r="2399" spans="1:8" ht="45" outlineLevel="7" x14ac:dyDescent="0.2">
      <c r="A2399" s="155" t="s">
        <v>2232</v>
      </c>
      <c r="B2399" s="155" t="s">
        <v>2138</v>
      </c>
      <c r="C2399" s="155" t="s">
        <v>727</v>
      </c>
      <c r="D2399" s="155" t="s">
        <v>293</v>
      </c>
      <c r="E2399" s="156" t="s">
        <v>294</v>
      </c>
      <c r="F2399" s="157">
        <v>807.9</v>
      </c>
      <c r="G2399" s="157">
        <v>0</v>
      </c>
      <c r="H2399" s="157">
        <v>0</v>
      </c>
    </row>
    <row r="2400" spans="1:8" ht="30" outlineLevel="7" x14ac:dyDescent="0.2">
      <c r="A2400" s="155" t="s">
        <v>2232</v>
      </c>
      <c r="B2400" s="155" t="s">
        <v>2138</v>
      </c>
      <c r="C2400" s="155" t="s">
        <v>727</v>
      </c>
      <c r="D2400" s="155" t="s">
        <v>301</v>
      </c>
      <c r="E2400" s="156" t="s">
        <v>302</v>
      </c>
      <c r="F2400" s="157">
        <v>53863.199999999997</v>
      </c>
      <c r="G2400" s="157">
        <v>0</v>
      </c>
      <c r="H2400" s="157">
        <v>0</v>
      </c>
    </row>
    <row r="2401" spans="1:8" ht="45" outlineLevel="5" x14ac:dyDescent="0.2">
      <c r="A2401" s="155" t="s">
        <v>2232</v>
      </c>
      <c r="B2401" s="155" t="s">
        <v>2138</v>
      </c>
      <c r="C2401" s="155" t="s">
        <v>729</v>
      </c>
      <c r="D2401" s="155"/>
      <c r="E2401" s="156" t="s">
        <v>730</v>
      </c>
      <c r="F2401" s="157">
        <v>2874654.5</v>
      </c>
      <c r="G2401" s="157">
        <v>2895373.3</v>
      </c>
      <c r="H2401" s="157">
        <v>2895373.3</v>
      </c>
    </row>
    <row r="2402" spans="1:8" ht="90" outlineLevel="6" x14ac:dyDescent="0.2">
      <c r="A2402" s="155" t="s">
        <v>2232</v>
      </c>
      <c r="B2402" s="155" t="s">
        <v>2138</v>
      </c>
      <c r="C2402" s="155" t="s">
        <v>731</v>
      </c>
      <c r="D2402" s="155"/>
      <c r="E2402" s="156" t="s">
        <v>732</v>
      </c>
      <c r="F2402" s="157">
        <v>1453865.9</v>
      </c>
      <c r="G2402" s="157">
        <v>1453865.9</v>
      </c>
      <c r="H2402" s="157">
        <v>1453865.9</v>
      </c>
    </row>
    <row r="2403" spans="1:8" ht="45" outlineLevel="7" x14ac:dyDescent="0.2">
      <c r="A2403" s="155" t="s">
        <v>2232</v>
      </c>
      <c r="B2403" s="155" t="s">
        <v>2138</v>
      </c>
      <c r="C2403" s="155" t="s">
        <v>731</v>
      </c>
      <c r="D2403" s="155" t="s">
        <v>293</v>
      </c>
      <c r="E2403" s="156" t="s">
        <v>294</v>
      </c>
      <c r="F2403" s="157">
        <v>19082.599999999999</v>
      </c>
      <c r="G2403" s="157">
        <v>19082.599999999999</v>
      </c>
      <c r="H2403" s="157">
        <v>19082.599999999999</v>
      </c>
    </row>
    <row r="2404" spans="1:8" ht="30" outlineLevel="7" x14ac:dyDescent="0.2">
      <c r="A2404" s="155" t="s">
        <v>2232</v>
      </c>
      <c r="B2404" s="155" t="s">
        <v>2138</v>
      </c>
      <c r="C2404" s="155" t="s">
        <v>731</v>
      </c>
      <c r="D2404" s="155" t="s">
        <v>301</v>
      </c>
      <c r="E2404" s="156" t="s">
        <v>302</v>
      </c>
      <c r="F2404" s="157">
        <v>1434783.3</v>
      </c>
      <c r="G2404" s="157">
        <v>1434783.3</v>
      </c>
      <c r="H2404" s="157">
        <v>1434783.3</v>
      </c>
    </row>
    <row r="2405" spans="1:8" ht="30" outlineLevel="6" x14ac:dyDescent="0.2">
      <c r="A2405" s="155" t="s">
        <v>2232</v>
      </c>
      <c r="B2405" s="155" t="s">
        <v>2138</v>
      </c>
      <c r="C2405" s="155" t="s">
        <v>733</v>
      </c>
      <c r="D2405" s="155"/>
      <c r="E2405" s="156" t="s">
        <v>734</v>
      </c>
      <c r="F2405" s="157">
        <v>1420788.6</v>
      </c>
      <c r="G2405" s="157">
        <v>1441507.4</v>
      </c>
      <c r="H2405" s="157">
        <v>1441507.4</v>
      </c>
    </row>
    <row r="2406" spans="1:8" ht="45" outlineLevel="7" x14ac:dyDescent="0.2">
      <c r="A2406" s="155" t="s">
        <v>2232</v>
      </c>
      <c r="B2406" s="155" t="s">
        <v>2138</v>
      </c>
      <c r="C2406" s="155" t="s">
        <v>733</v>
      </c>
      <c r="D2406" s="155" t="s">
        <v>293</v>
      </c>
      <c r="E2406" s="156" t="s">
        <v>294</v>
      </c>
      <c r="F2406" s="157">
        <v>19616.400000000001</v>
      </c>
      <c r="G2406" s="157">
        <v>19902.5</v>
      </c>
      <c r="H2406" s="157">
        <v>19902.5</v>
      </c>
    </row>
    <row r="2407" spans="1:8" ht="30" outlineLevel="7" x14ac:dyDescent="0.2">
      <c r="A2407" s="155" t="s">
        <v>2232</v>
      </c>
      <c r="B2407" s="155" t="s">
        <v>2138</v>
      </c>
      <c r="C2407" s="155" t="s">
        <v>733</v>
      </c>
      <c r="D2407" s="155" t="s">
        <v>301</v>
      </c>
      <c r="E2407" s="156" t="s">
        <v>302</v>
      </c>
      <c r="F2407" s="157">
        <v>1401172.2</v>
      </c>
      <c r="G2407" s="157">
        <v>1421604.9</v>
      </c>
      <c r="H2407" s="157">
        <v>1421604.9</v>
      </c>
    </row>
    <row r="2408" spans="1:8" ht="45" outlineLevel="5" x14ac:dyDescent="0.2">
      <c r="A2408" s="155" t="s">
        <v>2232</v>
      </c>
      <c r="B2408" s="155" t="s">
        <v>2138</v>
      </c>
      <c r="C2408" s="155" t="s">
        <v>735</v>
      </c>
      <c r="D2408" s="155"/>
      <c r="E2408" s="156" t="s">
        <v>736</v>
      </c>
      <c r="F2408" s="157">
        <v>12561.4</v>
      </c>
      <c r="G2408" s="157">
        <v>12744.7</v>
      </c>
      <c r="H2408" s="157">
        <v>12744.7</v>
      </c>
    </row>
    <row r="2409" spans="1:8" ht="60" outlineLevel="6" x14ac:dyDescent="0.2">
      <c r="A2409" s="155" t="s">
        <v>2232</v>
      </c>
      <c r="B2409" s="155" t="s">
        <v>2138</v>
      </c>
      <c r="C2409" s="155" t="s">
        <v>737</v>
      </c>
      <c r="D2409" s="155"/>
      <c r="E2409" s="156" t="s">
        <v>738</v>
      </c>
      <c r="F2409" s="157">
        <v>12561.4</v>
      </c>
      <c r="G2409" s="157">
        <v>12744.7</v>
      </c>
      <c r="H2409" s="157">
        <v>12744.7</v>
      </c>
    </row>
    <row r="2410" spans="1:8" ht="45" outlineLevel="7" x14ac:dyDescent="0.2">
      <c r="A2410" s="155" t="s">
        <v>2232</v>
      </c>
      <c r="B2410" s="155" t="s">
        <v>2138</v>
      </c>
      <c r="C2410" s="155" t="s">
        <v>737</v>
      </c>
      <c r="D2410" s="155" t="s">
        <v>293</v>
      </c>
      <c r="E2410" s="156" t="s">
        <v>294</v>
      </c>
      <c r="F2410" s="157">
        <v>197.8</v>
      </c>
      <c r="G2410" s="157">
        <v>200.7</v>
      </c>
      <c r="H2410" s="157">
        <v>200.7</v>
      </c>
    </row>
    <row r="2411" spans="1:8" ht="30" outlineLevel="7" x14ac:dyDescent="0.2">
      <c r="A2411" s="155" t="s">
        <v>2232</v>
      </c>
      <c r="B2411" s="155" t="s">
        <v>2138</v>
      </c>
      <c r="C2411" s="155" t="s">
        <v>737</v>
      </c>
      <c r="D2411" s="155" t="s">
        <v>301</v>
      </c>
      <c r="E2411" s="156" t="s">
        <v>302</v>
      </c>
      <c r="F2411" s="157">
        <v>12363.6</v>
      </c>
      <c r="G2411" s="157">
        <v>12544</v>
      </c>
      <c r="H2411" s="157">
        <v>12544</v>
      </c>
    </row>
    <row r="2412" spans="1:8" ht="60" outlineLevel="5" x14ac:dyDescent="0.2">
      <c r="A2412" s="155" t="s">
        <v>2232</v>
      </c>
      <c r="B2412" s="155" t="s">
        <v>2138</v>
      </c>
      <c r="C2412" s="155" t="s">
        <v>739</v>
      </c>
      <c r="D2412" s="155"/>
      <c r="E2412" s="156" t="s">
        <v>740</v>
      </c>
      <c r="F2412" s="157">
        <v>409893.4</v>
      </c>
      <c r="G2412" s="157">
        <v>409893.6</v>
      </c>
      <c r="H2412" s="157">
        <v>409893.6</v>
      </c>
    </row>
    <row r="2413" spans="1:8" ht="105" outlineLevel="6" x14ac:dyDescent="0.2">
      <c r="A2413" s="155" t="s">
        <v>2232</v>
      </c>
      <c r="B2413" s="155" t="s">
        <v>2138</v>
      </c>
      <c r="C2413" s="155" t="s">
        <v>741</v>
      </c>
      <c r="D2413" s="155"/>
      <c r="E2413" s="156" t="s">
        <v>742</v>
      </c>
      <c r="F2413" s="157">
        <v>409876.4</v>
      </c>
      <c r="G2413" s="157">
        <v>409876.4</v>
      </c>
      <c r="H2413" s="157">
        <v>409876.4</v>
      </c>
    </row>
    <row r="2414" spans="1:8" ht="45" outlineLevel="7" x14ac:dyDescent="0.2">
      <c r="A2414" s="155" t="s">
        <v>2232</v>
      </c>
      <c r="B2414" s="155" t="s">
        <v>2138</v>
      </c>
      <c r="C2414" s="155" t="s">
        <v>741</v>
      </c>
      <c r="D2414" s="155" t="s">
        <v>293</v>
      </c>
      <c r="E2414" s="156" t="s">
        <v>294</v>
      </c>
      <c r="F2414" s="157">
        <v>5339.9</v>
      </c>
      <c r="G2414" s="157">
        <v>5339.9</v>
      </c>
      <c r="H2414" s="157">
        <v>5339.9</v>
      </c>
    </row>
    <row r="2415" spans="1:8" ht="30" outlineLevel="7" x14ac:dyDescent="0.2">
      <c r="A2415" s="155" t="s">
        <v>2232</v>
      </c>
      <c r="B2415" s="155" t="s">
        <v>2138</v>
      </c>
      <c r="C2415" s="155" t="s">
        <v>741</v>
      </c>
      <c r="D2415" s="155" t="s">
        <v>301</v>
      </c>
      <c r="E2415" s="156" t="s">
        <v>302</v>
      </c>
      <c r="F2415" s="157">
        <v>404536.5</v>
      </c>
      <c r="G2415" s="157">
        <v>404536.5</v>
      </c>
      <c r="H2415" s="157">
        <v>404536.5</v>
      </c>
    </row>
    <row r="2416" spans="1:8" ht="45" outlineLevel="6" x14ac:dyDescent="0.2">
      <c r="A2416" s="155" t="s">
        <v>2232</v>
      </c>
      <c r="B2416" s="155" t="s">
        <v>2138</v>
      </c>
      <c r="C2416" s="155" t="s">
        <v>743</v>
      </c>
      <c r="D2416" s="155"/>
      <c r="E2416" s="156" t="s">
        <v>744</v>
      </c>
      <c r="F2416" s="157">
        <v>17</v>
      </c>
      <c r="G2416" s="157">
        <v>17.2</v>
      </c>
      <c r="H2416" s="157">
        <v>17.2</v>
      </c>
    </row>
    <row r="2417" spans="1:8" ht="45" outlineLevel="7" x14ac:dyDescent="0.2">
      <c r="A2417" s="155" t="s">
        <v>2232</v>
      </c>
      <c r="B2417" s="155" t="s">
        <v>2138</v>
      </c>
      <c r="C2417" s="155" t="s">
        <v>743</v>
      </c>
      <c r="D2417" s="155" t="s">
        <v>293</v>
      </c>
      <c r="E2417" s="156" t="s">
        <v>294</v>
      </c>
      <c r="F2417" s="157">
        <v>0.3</v>
      </c>
      <c r="G2417" s="157">
        <v>0.3</v>
      </c>
      <c r="H2417" s="157">
        <v>0.3</v>
      </c>
    </row>
    <row r="2418" spans="1:8" ht="30" outlineLevel="7" x14ac:dyDescent="0.2">
      <c r="A2418" s="155" t="s">
        <v>2232</v>
      </c>
      <c r="B2418" s="155" t="s">
        <v>2138</v>
      </c>
      <c r="C2418" s="155" t="s">
        <v>743</v>
      </c>
      <c r="D2418" s="155" t="s">
        <v>301</v>
      </c>
      <c r="E2418" s="156" t="s">
        <v>302</v>
      </c>
      <c r="F2418" s="157">
        <v>16.7</v>
      </c>
      <c r="G2418" s="157">
        <v>16.899999999999999</v>
      </c>
      <c r="H2418" s="157">
        <v>16.899999999999999</v>
      </c>
    </row>
    <row r="2419" spans="1:8" ht="75" outlineLevel="5" x14ac:dyDescent="0.2">
      <c r="A2419" s="155" t="s">
        <v>2232</v>
      </c>
      <c r="B2419" s="155" t="s">
        <v>2138</v>
      </c>
      <c r="C2419" s="155" t="s">
        <v>745</v>
      </c>
      <c r="D2419" s="155"/>
      <c r="E2419" s="156" t="s">
        <v>746</v>
      </c>
      <c r="F2419" s="157">
        <v>230439.5</v>
      </c>
      <c r="G2419" s="157">
        <v>169426.2</v>
      </c>
      <c r="H2419" s="157">
        <v>169426.2</v>
      </c>
    </row>
    <row r="2420" spans="1:8" ht="90" outlineLevel="6" x14ac:dyDescent="0.2">
      <c r="A2420" s="155" t="s">
        <v>2232</v>
      </c>
      <c r="B2420" s="155" t="s">
        <v>2138</v>
      </c>
      <c r="C2420" s="155" t="s">
        <v>747</v>
      </c>
      <c r="D2420" s="155"/>
      <c r="E2420" s="156" t="s">
        <v>748</v>
      </c>
      <c r="F2420" s="157">
        <v>62167.4</v>
      </c>
      <c r="G2420" s="157">
        <v>0</v>
      </c>
      <c r="H2420" s="157">
        <v>0</v>
      </c>
    </row>
    <row r="2421" spans="1:8" ht="15" outlineLevel="7" x14ac:dyDescent="0.2">
      <c r="A2421" s="155" t="s">
        <v>2232</v>
      </c>
      <c r="B2421" s="155" t="s">
        <v>2138</v>
      </c>
      <c r="C2421" s="155" t="s">
        <v>747</v>
      </c>
      <c r="D2421" s="155" t="s">
        <v>343</v>
      </c>
      <c r="E2421" s="156" t="s">
        <v>344</v>
      </c>
      <c r="F2421" s="157">
        <v>62167.4</v>
      </c>
      <c r="G2421" s="157">
        <v>0</v>
      </c>
      <c r="H2421" s="157">
        <v>0</v>
      </c>
    </row>
    <row r="2422" spans="1:8" ht="75" outlineLevel="6" x14ac:dyDescent="0.2">
      <c r="A2422" s="155" t="s">
        <v>2232</v>
      </c>
      <c r="B2422" s="155" t="s">
        <v>2138</v>
      </c>
      <c r="C2422" s="155" t="s">
        <v>749</v>
      </c>
      <c r="D2422" s="155"/>
      <c r="E2422" s="156" t="s">
        <v>750</v>
      </c>
      <c r="F2422" s="157">
        <v>3149.6</v>
      </c>
      <c r="G2422" s="157">
        <v>3149.6</v>
      </c>
      <c r="H2422" s="157">
        <v>3149.6</v>
      </c>
    </row>
    <row r="2423" spans="1:8" ht="45" outlineLevel="7" x14ac:dyDescent="0.2">
      <c r="A2423" s="155" t="s">
        <v>2232</v>
      </c>
      <c r="B2423" s="155" t="s">
        <v>2138</v>
      </c>
      <c r="C2423" s="155" t="s">
        <v>749</v>
      </c>
      <c r="D2423" s="155" t="s">
        <v>293</v>
      </c>
      <c r="E2423" s="156" t="s">
        <v>294</v>
      </c>
      <c r="F2423" s="157">
        <v>3.6</v>
      </c>
      <c r="G2423" s="157">
        <v>3.6</v>
      </c>
      <c r="H2423" s="157">
        <v>3.6</v>
      </c>
    </row>
    <row r="2424" spans="1:8" ht="30" outlineLevel="7" x14ac:dyDescent="0.2">
      <c r="A2424" s="155" t="s">
        <v>2232</v>
      </c>
      <c r="B2424" s="155" t="s">
        <v>2138</v>
      </c>
      <c r="C2424" s="155" t="s">
        <v>749</v>
      </c>
      <c r="D2424" s="155" t="s">
        <v>301</v>
      </c>
      <c r="E2424" s="156" t="s">
        <v>302</v>
      </c>
      <c r="F2424" s="157">
        <v>3146</v>
      </c>
      <c r="G2424" s="157">
        <v>3146</v>
      </c>
      <c r="H2424" s="157">
        <v>3146</v>
      </c>
    </row>
    <row r="2425" spans="1:8" ht="75" outlineLevel="6" x14ac:dyDescent="0.2">
      <c r="A2425" s="155" t="s">
        <v>2232</v>
      </c>
      <c r="B2425" s="155" t="s">
        <v>2138</v>
      </c>
      <c r="C2425" s="155" t="s">
        <v>751</v>
      </c>
      <c r="D2425" s="155"/>
      <c r="E2425" s="156" t="s">
        <v>752</v>
      </c>
      <c r="F2425" s="157">
        <v>79139.7</v>
      </c>
      <c r="G2425" s="157">
        <v>80293.8</v>
      </c>
      <c r="H2425" s="157">
        <v>80293.8</v>
      </c>
    </row>
    <row r="2426" spans="1:8" ht="45" outlineLevel="7" x14ac:dyDescent="0.2">
      <c r="A2426" s="155" t="s">
        <v>2232</v>
      </c>
      <c r="B2426" s="155" t="s">
        <v>2138</v>
      </c>
      <c r="C2426" s="155" t="s">
        <v>751</v>
      </c>
      <c r="D2426" s="155" t="s">
        <v>293</v>
      </c>
      <c r="E2426" s="156" t="s">
        <v>294</v>
      </c>
      <c r="F2426" s="157">
        <v>1092.7</v>
      </c>
      <c r="G2426" s="157">
        <v>1108.7</v>
      </c>
      <c r="H2426" s="157">
        <v>1108.7</v>
      </c>
    </row>
    <row r="2427" spans="1:8" ht="30" outlineLevel="7" x14ac:dyDescent="0.2">
      <c r="A2427" s="155" t="s">
        <v>2232</v>
      </c>
      <c r="B2427" s="155" t="s">
        <v>2138</v>
      </c>
      <c r="C2427" s="155" t="s">
        <v>751</v>
      </c>
      <c r="D2427" s="155" t="s">
        <v>301</v>
      </c>
      <c r="E2427" s="156" t="s">
        <v>302</v>
      </c>
      <c r="F2427" s="157">
        <v>78047</v>
      </c>
      <c r="G2427" s="157">
        <v>79185.100000000006</v>
      </c>
      <c r="H2427" s="157">
        <v>79185.100000000006</v>
      </c>
    </row>
    <row r="2428" spans="1:8" ht="135" outlineLevel="6" x14ac:dyDescent="0.2">
      <c r="A2428" s="155" t="s">
        <v>2232</v>
      </c>
      <c r="B2428" s="155" t="s">
        <v>2138</v>
      </c>
      <c r="C2428" s="155" t="s">
        <v>753</v>
      </c>
      <c r="D2428" s="155"/>
      <c r="E2428" s="156" t="s">
        <v>754</v>
      </c>
      <c r="F2428" s="157">
        <v>85982.8</v>
      </c>
      <c r="G2428" s="157">
        <v>85982.8</v>
      </c>
      <c r="H2428" s="157">
        <v>85982.8</v>
      </c>
    </row>
    <row r="2429" spans="1:8" ht="45" outlineLevel="7" x14ac:dyDescent="0.2">
      <c r="A2429" s="155" t="s">
        <v>2232</v>
      </c>
      <c r="B2429" s="155" t="s">
        <v>2138</v>
      </c>
      <c r="C2429" s="155" t="s">
        <v>753</v>
      </c>
      <c r="D2429" s="155" t="s">
        <v>293</v>
      </c>
      <c r="E2429" s="156" t="s">
        <v>294</v>
      </c>
      <c r="F2429" s="157">
        <v>1128.5999999999999</v>
      </c>
      <c r="G2429" s="157">
        <v>1128.5999999999999</v>
      </c>
      <c r="H2429" s="157">
        <v>1128.5999999999999</v>
      </c>
    </row>
    <row r="2430" spans="1:8" ht="30" outlineLevel="7" x14ac:dyDescent="0.2">
      <c r="A2430" s="155" t="s">
        <v>2232</v>
      </c>
      <c r="B2430" s="155" t="s">
        <v>2138</v>
      </c>
      <c r="C2430" s="155" t="s">
        <v>753</v>
      </c>
      <c r="D2430" s="155" t="s">
        <v>301</v>
      </c>
      <c r="E2430" s="156" t="s">
        <v>302</v>
      </c>
      <c r="F2430" s="157">
        <v>84854.2</v>
      </c>
      <c r="G2430" s="157">
        <v>84854.2</v>
      </c>
      <c r="H2430" s="157">
        <v>84854.2</v>
      </c>
    </row>
    <row r="2431" spans="1:8" ht="60" outlineLevel="5" x14ac:dyDescent="0.2">
      <c r="A2431" s="155" t="s">
        <v>2232</v>
      </c>
      <c r="B2431" s="155" t="s">
        <v>2138</v>
      </c>
      <c r="C2431" s="155" t="s">
        <v>755</v>
      </c>
      <c r="D2431" s="155"/>
      <c r="E2431" s="156" t="s">
        <v>756</v>
      </c>
      <c r="F2431" s="157">
        <v>3913712.6</v>
      </c>
      <c r="G2431" s="157">
        <v>3719662.3</v>
      </c>
      <c r="H2431" s="157">
        <v>3718228.2</v>
      </c>
    </row>
    <row r="2432" spans="1:8" ht="45" outlineLevel="6" x14ac:dyDescent="0.2">
      <c r="A2432" s="155" t="s">
        <v>2232</v>
      </c>
      <c r="B2432" s="155" t="s">
        <v>2138</v>
      </c>
      <c r="C2432" s="155" t="s">
        <v>757</v>
      </c>
      <c r="D2432" s="155"/>
      <c r="E2432" s="156" t="s">
        <v>758</v>
      </c>
      <c r="F2432" s="157">
        <v>547079.6</v>
      </c>
      <c r="G2432" s="157">
        <v>547079.6</v>
      </c>
      <c r="H2432" s="157">
        <v>547079.6</v>
      </c>
    </row>
    <row r="2433" spans="1:8" ht="45" outlineLevel="7" x14ac:dyDescent="0.2">
      <c r="A2433" s="155" t="s">
        <v>2232</v>
      </c>
      <c r="B2433" s="155" t="s">
        <v>2138</v>
      </c>
      <c r="C2433" s="155" t="s">
        <v>757</v>
      </c>
      <c r="D2433" s="155" t="s">
        <v>293</v>
      </c>
      <c r="E2433" s="156" t="s">
        <v>294</v>
      </c>
      <c r="F2433" s="157">
        <v>5343.1</v>
      </c>
      <c r="G2433" s="157">
        <v>5343.1</v>
      </c>
      <c r="H2433" s="157">
        <v>5343.1</v>
      </c>
    </row>
    <row r="2434" spans="1:8" ht="30" outlineLevel="7" x14ac:dyDescent="0.2">
      <c r="A2434" s="155" t="s">
        <v>2232</v>
      </c>
      <c r="B2434" s="155" t="s">
        <v>2138</v>
      </c>
      <c r="C2434" s="155" t="s">
        <v>757</v>
      </c>
      <c r="D2434" s="155" t="s">
        <v>301</v>
      </c>
      <c r="E2434" s="156" t="s">
        <v>302</v>
      </c>
      <c r="F2434" s="157">
        <v>541736.5</v>
      </c>
      <c r="G2434" s="157">
        <v>541736.5</v>
      </c>
      <c r="H2434" s="157">
        <v>541736.5</v>
      </c>
    </row>
    <row r="2435" spans="1:8" ht="30" outlineLevel="6" x14ac:dyDescent="0.2">
      <c r="A2435" s="155" t="s">
        <v>2232</v>
      </c>
      <c r="B2435" s="155" t="s">
        <v>2138</v>
      </c>
      <c r="C2435" s="155" t="s">
        <v>759</v>
      </c>
      <c r="D2435" s="155"/>
      <c r="E2435" s="156" t="s">
        <v>760</v>
      </c>
      <c r="F2435" s="157">
        <v>16137.3</v>
      </c>
      <c r="G2435" s="157">
        <v>16137.3</v>
      </c>
      <c r="H2435" s="157">
        <v>16137.3</v>
      </c>
    </row>
    <row r="2436" spans="1:8" ht="45" outlineLevel="7" x14ac:dyDescent="0.2">
      <c r="A2436" s="155" t="s">
        <v>2232</v>
      </c>
      <c r="B2436" s="155" t="s">
        <v>2138</v>
      </c>
      <c r="C2436" s="155" t="s">
        <v>759</v>
      </c>
      <c r="D2436" s="155" t="s">
        <v>293</v>
      </c>
      <c r="E2436" s="156" t="s">
        <v>294</v>
      </c>
      <c r="F2436" s="157">
        <v>80.3</v>
      </c>
      <c r="G2436" s="157">
        <v>80.3</v>
      </c>
      <c r="H2436" s="157">
        <v>80.3</v>
      </c>
    </row>
    <row r="2437" spans="1:8" ht="30" outlineLevel="7" x14ac:dyDescent="0.2">
      <c r="A2437" s="155" t="s">
        <v>2232</v>
      </c>
      <c r="B2437" s="155" t="s">
        <v>2138</v>
      </c>
      <c r="C2437" s="155" t="s">
        <v>759</v>
      </c>
      <c r="D2437" s="155" t="s">
        <v>301</v>
      </c>
      <c r="E2437" s="156" t="s">
        <v>302</v>
      </c>
      <c r="F2437" s="157">
        <v>16057</v>
      </c>
      <c r="G2437" s="157">
        <v>16057</v>
      </c>
      <c r="H2437" s="157">
        <v>16057</v>
      </c>
    </row>
    <row r="2438" spans="1:8" ht="75" outlineLevel="6" x14ac:dyDescent="0.2">
      <c r="A2438" s="155" t="s">
        <v>2232</v>
      </c>
      <c r="B2438" s="155" t="s">
        <v>2138</v>
      </c>
      <c r="C2438" s="155" t="s">
        <v>761</v>
      </c>
      <c r="D2438" s="155"/>
      <c r="E2438" s="156" t="s">
        <v>762</v>
      </c>
      <c r="F2438" s="157">
        <v>15288</v>
      </c>
      <c r="G2438" s="157">
        <v>0</v>
      </c>
      <c r="H2438" s="157">
        <v>0</v>
      </c>
    </row>
    <row r="2439" spans="1:8" ht="45" outlineLevel="7" x14ac:dyDescent="0.2">
      <c r="A2439" s="155" t="s">
        <v>2232</v>
      </c>
      <c r="B2439" s="155" t="s">
        <v>2138</v>
      </c>
      <c r="C2439" s="155" t="s">
        <v>761</v>
      </c>
      <c r="D2439" s="155" t="s">
        <v>293</v>
      </c>
      <c r="E2439" s="156" t="s">
        <v>294</v>
      </c>
      <c r="F2439" s="157">
        <v>506</v>
      </c>
      <c r="G2439" s="157">
        <v>0</v>
      </c>
      <c r="H2439" s="157">
        <v>0</v>
      </c>
    </row>
    <row r="2440" spans="1:8" ht="15" outlineLevel="7" x14ac:dyDescent="0.2">
      <c r="A2440" s="155" t="s">
        <v>2232</v>
      </c>
      <c r="B2440" s="155" t="s">
        <v>2138</v>
      </c>
      <c r="C2440" s="155" t="s">
        <v>761</v>
      </c>
      <c r="D2440" s="155" t="s">
        <v>343</v>
      </c>
      <c r="E2440" s="156" t="s">
        <v>344</v>
      </c>
      <c r="F2440" s="157">
        <v>14043.4</v>
      </c>
      <c r="G2440" s="157">
        <v>0</v>
      </c>
      <c r="H2440" s="157">
        <v>0</v>
      </c>
    </row>
    <row r="2441" spans="1:8" ht="60" outlineLevel="7" x14ac:dyDescent="0.2">
      <c r="A2441" s="155" t="s">
        <v>2232</v>
      </c>
      <c r="B2441" s="155" t="s">
        <v>2138</v>
      </c>
      <c r="C2441" s="155" t="s">
        <v>761</v>
      </c>
      <c r="D2441" s="155" t="s">
        <v>289</v>
      </c>
      <c r="E2441" s="156" t="s">
        <v>290</v>
      </c>
      <c r="F2441" s="157">
        <v>738.6</v>
      </c>
      <c r="G2441" s="157">
        <v>0</v>
      </c>
      <c r="H2441" s="157">
        <v>0</v>
      </c>
    </row>
    <row r="2442" spans="1:8" ht="75" outlineLevel="6" x14ac:dyDescent="0.2">
      <c r="A2442" s="155" t="s">
        <v>2232</v>
      </c>
      <c r="B2442" s="155" t="s">
        <v>2138</v>
      </c>
      <c r="C2442" s="155" t="s">
        <v>765</v>
      </c>
      <c r="D2442" s="155"/>
      <c r="E2442" s="156" t="s">
        <v>766</v>
      </c>
      <c r="F2442" s="157">
        <v>1588</v>
      </c>
      <c r="G2442" s="157">
        <v>1588</v>
      </c>
      <c r="H2442" s="157">
        <v>1588</v>
      </c>
    </row>
    <row r="2443" spans="1:8" ht="45" outlineLevel="7" x14ac:dyDescent="0.2">
      <c r="A2443" s="155" t="s">
        <v>2232</v>
      </c>
      <c r="B2443" s="155" t="s">
        <v>2138</v>
      </c>
      <c r="C2443" s="155" t="s">
        <v>765</v>
      </c>
      <c r="D2443" s="155" t="s">
        <v>293</v>
      </c>
      <c r="E2443" s="156" t="s">
        <v>294</v>
      </c>
      <c r="F2443" s="157">
        <v>3.6</v>
      </c>
      <c r="G2443" s="157">
        <v>3.6</v>
      </c>
      <c r="H2443" s="157">
        <v>3.6</v>
      </c>
    </row>
    <row r="2444" spans="1:8" ht="30" outlineLevel="7" x14ac:dyDescent="0.2">
      <c r="A2444" s="155" t="s">
        <v>2232</v>
      </c>
      <c r="B2444" s="155" t="s">
        <v>2138</v>
      </c>
      <c r="C2444" s="155" t="s">
        <v>765</v>
      </c>
      <c r="D2444" s="155" t="s">
        <v>301</v>
      </c>
      <c r="E2444" s="156" t="s">
        <v>302</v>
      </c>
      <c r="F2444" s="157">
        <v>1584.4</v>
      </c>
      <c r="G2444" s="157">
        <v>1584.4</v>
      </c>
      <c r="H2444" s="157">
        <v>1584.4</v>
      </c>
    </row>
    <row r="2445" spans="1:8" ht="105" outlineLevel="6" x14ac:dyDescent="0.2">
      <c r="A2445" s="155" t="s">
        <v>2232</v>
      </c>
      <c r="B2445" s="155" t="s">
        <v>2138</v>
      </c>
      <c r="C2445" s="155" t="s">
        <v>767</v>
      </c>
      <c r="D2445" s="155"/>
      <c r="E2445" s="156" t="s">
        <v>768</v>
      </c>
      <c r="F2445" s="157">
        <v>97036.5</v>
      </c>
      <c r="G2445" s="157">
        <v>101640.4</v>
      </c>
      <c r="H2445" s="157">
        <v>108712.8</v>
      </c>
    </row>
    <row r="2446" spans="1:8" ht="45" outlineLevel="7" x14ac:dyDescent="0.2">
      <c r="A2446" s="155" t="s">
        <v>2232</v>
      </c>
      <c r="B2446" s="155" t="s">
        <v>2138</v>
      </c>
      <c r="C2446" s="155" t="s">
        <v>767</v>
      </c>
      <c r="D2446" s="155" t="s">
        <v>293</v>
      </c>
      <c r="E2446" s="156" t="s">
        <v>294</v>
      </c>
      <c r="F2446" s="157">
        <v>2200.5</v>
      </c>
      <c r="G2446" s="157">
        <v>2288</v>
      </c>
      <c r="H2446" s="157">
        <v>2379.9</v>
      </c>
    </row>
    <row r="2447" spans="1:8" ht="30" outlineLevel="7" x14ac:dyDescent="0.2">
      <c r="A2447" s="155" t="s">
        <v>2232</v>
      </c>
      <c r="B2447" s="155" t="s">
        <v>2138</v>
      </c>
      <c r="C2447" s="155" t="s">
        <v>767</v>
      </c>
      <c r="D2447" s="155" t="s">
        <v>301</v>
      </c>
      <c r="E2447" s="156" t="s">
        <v>302</v>
      </c>
      <c r="F2447" s="157">
        <v>94836</v>
      </c>
      <c r="G2447" s="157">
        <v>99352.4</v>
      </c>
      <c r="H2447" s="157">
        <v>106332.9</v>
      </c>
    </row>
    <row r="2448" spans="1:8" ht="150" outlineLevel="6" x14ac:dyDescent="0.2">
      <c r="A2448" s="155" t="s">
        <v>2232</v>
      </c>
      <c r="B2448" s="155" t="s">
        <v>2138</v>
      </c>
      <c r="C2448" s="155" t="s">
        <v>773</v>
      </c>
      <c r="D2448" s="155"/>
      <c r="E2448" s="156" t="s">
        <v>2304</v>
      </c>
      <c r="F2448" s="157">
        <v>7053.3</v>
      </c>
      <c r="G2448" s="157">
        <v>7041.8</v>
      </c>
      <c r="H2448" s="157">
        <v>7029.9</v>
      </c>
    </row>
    <row r="2449" spans="1:8" ht="15" outlineLevel="7" x14ac:dyDescent="0.2">
      <c r="A2449" s="155" t="s">
        <v>2232</v>
      </c>
      <c r="B2449" s="155" t="s">
        <v>2138</v>
      </c>
      <c r="C2449" s="155" t="s">
        <v>773</v>
      </c>
      <c r="D2449" s="155" t="s">
        <v>343</v>
      </c>
      <c r="E2449" s="156" t="s">
        <v>344</v>
      </c>
      <c r="F2449" s="157">
        <v>7053.3</v>
      </c>
      <c r="G2449" s="157">
        <v>7041.8</v>
      </c>
      <c r="H2449" s="157">
        <v>7029.9</v>
      </c>
    </row>
    <row r="2450" spans="1:8" ht="75" outlineLevel="6" x14ac:dyDescent="0.2">
      <c r="A2450" s="155" t="s">
        <v>2232</v>
      </c>
      <c r="B2450" s="155" t="s">
        <v>2138</v>
      </c>
      <c r="C2450" s="155" t="s">
        <v>774</v>
      </c>
      <c r="D2450" s="155"/>
      <c r="E2450" s="156" t="s">
        <v>775</v>
      </c>
      <c r="F2450" s="157">
        <v>2231.1</v>
      </c>
      <c r="G2450" s="157">
        <v>2488.3000000000002</v>
      </c>
      <c r="H2450" s="157">
        <v>2004.4</v>
      </c>
    </row>
    <row r="2451" spans="1:8" ht="15" outlineLevel="7" x14ac:dyDescent="0.2">
      <c r="A2451" s="155" t="s">
        <v>2232</v>
      </c>
      <c r="B2451" s="155" t="s">
        <v>2138</v>
      </c>
      <c r="C2451" s="155" t="s">
        <v>774</v>
      </c>
      <c r="D2451" s="155" t="s">
        <v>343</v>
      </c>
      <c r="E2451" s="156" t="s">
        <v>344</v>
      </c>
      <c r="F2451" s="157">
        <v>2231.1</v>
      </c>
      <c r="G2451" s="157">
        <v>2488.3000000000002</v>
      </c>
      <c r="H2451" s="157">
        <v>2004.4</v>
      </c>
    </row>
    <row r="2452" spans="1:8" ht="90" outlineLevel="6" x14ac:dyDescent="0.2">
      <c r="A2452" s="155" t="s">
        <v>2232</v>
      </c>
      <c r="B2452" s="155" t="s">
        <v>2138</v>
      </c>
      <c r="C2452" s="155" t="s">
        <v>776</v>
      </c>
      <c r="D2452" s="155"/>
      <c r="E2452" s="156" t="s">
        <v>777</v>
      </c>
      <c r="F2452" s="157">
        <v>6980.8</v>
      </c>
      <c r="G2452" s="157">
        <v>7829.8</v>
      </c>
      <c r="H2452" s="157">
        <v>7744.4</v>
      </c>
    </row>
    <row r="2453" spans="1:8" ht="15" outlineLevel="7" x14ac:dyDescent="0.2">
      <c r="A2453" s="155" t="s">
        <v>2232</v>
      </c>
      <c r="B2453" s="155" t="s">
        <v>2138</v>
      </c>
      <c r="C2453" s="155" t="s">
        <v>776</v>
      </c>
      <c r="D2453" s="155" t="s">
        <v>343</v>
      </c>
      <c r="E2453" s="156" t="s">
        <v>344</v>
      </c>
      <c r="F2453" s="157">
        <v>6980.8</v>
      </c>
      <c r="G2453" s="157">
        <v>7829.8</v>
      </c>
      <c r="H2453" s="157">
        <v>7744.4</v>
      </c>
    </row>
    <row r="2454" spans="1:8" ht="60" outlineLevel="6" x14ac:dyDescent="0.2">
      <c r="A2454" s="155" t="s">
        <v>2232</v>
      </c>
      <c r="B2454" s="155" t="s">
        <v>2138</v>
      </c>
      <c r="C2454" s="155" t="s">
        <v>778</v>
      </c>
      <c r="D2454" s="155"/>
      <c r="E2454" s="156" t="s">
        <v>779</v>
      </c>
      <c r="F2454" s="157">
        <v>125765.6</v>
      </c>
      <c r="G2454" s="157">
        <v>130797.8</v>
      </c>
      <c r="H2454" s="157">
        <v>130797.8</v>
      </c>
    </row>
    <row r="2455" spans="1:8" ht="45" outlineLevel="7" x14ac:dyDescent="0.2">
      <c r="A2455" s="155" t="s">
        <v>2232</v>
      </c>
      <c r="B2455" s="155" t="s">
        <v>2138</v>
      </c>
      <c r="C2455" s="155" t="s">
        <v>778</v>
      </c>
      <c r="D2455" s="155" t="s">
        <v>293</v>
      </c>
      <c r="E2455" s="156" t="s">
        <v>294</v>
      </c>
      <c r="F2455" s="157">
        <v>1704.1</v>
      </c>
      <c r="G2455" s="157">
        <v>1704.1</v>
      </c>
      <c r="H2455" s="157">
        <v>1704.1</v>
      </c>
    </row>
    <row r="2456" spans="1:8" ht="30" outlineLevel="7" x14ac:dyDescent="0.2">
      <c r="A2456" s="155" t="s">
        <v>2232</v>
      </c>
      <c r="B2456" s="155" t="s">
        <v>2138</v>
      </c>
      <c r="C2456" s="155" t="s">
        <v>778</v>
      </c>
      <c r="D2456" s="155" t="s">
        <v>301</v>
      </c>
      <c r="E2456" s="156" t="s">
        <v>302</v>
      </c>
      <c r="F2456" s="157">
        <v>124061.5</v>
      </c>
      <c r="G2456" s="157">
        <v>129093.7</v>
      </c>
      <c r="H2456" s="157">
        <v>129093.7</v>
      </c>
    </row>
    <row r="2457" spans="1:8" ht="75" outlineLevel="6" x14ac:dyDescent="0.2">
      <c r="A2457" s="155" t="s">
        <v>2232</v>
      </c>
      <c r="B2457" s="155" t="s">
        <v>2138</v>
      </c>
      <c r="C2457" s="155" t="s">
        <v>780</v>
      </c>
      <c r="D2457" s="155"/>
      <c r="E2457" s="156" t="s">
        <v>781</v>
      </c>
      <c r="F2457" s="157">
        <v>139.69999999999999</v>
      </c>
      <c r="G2457" s="157">
        <v>144.80000000000001</v>
      </c>
      <c r="H2457" s="157">
        <v>144.80000000000001</v>
      </c>
    </row>
    <row r="2458" spans="1:8" ht="30" outlineLevel="7" x14ac:dyDescent="0.2">
      <c r="A2458" s="155" t="s">
        <v>2232</v>
      </c>
      <c r="B2458" s="155" t="s">
        <v>2138</v>
      </c>
      <c r="C2458" s="155" t="s">
        <v>780</v>
      </c>
      <c r="D2458" s="155" t="s">
        <v>301</v>
      </c>
      <c r="E2458" s="156" t="s">
        <v>302</v>
      </c>
      <c r="F2458" s="157">
        <v>139.69999999999999</v>
      </c>
      <c r="G2458" s="157">
        <v>144.80000000000001</v>
      </c>
      <c r="H2458" s="157">
        <v>144.80000000000001</v>
      </c>
    </row>
    <row r="2459" spans="1:8" ht="45" outlineLevel="6" x14ac:dyDescent="0.2">
      <c r="A2459" s="155" t="s">
        <v>2232</v>
      </c>
      <c r="B2459" s="155" t="s">
        <v>2138</v>
      </c>
      <c r="C2459" s="155" t="s">
        <v>782</v>
      </c>
      <c r="D2459" s="155"/>
      <c r="E2459" s="156" t="s">
        <v>783</v>
      </c>
      <c r="F2459" s="157">
        <v>1373698.5</v>
      </c>
      <c r="G2459" s="157">
        <v>1373698.5</v>
      </c>
      <c r="H2459" s="157">
        <v>1373698.5</v>
      </c>
    </row>
    <row r="2460" spans="1:8" ht="45" outlineLevel="7" x14ac:dyDescent="0.2">
      <c r="A2460" s="155" t="s">
        <v>2232</v>
      </c>
      <c r="B2460" s="155" t="s">
        <v>2138</v>
      </c>
      <c r="C2460" s="155" t="s">
        <v>782</v>
      </c>
      <c r="D2460" s="155" t="s">
        <v>293</v>
      </c>
      <c r="E2460" s="156" t="s">
        <v>294</v>
      </c>
      <c r="F2460" s="157">
        <v>16891.599999999999</v>
      </c>
      <c r="G2460" s="157">
        <v>16891.599999999999</v>
      </c>
      <c r="H2460" s="157">
        <v>16891.599999999999</v>
      </c>
    </row>
    <row r="2461" spans="1:8" ht="30" outlineLevel="7" x14ac:dyDescent="0.2">
      <c r="A2461" s="155" t="s">
        <v>2232</v>
      </c>
      <c r="B2461" s="155" t="s">
        <v>2138</v>
      </c>
      <c r="C2461" s="155" t="s">
        <v>782</v>
      </c>
      <c r="D2461" s="155" t="s">
        <v>301</v>
      </c>
      <c r="E2461" s="156" t="s">
        <v>302</v>
      </c>
      <c r="F2461" s="157">
        <v>1356806.9</v>
      </c>
      <c r="G2461" s="157">
        <v>1356806.9</v>
      </c>
      <c r="H2461" s="157">
        <v>1356806.9</v>
      </c>
    </row>
    <row r="2462" spans="1:8" ht="60" outlineLevel="6" x14ac:dyDescent="0.2">
      <c r="A2462" s="155" t="s">
        <v>2232</v>
      </c>
      <c r="B2462" s="155" t="s">
        <v>2138</v>
      </c>
      <c r="C2462" s="155" t="s">
        <v>784</v>
      </c>
      <c r="D2462" s="155"/>
      <c r="E2462" s="156" t="s">
        <v>785</v>
      </c>
      <c r="F2462" s="157">
        <v>42713.4</v>
      </c>
      <c r="G2462" s="157">
        <v>42919</v>
      </c>
      <c r="H2462" s="157">
        <v>42919</v>
      </c>
    </row>
    <row r="2463" spans="1:8" ht="45" outlineLevel="7" x14ac:dyDescent="0.2">
      <c r="A2463" s="155" t="s">
        <v>2232</v>
      </c>
      <c r="B2463" s="155" t="s">
        <v>2138</v>
      </c>
      <c r="C2463" s="155" t="s">
        <v>784</v>
      </c>
      <c r="D2463" s="155" t="s">
        <v>293</v>
      </c>
      <c r="E2463" s="156" t="s">
        <v>294</v>
      </c>
      <c r="F2463" s="157">
        <v>693.8</v>
      </c>
      <c r="G2463" s="157">
        <v>697.1</v>
      </c>
      <c r="H2463" s="157">
        <v>697.1</v>
      </c>
    </row>
    <row r="2464" spans="1:8" ht="30" outlineLevel="7" x14ac:dyDescent="0.2">
      <c r="A2464" s="155" t="s">
        <v>2232</v>
      </c>
      <c r="B2464" s="155" t="s">
        <v>2138</v>
      </c>
      <c r="C2464" s="155" t="s">
        <v>784</v>
      </c>
      <c r="D2464" s="155" t="s">
        <v>301</v>
      </c>
      <c r="E2464" s="156" t="s">
        <v>302</v>
      </c>
      <c r="F2464" s="157">
        <v>42019.6</v>
      </c>
      <c r="G2464" s="157">
        <v>42221.9</v>
      </c>
      <c r="H2464" s="157">
        <v>42221.9</v>
      </c>
    </row>
    <row r="2465" spans="1:8" ht="60" outlineLevel="6" x14ac:dyDescent="0.2">
      <c r="A2465" s="155" t="s">
        <v>2232</v>
      </c>
      <c r="B2465" s="155" t="s">
        <v>2138</v>
      </c>
      <c r="C2465" s="155" t="s">
        <v>786</v>
      </c>
      <c r="D2465" s="155"/>
      <c r="E2465" s="156" t="s">
        <v>787</v>
      </c>
      <c r="F2465" s="157">
        <v>13858.1</v>
      </c>
      <c r="G2465" s="157">
        <v>13858.1</v>
      </c>
      <c r="H2465" s="157">
        <v>13858.1</v>
      </c>
    </row>
    <row r="2466" spans="1:8" ht="45" outlineLevel="7" x14ac:dyDescent="0.2">
      <c r="A2466" s="155" t="s">
        <v>2232</v>
      </c>
      <c r="B2466" s="155" t="s">
        <v>2138</v>
      </c>
      <c r="C2466" s="155" t="s">
        <v>786</v>
      </c>
      <c r="D2466" s="155" t="s">
        <v>293</v>
      </c>
      <c r="E2466" s="156" t="s">
        <v>294</v>
      </c>
      <c r="F2466" s="157">
        <v>68.900000000000006</v>
      </c>
      <c r="G2466" s="157">
        <v>68.900000000000006</v>
      </c>
      <c r="H2466" s="157">
        <v>68.900000000000006</v>
      </c>
    </row>
    <row r="2467" spans="1:8" ht="30" outlineLevel="7" x14ac:dyDescent="0.2">
      <c r="A2467" s="155" t="s">
        <v>2232</v>
      </c>
      <c r="B2467" s="155" t="s">
        <v>2138</v>
      </c>
      <c r="C2467" s="155" t="s">
        <v>786</v>
      </c>
      <c r="D2467" s="155" t="s">
        <v>301</v>
      </c>
      <c r="E2467" s="156" t="s">
        <v>302</v>
      </c>
      <c r="F2467" s="157">
        <v>13789.2</v>
      </c>
      <c r="G2467" s="157">
        <v>13789.2</v>
      </c>
      <c r="H2467" s="157">
        <v>13789.2</v>
      </c>
    </row>
    <row r="2468" spans="1:8" ht="75" outlineLevel="6" x14ac:dyDescent="0.2">
      <c r="A2468" s="155" t="s">
        <v>2232</v>
      </c>
      <c r="B2468" s="155" t="s">
        <v>2138</v>
      </c>
      <c r="C2468" s="155" t="s">
        <v>788</v>
      </c>
      <c r="D2468" s="155"/>
      <c r="E2468" s="156" t="s">
        <v>789</v>
      </c>
      <c r="F2468" s="157">
        <v>175823.3</v>
      </c>
      <c r="G2468" s="157">
        <v>183483.9</v>
      </c>
      <c r="H2468" s="157">
        <v>183483.9</v>
      </c>
    </row>
    <row r="2469" spans="1:8" ht="45" outlineLevel="7" x14ac:dyDescent="0.2">
      <c r="A2469" s="155" t="s">
        <v>2232</v>
      </c>
      <c r="B2469" s="155" t="s">
        <v>2138</v>
      </c>
      <c r="C2469" s="155" t="s">
        <v>788</v>
      </c>
      <c r="D2469" s="155" t="s">
        <v>293</v>
      </c>
      <c r="E2469" s="156" t="s">
        <v>294</v>
      </c>
      <c r="F2469" s="157">
        <v>854</v>
      </c>
      <c r="G2469" s="157">
        <v>892.5</v>
      </c>
      <c r="H2469" s="157">
        <v>892.5</v>
      </c>
    </row>
    <row r="2470" spans="1:8" ht="30" outlineLevel="7" x14ac:dyDescent="0.2">
      <c r="A2470" s="155" t="s">
        <v>2232</v>
      </c>
      <c r="B2470" s="155" t="s">
        <v>2138</v>
      </c>
      <c r="C2470" s="155" t="s">
        <v>788</v>
      </c>
      <c r="D2470" s="155" t="s">
        <v>301</v>
      </c>
      <c r="E2470" s="156" t="s">
        <v>302</v>
      </c>
      <c r="F2470" s="157">
        <v>174969.3</v>
      </c>
      <c r="G2470" s="157">
        <v>182591.4</v>
      </c>
      <c r="H2470" s="157">
        <v>182591.4</v>
      </c>
    </row>
    <row r="2471" spans="1:8" ht="120" outlineLevel="6" x14ac:dyDescent="0.2">
      <c r="A2471" s="155" t="s">
        <v>2232</v>
      </c>
      <c r="B2471" s="155" t="s">
        <v>2138</v>
      </c>
      <c r="C2471" s="155" t="s">
        <v>790</v>
      </c>
      <c r="D2471" s="155"/>
      <c r="E2471" s="156" t="s">
        <v>791</v>
      </c>
      <c r="F2471" s="157">
        <v>4279</v>
      </c>
      <c r="G2471" s="157">
        <v>4341.2</v>
      </c>
      <c r="H2471" s="157">
        <v>4341.2</v>
      </c>
    </row>
    <row r="2472" spans="1:8" ht="45" outlineLevel="7" x14ac:dyDescent="0.2">
      <c r="A2472" s="155" t="s">
        <v>2232</v>
      </c>
      <c r="B2472" s="155" t="s">
        <v>2138</v>
      </c>
      <c r="C2472" s="155" t="s">
        <v>790</v>
      </c>
      <c r="D2472" s="155" t="s">
        <v>293</v>
      </c>
      <c r="E2472" s="156" t="s">
        <v>294</v>
      </c>
      <c r="F2472" s="157">
        <v>54.9</v>
      </c>
      <c r="G2472" s="157">
        <v>55.7</v>
      </c>
      <c r="H2472" s="157">
        <v>55.7</v>
      </c>
    </row>
    <row r="2473" spans="1:8" ht="30" outlineLevel="7" x14ac:dyDescent="0.2">
      <c r="A2473" s="155" t="s">
        <v>2232</v>
      </c>
      <c r="B2473" s="155" t="s">
        <v>2138</v>
      </c>
      <c r="C2473" s="155" t="s">
        <v>790</v>
      </c>
      <c r="D2473" s="155" t="s">
        <v>301</v>
      </c>
      <c r="E2473" s="156" t="s">
        <v>302</v>
      </c>
      <c r="F2473" s="157">
        <v>4224.1000000000004</v>
      </c>
      <c r="G2473" s="157">
        <v>4285.5</v>
      </c>
      <c r="H2473" s="157">
        <v>4285.5</v>
      </c>
    </row>
    <row r="2474" spans="1:8" ht="60" outlineLevel="6" x14ac:dyDescent="0.2">
      <c r="A2474" s="155" t="s">
        <v>2232</v>
      </c>
      <c r="B2474" s="155" t="s">
        <v>2138</v>
      </c>
      <c r="C2474" s="155" t="s">
        <v>792</v>
      </c>
      <c r="D2474" s="155"/>
      <c r="E2474" s="156" t="s">
        <v>793</v>
      </c>
      <c r="F2474" s="157">
        <v>2872.5</v>
      </c>
      <c r="G2474" s="157">
        <v>2914.4</v>
      </c>
      <c r="H2474" s="157">
        <v>2914.4</v>
      </c>
    </row>
    <row r="2475" spans="1:8" ht="45" outlineLevel="7" x14ac:dyDescent="0.2">
      <c r="A2475" s="155" t="s">
        <v>2232</v>
      </c>
      <c r="B2475" s="155" t="s">
        <v>2138</v>
      </c>
      <c r="C2475" s="155" t="s">
        <v>792</v>
      </c>
      <c r="D2475" s="155" t="s">
        <v>293</v>
      </c>
      <c r="E2475" s="156" t="s">
        <v>294</v>
      </c>
      <c r="F2475" s="157">
        <v>31.3</v>
      </c>
      <c r="G2475" s="157">
        <v>31.7</v>
      </c>
      <c r="H2475" s="157">
        <v>31.7</v>
      </c>
    </row>
    <row r="2476" spans="1:8" ht="30" outlineLevel="7" x14ac:dyDescent="0.2">
      <c r="A2476" s="155" t="s">
        <v>2232</v>
      </c>
      <c r="B2476" s="155" t="s">
        <v>2138</v>
      </c>
      <c r="C2476" s="155" t="s">
        <v>792</v>
      </c>
      <c r="D2476" s="155" t="s">
        <v>301</v>
      </c>
      <c r="E2476" s="156" t="s">
        <v>302</v>
      </c>
      <c r="F2476" s="157">
        <v>2841.2</v>
      </c>
      <c r="G2476" s="157">
        <v>2882.7</v>
      </c>
      <c r="H2476" s="157">
        <v>2882.7</v>
      </c>
    </row>
    <row r="2477" spans="1:8" ht="93" customHeight="1" outlineLevel="6" x14ac:dyDescent="0.2">
      <c r="A2477" s="155" t="s">
        <v>2232</v>
      </c>
      <c r="B2477" s="155" t="s">
        <v>2138</v>
      </c>
      <c r="C2477" s="155" t="s">
        <v>794</v>
      </c>
      <c r="D2477" s="155"/>
      <c r="E2477" s="156" t="s">
        <v>795</v>
      </c>
      <c r="F2477" s="157">
        <v>8184.2</v>
      </c>
      <c r="G2477" s="157">
        <v>8184.2</v>
      </c>
      <c r="H2477" s="157">
        <v>8184.2</v>
      </c>
    </row>
    <row r="2478" spans="1:8" ht="30" outlineLevel="7" x14ac:dyDescent="0.2">
      <c r="A2478" s="155" t="s">
        <v>2232</v>
      </c>
      <c r="B2478" s="155" t="s">
        <v>2138</v>
      </c>
      <c r="C2478" s="155" t="s">
        <v>794</v>
      </c>
      <c r="D2478" s="155" t="s">
        <v>301</v>
      </c>
      <c r="E2478" s="156" t="s">
        <v>302</v>
      </c>
      <c r="F2478" s="157">
        <v>8184.2</v>
      </c>
      <c r="G2478" s="157">
        <v>8184.2</v>
      </c>
      <c r="H2478" s="157">
        <v>8184.2</v>
      </c>
    </row>
    <row r="2479" spans="1:8" ht="30" outlineLevel="6" x14ac:dyDescent="0.2">
      <c r="A2479" s="155" t="s">
        <v>2232</v>
      </c>
      <c r="B2479" s="155" t="s">
        <v>2138</v>
      </c>
      <c r="C2479" s="155" t="s">
        <v>796</v>
      </c>
      <c r="D2479" s="155"/>
      <c r="E2479" s="156" t="s">
        <v>797</v>
      </c>
      <c r="F2479" s="157">
        <v>535894.6</v>
      </c>
      <c r="G2479" s="157">
        <v>535894.6</v>
      </c>
      <c r="H2479" s="157">
        <v>535894.6</v>
      </c>
    </row>
    <row r="2480" spans="1:8" ht="45" outlineLevel="7" x14ac:dyDescent="0.2">
      <c r="A2480" s="155" t="s">
        <v>2232</v>
      </c>
      <c r="B2480" s="155" t="s">
        <v>2138</v>
      </c>
      <c r="C2480" s="155" t="s">
        <v>796</v>
      </c>
      <c r="D2480" s="155" t="s">
        <v>293</v>
      </c>
      <c r="E2480" s="156" t="s">
        <v>294</v>
      </c>
      <c r="F2480" s="157">
        <v>6668.3</v>
      </c>
      <c r="G2480" s="157">
        <v>6668.3</v>
      </c>
      <c r="H2480" s="157">
        <v>6668.3</v>
      </c>
    </row>
    <row r="2481" spans="1:8" ht="30" outlineLevel="7" x14ac:dyDescent="0.2">
      <c r="A2481" s="155" t="s">
        <v>2232</v>
      </c>
      <c r="B2481" s="155" t="s">
        <v>2138</v>
      </c>
      <c r="C2481" s="155" t="s">
        <v>796</v>
      </c>
      <c r="D2481" s="155" t="s">
        <v>301</v>
      </c>
      <c r="E2481" s="156" t="s">
        <v>302</v>
      </c>
      <c r="F2481" s="157">
        <v>529226.30000000005</v>
      </c>
      <c r="G2481" s="157">
        <v>529226.30000000005</v>
      </c>
      <c r="H2481" s="157">
        <v>529226.30000000005</v>
      </c>
    </row>
    <row r="2482" spans="1:8" ht="45" outlineLevel="6" x14ac:dyDescent="0.2">
      <c r="A2482" s="155" t="s">
        <v>2232</v>
      </c>
      <c r="B2482" s="155" t="s">
        <v>2138</v>
      </c>
      <c r="C2482" s="155" t="s">
        <v>798</v>
      </c>
      <c r="D2482" s="155"/>
      <c r="E2482" s="156" t="s">
        <v>799</v>
      </c>
      <c r="F2482" s="157">
        <v>24067.4</v>
      </c>
      <c r="G2482" s="157">
        <v>24067.4</v>
      </c>
      <c r="H2482" s="157">
        <v>24067.4</v>
      </c>
    </row>
    <row r="2483" spans="1:8" ht="45" outlineLevel="7" x14ac:dyDescent="0.2">
      <c r="A2483" s="155" t="s">
        <v>2232</v>
      </c>
      <c r="B2483" s="155" t="s">
        <v>2138</v>
      </c>
      <c r="C2483" s="155" t="s">
        <v>798</v>
      </c>
      <c r="D2483" s="155" t="s">
        <v>293</v>
      </c>
      <c r="E2483" s="156" t="s">
        <v>294</v>
      </c>
      <c r="F2483" s="157">
        <v>119.7</v>
      </c>
      <c r="G2483" s="157">
        <v>119.7</v>
      </c>
      <c r="H2483" s="157">
        <v>119.7</v>
      </c>
    </row>
    <row r="2484" spans="1:8" ht="30" outlineLevel="7" x14ac:dyDescent="0.2">
      <c r="A2484" s="155" t="s">
        <v>2232</v>
      </c>
      <c r="B2484" s="155" t="s">
        <v>2138</v>
      </c>
      <c r="C2484" s="155" t="s">
        <v>798</v>
      </c>
      <c r="D2484" s="155" t="s">
        <v>301</v>
      </c>
      <c r="E2484" s="156" t="s">
        <v>302</v>
      </c>
      <c r="F2484" s="157">
        <v>23947.7</v>
      </c>
      <c r="G2484" s="157">
        <v>23947.7</v>
      </c>
      <c r="H2484" s="157">
        <v>23947.7</v>
      </c>
    </row>
    <row r="2485" spans="1:8" ht="75" outlineLevel="6" x14ac:dyDescent="0.2">
      <c r="A2485" s="155" t="s">
        <v>2232</v>
      </c>
      <c r="B2485" s="155" t="s">
        <v>2138</v>
      </c>
      <c r="C2485" s="155" t="s">
        <v>800</v>
      </c>
      <c r="D2485" s="155"/>
      <c r="E2485" s="156" t="s">
        <v>801</v>
      </c>
      <c r="F2485" s="157">
        <v>31835.5</v>
      </c>
      <c r="G2485" s="157">
        <v>31835.5</v>
      </c>
      <c r="H2485" s="157">
        <v>31835.5</v>
      </c>
    </row>
    <row r="2486" spans="1:8" ht="45" outlineLevel="7" x14ac:dyDescent="0.2">
      <c r="A2486" s="155" t="s">
        <v>2232</v>
      </c>
      <c r="B2486" s="155" t="s">
        <v>2138</v>
      </c>
      <c r="C2486" s="155" t="s">
        <v>800</v>
      </c>
      <c r="D2486" s="155" t="s">
        <v>293</v>
      </c>
      <c r="E2486" s="156" t="s">
        <v>294</v>
      </c>
      <c r="F2486" s="157">
        <v>470.5</v>
      </c>
      <c r="G2486" s="157">
        <v>470.5</v>
      </c>
      <c r="H2486" s="157">
        <v>470.5</v>
      </c>
    </row>
    <row r="2487" spans="1:8" ht="30" outlineLevel="7" x14ac:dyDescent="0.2">
      <c r="A2487" s="155" t="s">
        <v>2232</v>
      </c>
      <c r="B2487" s="155" t="s">
        <v>2138</v>
      </c>
      <c r="C2487" s="155" t="s">
        <v>800</v>
      </c>
      <c r="D2487" s="155" t="s">
        <v>301</v>
      </c>
      <c r="E2487" s="156" t="s">
        <v>302</v>
      </c>
      <c r="F2487" s="157">
        <v>31365</v>
      </c>
      <c r="G2487" s="157">
        <v>31365</v>
      </c>
      <c r="H2487" s="157">
        <v>31365</v>
      </c>
    </row>
    <row r="2488" spans="1:8" ht="75" outlineLevel="6" x14ac:dyDescent="0.2">
      <c r="A2488" s="155" t="s">
        <v>2232</v>
      </c>
      <c r="B2488" s="155" t="s">
        <v>2138</v>
      </c>
      <c r="C2488" s="155" t="s">
        <v>802</v>
      </c>
      <c r="D2488" s="155"/>
      <c r="E2488" s="156" t="s">
        <v>803</v>
      </c>
      <c r="F2488" s="157">
        <v>829325.5</v>
      </c>
      <c r="G2488" s="157">
        <v>630534.1</v>
      </c>
      <c r="H2488" s="157">
        <v>623465.1</v>
      </c>
    </row>
    <row r="2489" spans="1:8" ht="30" outlineLevel="7" x14ac:dyDescent="0.2">
      <c r="A2489" s="155" t="s">
        <v>2232</v>
      </c>
      <c r="B2489" s="155" t="s">
        <v>2138</v>
      </c>
      <c r="C2489" s="155" t="s">
        <v>802</v>
      </c>
      <c r="D2489" s="155" t="s">
        <v>301</v>
      </c>
      <c r="E2489" s="156" t="s">
        <v>302</v>
      </c>
      <c r="F2489" s="157">
        <v>829325.5</v>
      </c>
      <c r="G2489" s="157">
        <v>630534.1</v>
      </c>
      <c r="H2489" s="157">
        <v>623465.1</v>
      </c>
    </row>
    <row r="2490" spans="1:8" ht="75" outlineLevel="6" x14ac:dyDescent="0.2">
      <c r="A2490" s="155" t="s">
        <v>2232</v>
      </c>
      <c r="B2490" s="155" t="s">
        <v>2138</v>
      </c>
      <c r="C2490" s="155" t="s">
        <v>804</v>
      </c>
      <c r="D2490" s="155"/>
      <c r="E2490" s="156" t="s">
        <v>805</v>
      </c>
      <c r="F2490" s="157">
        <v>51860.7</v>
      </c>
      <c r="G2490" s="157">
        <v>53183.6</v>
      </c>
      <c r="H2490" s="157">
        <v>52327.3</v>
      </c>
    </row>
    <row r="2491" spans="1:8" ht="30" outlineLevel="7" x14ac:dyDescent="0.2">
      <c r="A2491" s="155" t="s">
        <v>2232</v>
      </c>
      <c r="B2491" s="155" t="s">
        <v>2138</v>
      </c>
      <c r="C2491" s="155" t="s">
        <v>804</v>
      </c>
      <c r="D2491" s="155" t="s">
        <v>301</v>
      </c>
      <c r="E2491" s="156" t="s">
        <v>302</v>
      </c>
      <c r="F2491" s="157">
        <v>51860.7</v>
      </c>
      <c r="G2491" s="157">
        <v>53183.6</v>
      </c>
      <c r="H2491" s="157">
        <v>52327.3</v>
      </c>
    </row>
    <row r="2492" spans="1:8" ht="75" outlineLevel="5" x14ac:dyDescent="0.2">
      <c r="A2492" s="155" t="s">
        <v>2232</v>
      </c>
      <c r="B2492" s="155" t="s">
        <v>2138</v>
      </c>
      <c r="C2492" s="155" t="s">
        <v>806</v>
      </c>
      <c r="D2492" s="155"/>
      <c r="E2492" s="156" t="s">
        <v>807</v>
      </c>
      <c r="F2492" s="157">
        <v>1000</v>
      </c>
      <c r="G2492" s="157">
        <v>1000</v>
      </c>
      <c r="H2492" s="157">
        <v>1000</v>
      </c>
    </row>
    <row r="2493" spans="1:8" ht="36.75" customHeight="1" outlineLevel="6" x14ac:dyDescent="0.2">
      <c r="A2493" s="155" t="s">
        <v>2232</v>
      </c>
      <c r="B2493" s="155" t="s">
        <v>2138</v>
      </c>
      <c r="C2493" s="155" t="s">
        <v>813</v>
      </c>
      <c r="D2493" s="155"/>
      <c r="E2493" s="156" t="s">
        <v>814</v>
      </c>
      <c r="F2493" s="157">
        <v>1000</v>
      </c>
      <c r="G2493" s="157">
        <v>1000</v>
      </c>
      <c r="H2493" s="157">
        <v>1000</v>
      </c>
    </row>
    <row r="2494" spans="1:8" ht="30" outlineLevel="7" x14ac:dyDescent="0.2">
      <c r="A2494" s="155" t="s">
        <v>2232</v>
      </c>
      <c r="B2494" s="155" t="s">
        <v>2138</v>
      </c>
      <c r="C2494" s="155" t="s">
        <v>813</v>
      </c>
      <c r="D2494" s="155" t="s">
        <v>301</v>
      </c>
      <c r="E2494" s="156" t="s">
        <v>302</v>
      </c>
      <c r="F2494" s="157">
        <v>1000</v>
      </c>
      <c r="G2494" s="157">
        <v>1000</v>
      </c>
      <c r="H2494" s="157">
        <v>1000</v>
      </c>
    </row>
    <row r="2495" spans="1:8" ht="47.25" customHeight="1" outlineLevel="3" x14ac:dyDescent="0.2">
      <c r="A2495" s="155" t="s">
        <v>2232</v>
      </c>
      <c r="B2495" s="155" t="s">
        <v>2138</v>
      </c>
      <c r="C2495" s="155" t="s">
        <v>1116</v>
      </c>
      <c r="D2495" s="155"/>
      <c r="E2495" s="156" t="s">
        <v>1117</v>
      </c>
      <c r="F2495" s="157">
        <v>651611.69999999995</v>
      </c>
      <c r="G2495" s="157">
        <v>704638.9</v>
      </c>
      <c r="H2495" s="157">
        <v>714843.5</v>
      </c>
    </row>
    <row r="2496" spans="1:8" ht="30" outlineLevel="4" x14ac:dyDescent="0.2">
      <c r="A2496" s="155" t="s">
        <v>2232</v>
      </c>
      <c r="B2496" s="155" t="s">
        <v>2138</v>
      </c>
      <c r="C2496" s="155" t="s">
        <v>1191</v>
      </c>
      <c r="D2496" s="155"/>
      <c r="E2496" s="156" t="s">
        <v>1192</v>
      </c>
      <c r="F2496" s="157">
        <v>651611.69999999995</v>
      </c>
      <c r="G2496" s="157">
        <v>704638.9</v>
      </c>
      <c r="H2496" s="157">
        <v>714843.5</v>
      </c>
    </row>
    <row r="2497" spans="1:8" ht="60" outlineLevel="5" x14ac:dyDescent="0.2">
      <c r="A2497" s="155" t="s">
        <v>2232</v>
      </c>
      <c r="B2497" s="155" t="s">
        <v>2138</v>
      </c>
      <c r="C2497" s="155" t="s">
        <v>1193</v>
      </c>
      <c r="D2497" s="155"/>
      <c r="E2497" s="156" t="s">
        <v>1194</v>
      </c>
      <c r="F2497" s="157">
        <v>651611.69999999995</v>
      </c>
      <c r="G2497" s="157">
        <v>704638.9</v>
      </c>
      <c r="H2497" s="157">
        <v>714843.5</v>
      </c>
    </row>
    <row r="2498" spans="1:8" ht="105" outlineLevel="6" x14ac:dyDescent="0.2">
      <c r="A2498" s="155" t="s">
        <v>2232</v>
      </c>
      <c r="B2498" s="155" t="s">
        <v>2138</v>
      </c>
      <c r="C2498" s="155" t="s">
        <v>1197</v>
      </c>
      <c r="D2498" s="155"/>
      <c r="E2498" s="156" t="s">
        <v>1198</v>
      </c>
      <c r="F2498" s="157">
        <v>651611.69999999995</v>
      </c>
      <c r="G2498" s="157">
        <v>704638.9</v>
      </c>
      <c r="H2498" s="157">
        <v>714843.5</v>
      </c>
    </row>
    <row r="2499" spans="1:8" ht="45" outlineLevel="7" x14ac:dyDescent="0.2">
      <c r="A2499" s="155" t="s">
        <v>2232</v>
      </c>
      <c r="B2499" s="155" t="s">
        <v>2138</v>
      </c>
      <c r="C2499" s="155" t="s">
        <v>1197</v>
      </c>
      <c r="D2499" s="155" t="s">
        <v>293</v>
      </c>
      <c r="E2499" s="156" t="s">
        <v>294</v>
      </c>
      <c r="F2499" s="157">
        <v>960</v>
      </c>
      <c r="G2499" s="157">
        <v>960</v>
      </c>
      <c r="H2499" s="157">
        <v>960</v>
      </c>
    </row>
    <row r="2500" spans="1:8" ht="30" outlineLevel="7" x14ac:dyDescent="0.2">
      <c r="A2500" s="155" t="s">
        <v>2232</v>
      </c>
      <c r="B2500" s="155" t="s">
        <v>2138</v>
      </c>
      <c r="C2500" s="155" t="s">
        <v>1197</v>
      </c>
      <c r="D2500" s="155" t="s">
        <v>301</v>
      </c>
      <c r="E2500" s="156" t="s">
        <v>302</v>
      </c>
      <c r="F2500" s="157">
        <v>650651.69999999995</v>
      </c>
      <c r="G2500" s="157">
        <v>703678.9</v>
      </c>
      <c r="H2500" s="157">
        <v>713883.5</v>
      </c>
    </row>
    <row r="2501" spans="1:8" ht="15" outlineLevel="2" x14ac:dyDescent="0.2">
      <c r="A2501" s="155" t="s">
        <v>2232</v>
      </c>
      <c r="B2501" s="155" t="s">
        <v>2140</v>
      </c>
      <c r="C2501" s="155"/>
      <c r="D2501" s="155"/>
      <c r="E2501" s="156" t="s">
        <v>2141</v>
      </c>
      <c r="F2501" s="157">
        <v>11872691.9</v>
      </c>
      <c r="G2501" s="157">
        <v>8200833.4000000004</v>
      </c>
      <c r="H2501" s="157">
        <v>7212849.2000000002</v>
      </c>
    </row>
    <row r="2502" spans="1:8" ht="60" outlineLevel="3" x14ac:dyDescent="0.2">
      <c r="A2502" s="155" t="s">
        <v>2232</v>
      </c>
      <c r="B2502" s="155" t="s">
        <v>2140</v>
      </c>
      <c r="C2502" s="155" t="s">
        <v>633</v>
      </c>
      <c r="D2502" s="155"/>
      <c r="E2502" s="156" t="s">
        <v>634</v>
      </c>
      <c r="F2502" s="157">
        <v>11872691.9</v>
      </c>
      <c r="G2502" s="157">
        <v>8200833.4000000004</v>
      </c>
      <c r="H2502" s="157">
        <v>7212849.2000000002</v>
      </c>
    </row>
    <row r="2503" spans="1:8" ht="75" outlineLevel="4" x14ac:dyDescent="0.2">
      <c r="A2503" s="155" t="s">
        <v>2232</v>
      </c>
      <c r="B2503" s="155" t="s">
        <v>2140</v>
      </c>
      <c r="C2503" s="155" t="s">
        <v>635</v>
      </c>
      <c r="D2503" s="155"/>
      <c r="E2503" s="156" t="s">
        <v>636</v>
      </c>
      <c r="F2503" s="157">
        <v>11872691.9</v>
      </c>
      <c r="G2503" s="157">
        <v>8200833.4000000004</v>
      </c>
      <c r="H2503" s="157">
        <v>7212849.2000000002</v>
      </c>
    </row>
    <row r="2504" spans="1:8" ht="45" outlineLevel="5" x14ac:dyDescent="0.2">
      <c r="A2504" s="155" t="s">
        <v>2232</v>
      </c>
      <c r="B2504" s="155" t="s">
        <v>2140</v>
      </c>
      <c r="C2504" s="155" t="s">
        <v>637</v>
      </c>
      <c r="D2504" s="155"/>
      <c r="E2504" s="156" t="s">
        <v>638</v>
      </c>
      <c r="F2504" s="157">
        <v>6229527.4000000004</v>
      </c>
      <c r="G2504" s="157">
        <v>3706930.4</v>
      </c>
      <c r="H2504" s="157">
        <v>3736815</v>
      </c>
    </row>
    <row r="2505" spans="1:8" ht="30" outlineLevel="6" x14ac:dyDescent="0.2">
      <c r="A2505" s="155" t="s">
        <v>2232</v>
      </c>
      <c r="B2505" s="155" t="s">
        <v>2140</v>
      </c>
      <c r="C2505" s="155" t="s">
        <v>641</v>
      </c>
      <c r="D2505" s="155"/>
      <c r="E2505" s="156" t="s">
        <v>642</v>
      </c>
      <c r="F2505" s="157">
        <v>409157.6</v>
      </c>
      <c r="G2505" s="157">
        <v>413345.3</v>
      </c>
      <c r="H2505" s="157">
        <v>423449.5</v>
      </c>
    </row>
    <row r="2506" spans="1:8" ht="30" outlineLevel="7" x14ac:dyDescent="0.2">
      <c r="A2506" s="155" t="s">
        <v>2232</v>
      </c>
      <c r="B2506" s="155" t="s">
        <v>2140</v>
      </c>
      <c r="C2506" s="155" t="s">
        <v>641</v>
      </c>
      <c r="D2506" s="155" t="s">
        <v>301</v>
      </c>
      <c r="E2506" s="156" t="s">
        <v>302</v>
      </c>
      <c r="F2506" s="157">
        <v>50014.3</v>
      </c>
      <c r="G2506" s="157">
        <v>50014.3</v>
      </c>
      <c r="H2506" s="157">
        <v>50014.3</v>
      </c>
    </row>
    <row r="2507" spans="1:8" ht="15" outlineLevel="7" x14ac:dyDescent="0.2">
      <c r="A2507" s="155" t="s">
        <v>2232</v>
      </c>
      <c r="B2507" s="155" t="s">
        <v>2140</v>
      </c>
      <c r="C2507" s="155" t="s">
        <v>641</v>
      </c>
      <c r="D2507" s="155" t="s">
        <v>343</v>
      </c>
      <c r="E2507" s="156" t="s">
        <v>344</v>
      </c>
      <c r="F2507" s="157">
        <v>359143.3</v>
      </c>
      <c r="G2507" s="157">
        <v>363331</v>
      </c>
      <c r="H2507" s="157">
        <v>373435.2</v>
      </c>
    </row>
    <row r="2508" spans="1:8" ht="105" outlineLevel="6" x14ac:dyDescent="0.2">
      <c r="A2508" s="155" t="s">
        <v>2232</v>
      </c>
      <c r="B2508" s="155" t="s">
        <v>2140</v>
      </c>
      <c r="C2508" s="155" t="s">
        <v>643</v>
      </c>
      <c r="D2508" s="155"/>
      <c r="E2508" s="156" t="s">
        <v>2303</v>
      </c>
      <c r="F2508" s="157">
        <v>145637.9</v>
      </c>
      <c r="G2508" s="157">
        <v>457840.5</v>
      </c>
      <c r="H2508" s="157">
        <v>720329.4</v>
      </c>
    </row>
    <row r="2509" spans="1:8" ht="45" outlineLevel="7" x14ac:dyDescent="0.2">
      <c r="A2509" s="155" t="s">
        <v>2232</v>
      </c>
      <c r="B2509" s="155" t="s">
        <v>2140</v>
      </c>
      <c r="C2509" s="155" t="s">
        <v>643</v>
      </c>
      <c r="D2509" s="155" t="s">
        <v>293</v>
      </c>
      <c r="E2509" s="156" t="s">
        <v>294</v>
      </c>
      <c r="F2509" s="157">
        <v>845</v>
      </c>
      <c r="G2509" s="157">
        <v>493.2</v>
      </c>
      <c r="H2509" s="157">
        <v>168</v>
      </c>
    </row>
    <row r="2510" spans="1:8" ht="15" outlineLevel="7" x14ac:dyDescent="0.2">
      <c r="A2510" s="155" t="s">
        <v>2232</v>
      </c>
      <c r="B2510" s="155" t="s">
        <v>2140</v>
      </c>
      <c r="C2510" s="155" t="s">
        <v>643</v>
      </c>
      <c r="D2510" s="155" t="s">
        <v>343</v>
      </c>
      <c r="E2510" s="156" t="s">
        <v>344</v>
      </c>
      <c r="F2510" s="157">
        <v>144792.9</v>
      </c>
      <c r="G2510" s="157">
        <v>457347.3</v>
      </c>
      <c r="H2510" s="157">
        <v>720161.4</v>
      </c>
    </row>
    <row r="2511" spans="1:8" ht="81" customHeight="1" outlineLevel="6" x14ac:dyDescent="0.2">
      <c r="A2511" s="155" t="s">
        <v>2232</v>
      </c>
      <c r="B2511" s="155" t="s">
        <v>2140</v>
      </c>
      <c r="C2511" s="155" t="s">
        <v>644</v>
      </c>
      <c r="D2511" s="155"/>
      <c r="E2511" s="156" t="s">
        <v>645</v>
      </c>
      <c r="F2511" s="157">
        <v>1727833.3</v>
      </c>
      <c r="G2511" s="157">
        <v>2659794.5</v>
      </c>
      <c r="H2511" s="157">
        <v>2445717.4</v>
      </c>
    </row>
    <row r="2512" spans="1:8" ht="45" outlineLevel="7" x14ac:dyDescent="0.2">
      <c r="A2512" s="155" t="s">
        <v>2232</v>
      </c>
      <c r="B2512" s="155" t="s">
        <v>2140</v>
      </c>
      <c r="C2512" s="155" t="s">
        <v>644</v>
      </c>
      <c r="D2512" s="155" t="s">
        <v>293</v>
      </c>
      <c r="E2512" s="156" t="s">
        <v>294</v>
      </c>
      <c r="F2512" s="157">
        <v>1515.8</v>
      </c>
      <c r="G2512" s="157">
        <v>0</v>
      </c>
      <c r="H2512" s="157">
        <v>0</v>
      </c>
    </row>
    <row r="2513" spans="1:8" ht="15" outlineLevel="7" x14ac:dyDescent="0.2">
      <c r="A2513" s="155" t="s">
        <v>2232</v>
      </c>
      <c r="B2513" s="155" t="s">
        <v>2140</v>
      </c>
      <c r="C2513" s="155" t="s">
        <v>644</v>
      </c>
      <c r="D2513" s="155" t="s">
        <v>343</v>
      </c>
      <c r="E2513" s="156" t="s">
        <v>344</v>
      </c>
      <c r="F2513" s="157">
        <v>1726317.5</v>
      </c>
      <c r="G2513" s="157">
        <v>2659794.5</v>
      </c>
      <c r="H2513" s="157">
        <v>2445717.4</v>
      </c>
    </row>
    <row r="2514" spans="1:8" ht="50.25" customHeight="1" outlineLevel="6" x14ac:dyDescent="0.2">
      <c r="A2514" s="155" t="s">
        <v>2232</v>
      </c>
      <c r="B2514" s="155" t="s">
        <v>2140</v>
      </c>
      <c r="C2514" s="155" t="s">
        <v>660</v>
      </c>
      <c r="D2514" s="155"/>
      <c r="E2514" s="156" t="s">
        <v>661</v>
      </c>
      <c r="F2514" s="157">
        <v>3754197.7</v>
      </c>
      <c r="G2514" s="157">
        <v>0</v>
      </c>
      <c r="H2514" s="157">
        <v>0</v>
      </c>
    </row>
    <row r="2515" spans="1:8" ht="30" outlineLevel="7" x14ac:dyDescent="0.2">
      <c r="A2515" s="155" t="s">
        <v>2232</v>
      </c>
      <c r="B2515" s="155" t="s">
        <v>2140</v>
      </c>
      <c r="C2515" s="155" t="s">
        <v>660</v>
      </c>
      <c r="D2515" s="155" t="s">
        <v>301</v>
      </c>
      <c r="E2515" s="156" t="s">
        <v>302</v>
      </c>
      <c r="F2515" s="157">
        <v>3754197.7</v>
      </c>
      <c r="G2515" s="157">
        <v>0</v>
      </c>
      <c r="H2515" s="157">
        <v>0</v>
      </c>
    </row>
    <row r="2516" spans="1:8" ht="120" outlineLevel="6" x14ac:dyDescent="0.2">
      <c r="A2516" s="155" t="s">
        <v>2232</v>
      </c>
      <c r="B2516" s="155" t="s">
        <v>2140</v>
      </c>
      <c r="C2516" s="155" t="s">
        <v>662</v>
      </c>
      <c r="D2516" s="155"/>
      <c r="E2516" s="156" t="s">
        <v>663</v>
      </c>
      <c r="F2516" s="157">
        <v>192700.9</v>
      </c>
      <c r="G2516" s="157">
        <v>175950.1</v>
      </c>
      <c r="H2516" s="157">
        <v>147318.70000000001</v>
      </c>
    </row>
    <row r="2517" spans="1:8" ht="15" outlineLevel="7" x14ac:dyDescent="0.2">
      <c r="A2517" s="155" t="s">
        <v>2232</v>
      </c>
      <c r="B2517" s="155" t="s">
        <v>2140</v>
      </c>
      <c r="C2517" s="155" t="s">
        <v>662</v>
      </c>
      <c r="D2517" s="155" t="s">
        <v>343</v>
      </c>
      <c r="E2517" s="156" t="s">
        <v>344</v>
      </c>
      <c r="F2517" s="157">
        <v>192700.9</v>
      </c>
      <c r="G2517" s="157">
        <v>175950.1</v>
      </c>
      <c r="H2517" s="157">
        <v>147318.70000000001</v>
      </c>
    </row>
    <row r="2518" spans="1:8" ht="45" outlineLevel="5" x14ac:dyDescent="0.2">
      <c r="A2518" s="155" t="s">
        <v>2232</v>
      </c>
      <c r="B2518" s="155" t="s">
        <v>2140</v>
      </c>
      <c r="C2518" s="155" t="s">
        <v>679</v>
      </c>
      <c r="D2518" s="155"/>
      <c r="E2518" s="156" t="s">
        <v>680</v>
      </c>
      <c r="F2518" s="157">
        <v>3103609.3</v>
      </c>
      <c r="G2518" s="157">
        <v>2937207.1</v>
      </c>
      <c r="H2518" s="157">
        <v>2937207.1</v>
      </c>
    </row>
    <row r="2519" spans="1:8" ht="105" outlineLevel="6" x14ac:dyDescent="0.2">
      <c r="A2519" s="155" t="s">
        <v>2232</v>
      </c>
      <c r="B2519" s="155" t="s">
        <v>2140</v>
      </c>
      <c r="C2519" s="155" t="s">
        <v>692</v>
      </c>
      <c r="D2519" s="155"/>
      <c r="E2519" s="156" t="s">
        <v>693</v>
      </c>
      <c r="F2519" s="157">
        <v>656553.5</v>
      </c>
      <c r="G2519" s="157">
        <v>488624.6</v>
      </c>
      <c r="H2519" s="157">
        <v>488624.6</v>
      </c>
    </row>
    <row r="2520" spans="1:8" ht="30" outlineLevel="7" x14ac:dyDescent="0.2">
      <c r="A2520" s="155" t="s">
        <v>2232</v>
      </c>
      <c r="B2520" s="155" t="s">
        <v>2140</v>
      </c>
      <c r="C2520" s="155" t="s">
        <v>692</v>
      </c>
      <c r="D2520" s="155" t="s">
        <v>301</v>
      </c>
      <c r="E2520" s="156" t="s">
        <v>302</v>
      </c>
      <c r="F2520" s="157">
        <v>656553.5</v>
      </c>
      <c r="G2520" s="157">
        <v>488624.6</v>
      </c>
      <c r="H2520" s="157">
        <v>488624.6</v>
      </c>
    </row>
    <row r="2521" spans="1:8" ht="150" outlineLevel="6" x14ac:dyDescent="0.2">
      <c r="A2521" s="155" t="s">
        <v>2232</v>
      </c>
      <c r="B2521" s="155" t="s">
        <v>2140</v>
      </c>
      <c r="C2521" s="155" t="s">
        <v>694</v>
      </c>
      <c r="D2521" s="155"/>
      <c r="E2521" s="156" t="s">
        <v>695</v>
      </c>
      <c r="F2521" s="157">
        <v>499.6</v>
      </c>
      <c r="G2521" s="157">
        <v>499.6</v>
      </c>
      <c r="H2521" s="157">
        <v>499.6</v>
      </c>
    </row>
    <row r="2522" spans="1:8" ht="120" outlineLevel="7" x14ac:dyDescent="0.2">
      <c r="A2522" s="155" t="s">
        <v>2232</v>
      </c>
      <c r="B2522" s="155" t="s">
        <v>2140</v>
      </c>
      <c r="C2522" s="155" t="s">
        <v>694</v>
      </c>
      <c r="D2522" s="155" t="s">
        <v>325</v>
      </c>
      <c r="E2522" s="156" t="s">
        <v>326</v>
      </c>
      <c r="F2522" s="157">
        <v>498</v>
      </c>
      <c r="G2522" s="157">
        <v>498</v>
      </c>
      <c r="H2522" s="157">
        <v>498</v>
      </c>
    </row>
    <row r="2523" spans="1:8" ht="45" outlineLevel="7" x14ac:dyDescent="0.2">
      <c r="A2523" s="155" t="s">
        <v>2232</v>
      </c>
      <c r="B2523" s="155" t="s">
        <v>2140</v>
      </c>
      <c r="C2523" s="155" t="s">
        <v>694</v>
      </c>
      <c r="D2523" s="155" t="s">
        <v>293</v>
      </c>
      <c r="E2523" s="156" t="s">
        <v>294</v>
      </c>
      <c r="F2523" s="157">
        <v>1.6</v>
      </c>
      <c r="G2523" s="157">
        <v>1.6</v>
      </c>
      <c r="H2523" s="157">
        <v>1.6</v>
      </c>
    </row>
    <row r="2524" spans="1:8" ht="75" outlineLevel="6" x14ac:dyDescent="0.2">
      <c r="A2524" s="155" t="s">
        <v>2232</v>
      </c>
      <c r="B2524" s="155" t="s">
        <v>2140</v>
      </c>
      <c r="C2524" s="155" t="s">
        <v>696</v>
      </c>
      <c r="D2524" s="155"/>
      <c r="E2524" s="156" t="s">
        <v>697</v>
      </c>
      <c r="F2524" s="157">
        <v>12000</v>
      </c>
      <c r="G2524" s="157">
        <v>12000</v>
      </c>
      <c r="H2524" s="157">
        <v>12000</v>
      </c>
    </row>
    <row r="2525" spans="1:8" ht="30" outlineLevel="7" x14ac:dyDescent="0.2">
      <c r="A2525" s="155" t="s">
        <v>2232</v>
      </c>
      <c r="B2525" s="155" t="s">
        <v>2140</v>
      </c>
      <c r="C2525" s="155" t="s">
        <v>696</v>
      </c>
      <c r="D2525" s="155" t="s">
        <v>301</v>
      </c>
      <c r="E2525" s="156" t="s">
        <v>302</v>
      </c>
      <c r="F2525" s="157">
        <v>12000</v>
      </c>
      <c r="G2525" s="157">
        <v>12000</v>
      </c>
      <c r="H2525" s="157">
        <v>12000</v>
      </c>
    </row>
    <row r="2526" spans="1:8" ht="45" outlineLevel="6" x14ac:dyDescent="0.2">
      <c r="A2526" s="155" t="s">
        <v>2232</v>
      </c>
      <c r="B2526" s="155" t="s">
        <v>2140</v>
      </c>
      <c r="C2526" s="155" t="s">
        <v>698</v>
      </c>
      <c r="D2526" s="155"/>
      <c r="E2526" s="156" t="s">
        <v>699</v>
      </c>
      <c r="F2526" s="157">
        <v>2434556.2000000002</v>
      </c>
      <c r="G2526" s="157">
        <v>2436082.9</v>
      </c>
      <c r="H2526" s="157">
        <v>2436082.9</v>
      </c>
    </row>
    <row r="2527" spans="1:8" ht="45" outlineLevel="7" x14ac:dyDescent="0.2">
      <c r="A2527" s="155" t="s">
        <v>2232</v>
      </c>
      <c r="B2527" s="155" t="s">
        <v>2140</v>
      </c>
      <c r="C2527" s="155" t="s">
        <v>698</v>
      </c>
      <c r="D2527" s="155" t="s">
        <v>293</v>
      </c>
      <c r="E2527" s="156" t="s">
        <v>294</v>
      </c>
      <c r="F2527" s="157">
        <v>21976.400000000001</v>
      </c>
      <c r="G2527" s="157">
        <v>21993</v>
      </c>
      <c r="H2527" s="157">
        <v>21993</v>
      </c>
    </row>
    <row r="2528" spans="1:8" ht="30" outlineLevel="7" x14ac:dyDescent="0.2">
      <c r="A2528" s="155" t="s">
        <v>2232</v>
      </c>
      <c r="B2528" s="155" t="s">
        <v>2140</v>
      </c>
      <c r="C2528" s="155" t="s">
        <v>698</v>
      </c>
      <c r="D2528" s="155" t="s">
        <v>301</v>
      </c>
      <c r="E2528" s="156" t="s">
        <v>302</v>
      </c>
      <c r="F2528" s="157">
        <v>2412579.7999999998</v>
      </c>
      <c r="G2528" s="157">
        <v>2414089.9</v>
      </c>
      <c r="H2528" s="157">
        <v>2414089.9</v>
      </c>
    </row>
    <row r="2529" spans="1:8" ht="60" outlineLevel="5" x14ac:dyDescent="0.2">
      <c r="A2529" s="155" t="s">
        <v>2232</v>
      </c>
      <c r="B2529" s="155" t="s">
        <v>2140</v>
      </c>
      <c r="C2529" s="155" t="s">
        <v>717</v>
      </c>
      <c r="D2529" s="155"/>
      <c r="E2529" s="156" t="s">
        <v>718</v>
      </c>
      <c r="F2529" s="157">
        <v>2539555.2000000002</v>
      </c>
      <c r="G2529" s="157">
        <v>1556695.9</v>
      </c>
      <c r="H2529" s="157">
        <v>538827.1</v>
      </c>
    </row>
    <row r="2530" spans="1:8" ht="90" outlineLevel="6" x14ac:dyDescent="0.2">
      <c r="A2530" s="155" t="s">
        <v>2232</v>
      </c>
      <c r="B2530" s="155" t="s">
        <v>2140</v>
      </c>
      <c r="C2530" s="155" t="s">
        <v>719</v>
      </c>
      <c r="D2530" s="155"/>
      <c r="E2530" s="156" t="s">
        <v>720</v>
      </c>
      <c r="F2530" s="157">
        <v>2539555.2000000002</v>
      </c>
      <c r="G2530" s="157">
        <v>1556695.9</v>
      </c>
      <c r="H2530" s="157">
        <v>538827.1</v>
      </c>
    </row>
    <row r="2531" spans="1:8" ht="30" outlineLevel="7" x14ac:dyDescent="0.2">
      <c r="A2531" s="155" t="s">
        <v>2232</v>
      </c>
      <c r="B2531" s="155" t="s">
        <v>2140</v>
      </c>
      <c r="C2531" s="155" t="s">
        <v>719</v>
      </c>
      <c r="D2531" s="155" t="s">
        <v>301</v>
      </c>
      <c r="E2531" s="156" t="s">
        <v>302</v>
      </c>
      <c r="F2531" s="157">
        <v>2539555.2000000002</v>
      </c>
      <c r="G2531" s="157">
        <v>1556695.9</v>
      </c>
      <c r="H2531" s="157">
        <v>538827.1</v>
      </c>
    </row>
    <row r="2532" spans="1:8" ht="30" outlineLevel="2" x14ac:dyDescent="0.2">
      <c r="A2532" s="155" t="s">
        <v>2232</v>
      </c>
      <c r="B2532" s="155" t="s">
        <v>2094</v>
      </c>
      <c r="C2532" s="155"/>
      <c r="D2532" s="155"/>
      <c r="E2532" s="156" t="s">
        <v>2095</v>
      </c>
      <c r="F2532" s="157">
        <v>1069249.3999999999</v>
      </c>
      <c r="G2532" s="157">
        <v>1082908.3</v>
      </c>
      <c r="H2532" s="157">
        <v>1082908.3</v>
      </c>
    </row>
    <row r="2533" spans="1:8" ht="60" outlineLevel="3" x14ac:dyDescent="0.2">
      <c r="A2533" s="155" t="s">
        <v>2232</v>
      </c>
      <c r="B2533" s="155" t="s">
        <v>2094</v>
      </c>
      <c r="C2533" s="155" t="s">
        <v>633</v>
      </c>
      <c r="D2533" s="155"/>
      <c r="E2533" s="156" t="s">
        <v>634</v>
      </c>
      <c r="F2533" s="157">
        <v>1059651.3999999999</v>
      </c>
      <c r="G2533" s="157">
        <v>1073310.3</v>
      </c>
      <c r="H2533" s="157">
        <v>1073310.3</v>
      </c>
    </row>
    <row r="2534" spans="1:8" ht="75" outlineLevel="4" x14ac:dyDescent="0.2">
      <c r="A2534" s="155" t="s">
        <v>2232</v>
      </c>
      <c r="B2534" s="155" t="s">
        <v>2094</v>
      </c>
      <c r="C2534" s="155" t="s">
        <v>635</v>
      </c>
      <c r="D2534" s="155"/>
      <c r="E2534" s="156" t="s">
        <v>636</v>
      </c>
      <c r="F2534" s="157">
        <v>111334.1</v>
      </c>
      <c r="G2534" s="157">
        <v>111334.1</v>
      </c>
      <c r="H2534" s="157">
        <v>111334.1</v>
      </c>
    </row>
    <row r="2535" spans="1:8" ht="60" outlineLevel="5" x14ac:dyDescent="0.2">
      <c r="A2535" s="155" t="s">
        <v>2232</v>
      </c>
      <c r="B2535" s="155" t="s">
        <v>2094</v>
      </c>
      <c r="C2535" s="155" t="s">
        <v>664</v>
      </c>
      <c r="D2535" s="155"/>
      <c r="E2535" s="156" t="s">
        <v>665</v>
      </c>
      <c r="F2535" s="157">
        <v>107071.6</v>
      </c>
      <c r="G2535" s="157">
        <v>107071.6</v>
      </c>
      <c r="H2535" s="157">
        <v>107071.6</v>
      </c>
    </row>
    <row r="2536" spans="1:8" ht="60" outlineLevel="6" x14ac:dyDescent="0.2">
      <c r="A2536" s="155" t="s">
        <v>2232</v>
      </c>
      <c r="B2536" s="155" t="s">
        <v>2094</v>
      </c>
      <c r="C2536" s="155" t="s">
        <v>667</v>
      </c>
      <c r="D2536" s="155"/>
      <c r="E2536" s="156" t="s">
        <v>668</v>
      </c>
      <c r="F2536" s="157">
        <v>8047.9</v>
      </c>
      <c r="G2536" s="157">
        <v>8047.9</v>
      </c>
      <c r="H2536" s="157">
        <v>8047.9</v>
      </c>
    </row>
    <row r="2537" spans="1:8" ht="45" outlineLevel="7" x14ac:dyDescent="0.2">
      <c r="A2537" s="155" t="s">
        <v>2232</v>
      </c>
      <c r="B2537" s="155" t="s">
        <v>2094</v>
      </c>
      <c r="C2537" s="155" t="s">
        <v>667</v>
      </c>
      <c r="D2537" s="155" t="s">
        <v>293</v>
      </c>
      <c r="E2537" s="156" t="s">
        <v>294</v>
      </c>
      <c r="F2537" s="157">
        <v>2184.9</v>
      </c>
      <c r="G2537" s="157">
        <v>2184.9</v>
      </c>
      <c r="H2537" s="157">
        <v>2184.9</v>
      </c>
    </row>
    <row r="2538" spans="1:8" ht="30" outlineLevel="7" x14ac:dyDescent="0.2">
      <c r="A2538" s="155" t="s">
        <v>2232</v>
      </c>
      <c r="B2538" s="155" t="s">
        <v>2094</v>
      </c>
      <c r="C2538" s="155" t="s">
        <v>667</v>
      </c>
      <c r="D2538" s="155" t="s">
        <v>301</v>
      </c>
      <c r="E2538" s="156" t="s">
        <v>302</v>
      </c>
      <c r="F2538" s="157">
        <v>240</v>
      </c>
      <c r="G2538" s="157">
        <v>240</v>
      </c>
      <c r="H2538" s="157">
        <v>240</v>
      </c>
    </row>
    <row r="2539" spans="1:8" ht="60" outlineLevel="7" x14ac:dyDescent="0.2">
      <c r="A2539" s="155" t="s">
        <v>2232</v>
      </c>
      <c r="B2539" s="155" t="s">
        <v>2094</v>
      </c>
      <c r="C2539" s="155" t="s">
        <v>667</v>
      </c>
      <c r="D2539" s="155" t="s">
        <v>289</v>
      </c>
      <c r="E2539" s="156" t="s">
        <v>290</v>
      </c>
      <c r="F2539" s="157">
        <v>5623</v>
      </c>
      <c r="G2539" s="157">
        <v>5623</v>
      </c>
      <c r="H2539" s="157">
        <v>5623</v>
      </c>
    </row>
    <row r="2540" spans="1:8" ht="30" outlineLevel="6" x14ac:dyDescent="0.2">
      <c r="A2540" s="155" t="s">
        <v>2232</v>
      </c>
      <c r="B2540" s="155" t="s">
        <v>2094</v>
      </c>
      <c r="C2540" s="155" t="s">
        <v>673</v>
      </c>
      <c r="D2540" s="155"/>
      <c r="E2540" s="156" t="s">
        <v>674</v>
      </c>
      <c r="F2540" s="157">
        <v>99023.7</v>
      </c>
      <c r="G2540" s="157">
        <v>99023.7</v>
      </c>
      <c r="H2540" s="157">
        <v>99023.7</v>
      </c>
    </row>
    <row r="2541" spans="1:8" ht="45" outlineLevel="7" x14ac:dyDescent="0.2">
      <c r="A2541" s="155" t="s">
        <v>2232</v>
      </c>
      <c r="B2541" s="155" t="s">
        <v>2094</v>
      </c>
      <c r="C2541" s="155" t="s">
        <v>673</v>
      </c>
      <c r="D2541" s="155" t="s">
        <v>293</v>
      </c>
      <c r="E2541" s="156" t="s">
        <v>294</v>
      </c>
      <c r="F2541" s="157">
        <v>99023.7</v>
      </c>
      <c r="G2541" s="157">
        <v>99023.7</v>
      </c>
      <c r="H2541" s="157">
        <v>99023.7</v>
      </c>
    </row>
    <row r="2542" spans="1:8" ht="45" outlineLevel="5" x14ac:dyDescent="0.2">
      <c r="A2542" s="155" t="s">
        <v>2232</v>
      </c>
      <c r="B2542" s="155" t="s">
        <v>2094</v>
      </c>
      <c r="C2542" s="155" t="s">
        <v>679</v>
      </c>
      <c r="D2542" s="155"/>
      <c r="E2542" s="156" t="s">
        <v>680</v>
      </c>
      <c r="F2542" s="157">
        <v>1162.5</v>
      </c>
      <c r="G2542" s="157">
        <v>1162.5</v>
      </c>
      <c r="H2542" s="157">
        <v>1162.5</v>
      </c>
    </row>
    <row r="2543" spans="1:8" ht="60" outlineLevel="6" x14ac:dyDescent="0.2">
      <c r="A2543" s="155" t="s">
        <v>2232</v>
      </c>
      <c r="B2543" s="155" t="s">
        <v>2094</v>
      </c>
      <c r="C2543" s="155" t="s">
        <v>690</v>
      </c>
      <c r="D2543" s="155"/>
      <c r="E2543" s="156" t="s">
        <v>691</v>
      </c>
      <c r="F2543" s="157">
        <v>1162.5</v>
      </c>
      <c r="G2543" s="157">
        <v>1162.5</v>
      </c>
      <c r="H2543" s="157">
        <v>1162.5</v>
      </c>
    </row>
    <row r="2544" spans="1:8" ht="45" outlineLevel="7" x14ac:dyDescent="0.2">
      <c r="A2544" s="155" t="s">
        <v>2232</v>
      </c>
      <c r="B2544" s="155" t="s">
        <v>2094</v>
      </c>
      <c r="C2544" s="155" t="s">
        <v>690</v>
      </c>
      <c r="D2544" s="155" t="s">
        <v>293</v>
      </c>
      <c r="E2544" s="156" t="s">
        <v>294</v>
      </c>
      <c r="F2544" s="157">
        <v>876.5</v>
      </c>
      <c r="G2544" s="157">
        <v>876.5</v>
      </c>
      <c r="H2544" s="157">
        <v>876.5</v>
      </c>
    </row>
    <row r="2545" spans="1:8" ht="30" outlineLevel="7" x14ac:dyDescent="0.2">
      <c r="A2545" s="155" t="s">
        <v>2232</v>
      </c>
      <c r="B2545" s="155" t="s">
        <v>2094</v>
      </c>
      <c r="C2545" s="155" t="s">
        <v>690</v>
      </c>
      <c r="D2545" s="155" t="s">
        <v>301</v>
      </c>
      <c r="E2545" s="156" t="s">
        <v>302</v>
      </c>
      <c r="F2545" s="157">
        <v>286</v>
      </c>
      <c r="G2545" s="157">
        <v>286</v>
      </c>
      <c r="H2545" s="157">
        <v>286</v>
      </c>
    </row>
    <row r="2546" spans="1:8" ht="90" outlineLevel="5" x14ac:dyDescent="0.2">
      <c r="A2546" s="155" t="s">
        <v>2232</v>
      </c>
      <c r="B2546" s="155" t="s">
        <v>2094</v>
      </c>
      <c r="C2546" s="155" t="s">
        <v>704</v>
      </c>
      <c r="D2546" s="155"/>
      <c r="E2546" s="156" t="s">
        <v>705</v>
      </c>
      <c r="F2546" s="157">
        <v>2500</v>
      </c>
      <c r="G2546" s="157">
        <v>2500</v>
      </c>
      <c r="H2546" s="157">
        <v>2500</v>
      </c>
    </row>
    <row r="2547" spans="1:8" ht="30" outlineLevel="6" x14ac:dyDescent="0.2">
      <c r="A2547" s="155" t="s">
        <v>2232</v>
      </c>
      <c r="B2547" s="155" t="s">
        <v>2094</v>
      </c>
      <c r="C2547" s="155" t="s">
        <v>706</v>
      </c>
      <c r="D2547" s="155"/>
      <c r="E2547" s="156" t="s">
        <v>707</v>
      </c>
      <c r="F2547" s="157">
        <v>2500</v>
      </c>
      <c r="G2547" s="157">
        <v>2500</v>
      </c>
      <c r="H2547" s="157">
        <v>2500</v>
      </c>
    </row>
    <row r="2548" spans="1:8" ht="60" outlineLevel="7" x14ac:dyDescent="0.2">
      <c r="A2548" s="155" t="s">
        <v>2232</v>
      </c>
      <c r="B2548" s="155" t="s">
        <v>2094</v>
      </c>
      <c r="C2548" s="155" t="s">
        <v>706</v>
      </c>
      <c r="D2548" s="155" t="s">
        <v>289</v>
      </c>
      <c r="E2548" s="156" t="s">
        <v>290</v>
      </c>
      <c r="F2548" s="157">
        <v>2500</v>
      </c>
      <c r="G2548" s="157">
        <v>2500</v>
      </c>
      <c r="H2548" s="157">
        <v>2500</v>
      </c>
    </row>
    <row r="2549" spans="1:8" ht="110.25" customHeight="1" outlineLevel="5" x14ac:dyDescent="0.2">
      <c r="A2549" s="155" t="s">
        <v>2232</v>
      </c>
      <c r="B2549" s="155" t="s">
        <v>2094</v>
      </c>
      <c r="C2549" s="155" t="s">
        <v>710</v>
      </c>
      <c r="D2549" s="155"/>
      <c r="E2549" s="156" t="s">
        <v>711</v>
      </c>
      <c r="F2549" s="157">
        <v>600</v>
      </c>
      <c r="G2549" s="157">
        <v>600</v>
      </c>
      <c r="H2549" s="157">
        <v>600</v>
      </c>
    </row>
    <row r="2550" spans="1:8" ht="90" outlineLevel="6" x14ac:dyDescent="0.2">
      <c r="A2550" s="155" t="s">
        <v>2232</v>
      </c>
      <c r="B2550" s="155" t="s">
        <v>2094</v>
      </c>
      <c r="C2550" s="155" t="s">
        <v>713</v>
      </c>
      <c r="D2550" s="155"/>
      <c r="E2550" s="156" t="s">
        <v>714</v>
      </c>
      <c r="F2550" s="157">
        <v>600</v>
      </c>
      <c r="G2550" s="157">
        <v>600</v>
      </c>
      <c r="H2550" s="157">
        <v>600</v>
      </c>
    </row>
    <row r="2551" spans="1:8" ht="60" outlineLevel="7" x14ac:dyDescent="0.2">
      <c r="A2551" s="155" t="s">
        <v>2232</v>
      </c>
      <c r="B2551" s="155" t="s">
        <v>2094</v>
      </c>
      <c r="C2551" s="155" t="s">
        <v>713</v>
      </c>
      <c r="D2551" s="155" t="s">
        <v>289</v>
      </c>
      <c r="E2551" s="156" t="s">
        <v>290</v>
      </c>
      <c r="F2551" s="157">
        <v>600</v>
      </c>
      <c r="G2551" s="157">
        <v>600</v>
      </c>
      <c r="H2551" s="157">
        <v>600</v>
      </c>
    </row>
    <row r="2552" spans="1:8" ht="75" outlineLevel="4" x14ac:dyDescent="0.2">
      <c r="A2552" s="155" t="s">
        <v>2232</v>
      </c>
      <c r="B2552" s="155" t="s">
        <v>2094</v>
      </c>
      <c r="C2552" s="155" t="s">
        <v>721</v>
      </c>
      <c r="D2552" s="155"/>
      <c r="E2552" s="156" t="s">
        <v>722</v>
      </c>
      <c r="F2552" s="157">
        <v>5112</v>
      </c>
      <c r="G2552" s="157">
        <v>5112</v>
      </c>
      <c r="H2552" s="157">
        <v>5112</v>
      </c>
    </row>
    <row r="2553" spans="1:8" ht="75" outlineLevel="5" x14ac:dyDescent="0.2">
      <c r="A2553" s="155" t="s">
        <v>2232</v>
      </c>
      <c r="B2553" s="155" t="s">
        <v>2094</v>
      </c>
      <c r="C2553" s="155" t="s">
        <v>806</v>
      </c>
      <c r="D2553" s="155"/>
      <c r="E2553" s="156" t="s">
        <v>807</v>
      </c>
      <c r="F2553" s="157">
        <v>5112</v>
      </c>
      <c r="G2553" s="157">
        <v>5112</v>
      </c>
      <c r="H2553" s="157">
        <v>5112</v>
      </c>
    </row>
    <row r="2554" spans="1:8" ht="75" outlineLevel="6" x14ac:dyDescent="0.2">
      <c r="A2554" s="155" t="s">
        <v>2232</v>
      </c>
      <c r="B2554" s="155" t="s">
        <v>2094</v>
      </c>
      <c r="C2554" s="155" t="s">
        <v>811</v>
      </c>
      <c r="D2554" s="155"/>
      <c r="E2554" s="156" t="s">
        <v>812</v>
      </c>
      <c r="F2554" s="157">
        <v>5112</v>
      </c>
      <c r="G2554" s="157">
        <v>5112</v>
      </c>
      <c r="H2554" s="157">
        <v>5112</v>
      </c>
    </row>
    <row r="2555" spans="1:8" ht="45" outlineLevel="7" x14ac:dyDescent="0.2">
      <c r="A2555" s="155" t="s">
        <v>2232</v>
      </c>
      <c r="B2555" s="155" t="s">
        <v>2094</v>
      </c>
      <c r="C2555" s="155" t="s">
        <v>811</v>
      </c>
      <c r="D2555" s="155" t="s">
        <v>293</v>
      </c>
      <c r="E2555" s="156" t="s">
        <v>294</v>
      </c>
      <c r="F2555" s="157">
        <v>1838.9</v>
      </c>
      <c r="G2555" s="157">
        <v>1838.9</v>
      </c>
      <c r="H2555" s="157">
        <v>1838.9</v>
      </c>
    </row>
    <row r="2556" spans="1:8" ht="30" outlineLevel="7" x14ac:dyDescent="0.2">
      <c r="A2556" s="155" t="s">
        <v>2232</v>
      </c>
      <c r="B2556" s="155" t="s">
        <v>2094</v>
      </c>
      <c r="C2556" s="155" t="s">
        <v>811</v>
      </c>
      <c r="D2556" s="155" t="s">
        <v>301</v>
      </c>
      <c r="E2556" s="156" t="s">
        <v>302</v>
      </c>
      <c r="F2556" s="157">
        <v>244.2</v>
      </c>
      <c r="G2556" s="157">
        <v>244.2</v>
      </c>
      <c r="H2556" s="157">
        <v>244.2</v>
      </c>
    </row>
    <row r="2557" spans="1:8" ht="60" outlineLevel="7" x14ac:dyDescent="0.2">
      <c r="A2557" s="155" t="s">
        <v>2232</v>
      </c>
      <c r="B2557" s="155" t="s">
        <v>2094</v>
      </c>
      <c r="C2557" s="155" t="s">
        <v>811</v>
      </c>
      <c r="D2557" s="155" t="s">
        <v>289</v>
      </c>
      <c r="E2557" s="156" t="s">
        <v>290</v>
      </c>
      <c r="F2557" s="157">
        <v>3028.9</v>
      </c>
      <c r="G2557" s="157">
        <v>3028.9</v>
      </c>
      <c r="H2557" s="157">
        <v>3028.9</v>
      </c>
    </row>
    <row r="2558" spans="1:8" ht="60" outlineLevel="4" x14ac:dyDescent="0.2">
      <c r="A2558" s="155" t="s">
        <v>2232</v>
      </c>
      <c r="B2558" s="155" t="s">
        <v>2094</v>
      </c>
      <c r="C2558" s="155" t="s">
        <v>816</v>
      </c>
      <c r="D2558" s="155"/>
      <c r="E2558" s="156" t="s">
        <v>817</v>
      </c>
      <c r="F2558" s="157">
        <v>37158.9</v>
      </c>
      <c r="G2558" s="157">
        <v>36158.9</v>
      </c>
      <c r="H2558" s="157">
        <v>36158.9</v>
      </c>
    </row>
    <row r="2559" spans="1:8" ht="105" outlineLevel="5" x14ac:dyDescent="0.2">
      <c r="A2559" s="155" t="s">
        <v>2232</v>
      </c>
      <c r="B2559" s="155" t="s">
        <v>2094</v>
      </c>
      <c r="C2559" s="155" t="s">
        <v>818</v>
      </c>
      <c r="D2559" s="155"/>
      <c r="E2559" s="156" t="s">
        <v>819</v>
      </c>
      <c r="F2559" s="157">
        <v>20007.8</v>
      </c>
      <c r="G2559" s="157">
        <v>19007.8</v>
      </c>
      <c r="H2559" s="157">
        <v>19007.8</v>
      </c>
    </row>
    <row r="2560" spans="1:8" ht="60" outlineLevel="6" x14ac:dyDescent="0.2">
      <c r="A2560" s="155" t="s">
        <v>2232</v>
      </c>
      <c r="B2560" s="155" t="s">
        <v>2094</v>
      </c>
      <c r="C2560" s="155" t="s">
        <v>821</v>
      </c>
      <c r="D2560" s="155"/>
      <c r="E2560" s="156" t="s">
        <v>822</v>
      </c>
      <c r="F2560" s="157">
        <v>20007.8</v>
      </c>
      <c r="G2560" s="157">
        <v>19007.8</v>
      </c>
      <c r="H2560" s="157">
        <v>19007.8</v>
      </c>
    </row>
    <row r="2561" spans="1:8" ht="45" outlineLevel="7" x14ac:dyDescent="0.2">
      <c r="A2561" s="155" t="s">
        <v>2232</v>
      </c>
      <c r="B2561" s="155" t="s">
        <v>2094</v>
      </c>
      <c r="C2561" s="155" t="s">
        <v>821</v>
      </c>
      <c r="D2561" s="155" t="s">
        <v>293</v>
      </c>
      <c r="E2561" s="156" t="s">
        <v>294</v>
      </c>
      <c r="F2561" s="157">
        <v>3093.6</v>
      </c>
      <c r="G2561" s="157">
        <v>2093.6</v>
      </c>
      <c r="H2561" s="157">
        <v>2093.6</v>
      </c>
    </row>
    <row r="2562" spans="1:8" ht="30" outlineLevel="7" x14ac:dyDescent="0.2">
      <c r="A2562" s="155" t="s">
        <v>2232</v>
      </c>
      <c r="B2562" s="155" t="s">
        <v>2094</v>
      </c>
      <c r="C2562" s="155" t="s">
        <v>821</v>
      </c>
      <c r="D2562" s="155" t="s">
        <v>301</v>
      </c>
      <c r="E2562" s="156" t="s">
        <v>302</v>
      </c>
      <c r="F2562" s="157">
        <v>7501.2</v>
      </c>
      <c r="G2562" s="157">
        <v>7501.2</v>
      </c>
      <c r="H2562" s="157">
        <v>7501.2</v>
      </c>
    </row>
    <row r="2563" spans="1:8" ht="60" outlineLevel="7" x14ac:dyDescent="0.2">
      <c r="A2563" s="155" t="s">
        <v>2232</v>
      </c>
      <c r="B2563" s="155" t="s">
        <v>2094</v>
      </c>
      <c r="C2563" s="155" t="s">
        <v>821</v>
      </c>
      <c r="D2563" s="155" t="s">
        <v>289</v>
      </c>
      <c r="E2563" s="156" t="s">
        <v>290</v>
      </c>
      <c r="F2563" s="157">
        <v>9413</v>
      </c>
      <c r="G2563" s="157">
        <v>9413</v>
      </c>
      <c r="H2563" s="157">
        <v>9413</v>
      </c>
    </row>
    <row r="2564" spans="1:8" ht="90" outlineLevel="5" x14ac:dyDescent="0.2">
      <c r="A2564" s="155" t="s">
        <v>2232</v>
      </c>
      <c r="B2564" s="155" t="s">
        <v>2094</v>
      </c>
      <c r="C2564" s="155" t="s">
        <v>823</v>
      </c>
      <c r="D2564" s="155"/>
      <c r="E2564" s="156" t="s">
        <v>824</v>
      </c>
      <c r="F2564" s="157">
        <v>17151.099999999999</v>
      </c>
      <c r="G2564" s="157">
        <v>17151.099999999999</v>
      </c>
      <c r="H2564" s="157">
        <v>17151.099999999999</v>
      </c>
    </row>
    <row r="2565" spans="1:8" ht="65.25" customHeight="1" outlineLevel="6" x14ac:dyDescent="0.2">
      <c r="A2565" s="155" t="s">
        <v>2232</v>
      </c>
      <c r="B2565" s="155" t="s">
        <v>2094</v>
      </c>
      <c r="C2565" s="155" t="s">
        <v>826</v>
      </c>
      <c r="D2565" s="155"/>
      <c r="E2565" s="156" t="s">
        <v>827</v>
      </c>
      <c r="F2565" s="157">
        <v>17151.099999999999</v>
      </c>
      <c r="G2565" s="157">
        <v>17151.099999999999</v>
      </c>
      <c r="H2565" s="157">
        <v>17151.099999999999</v>
      </c>
    </row>
    <row r="2566" spans="1:8" ht="45" outlineLevel="7" x14ac:dyDescent="0.2">
      <c r="A2566" s="155" t="s">
        <v>2232</v>
      </c>
      <c r="B2566" s="155" t="s">
        <v>2094</v>
      </c>
      <c r="C2566" s="155" t="s">
        <v>826</v>
      </c>
      <c r="D2566" s="155" t="s">
        <v>293</v>
      </c>
      <c r="E2566" s="156" t="s">
        <v>294</v>
      </c>
      <c r="F2566" s="157">
        <v>2299</v>
      </c>
      <c r="G2566" s="157">
        <v>2299</v>
      </c>
      <c r="H2566" s="157">
        <v>2299</v>
      </c>
    </row>
    <row r="2567" spans="1:8" ht="30" outlineLevel="7" x14ac:dyDescent="0.2">
      <c r="A2567" s="155" t="s">
        <v>2232</v>
      </c>
      <c r="B2567" s="155" t="s">
        <v>2094</v>
      </c>
      <c r="C2567" s="155" t="s">
        <v>826</v>
      </c>
      <c r="D2567" s="155" t="s">
        <v>301</v>
      </c>
      <c r="E2567" s="156" t="s">
        <v>302</v>
      </c>
      <c r="F2567" s="157">
        <v>2500</v>
      </c>
      <c r="G2567" s="157">
        <v>2500</v>
      </c>
      <c r="H2567" s="157">
        <v>2500</v>
      </c>
    </row>
    <row r="2568" spans="1:8" ht="60" outlineLevel="7" x14ac:dyDescent="0.2">
      <c r="A2568" s="155" t="s">
        <v>2232</v>
      </c>
      <c r="B2568" s="155" t="s">
        <v>2094</v>
      </c>
      <c r="C2568" s="155" t="s">
        <v>826</v>
      </c>
      <c r="D2568" s="155" t="s">
        <v>289</v>
      </c>
      <c r="E2568" s="156" t="s">
        <v>290</v>
      </c>
      <c r="F2568" s="157">
        <v>12352.1</v>
      </c>
      <c r="G2568" s="157">
        <v>12352.1</v>
      </c>
      <c r="H2568" s="157">
        <v>12352.1</v>
      </c>
    </row>
    <row r="2569" spans="1:8" ht="45" outlineLevel="4" x14ac:dyDescent="0.2">
      <c r="A2569" s="155" t="s">
        <v>2232</v>
      </c>
      <c r="B2569" s="155" t="s">
        <v>2094</v>
      </c>
      <c r="C2569" s="155" t="s">
        <v>828</v>
      </c>
      <c r="D2569" s="155"/>
      <c r="E2569" s="156" t="s">
        <v>829</v>
      </c>
      <c r="F2569" s="157">
        <v>906046.4</v>
      </c>
      <c r="G2569" s="157">
        <v>920705.3</v>
      </c>
      <c r="H2569" s="157">
        <v>920705.3</v>
      </c>
    </row>
    <row r="2570" spans="1:8" ht="45" outlineLevel="5" x14ac:dyDescent="0.2">
      <c r="A2570" s="155" t="s">
        <v>2232</v>
      </c>
      <c r="B2570" s="155" t="s">
        <v>2094</v>
      </c>
      <c r="C2570" s="155" t="s">
        <v>830</v>
      </c>
      <c r="D2570" s="155"/>
      <c r="E2570" s="156" t="s">
        <v>831</v>
      </c>
      <c r="F2570" s="157">
        <v>906046.4</v>
      </c>
      <c r="G2570" s="157">
        <v>920705.3</v>
      </c>
      <c r="H2570" s="157">
        <v>920705.3</v>
      </c>
    </row>
    <row r="2571" spans="1:8" ht="60" outlineLevel="6" x14ac:dyDescent="0.2">
      <c r="A2571" s="155" t="s">
        <v>2232</v>
      </c>
      <c r="B2571" s="155" t="s">
        <v>2094</v>
      </c>
      <c r="C2571" s="155" t="s">
        <v>832</v>
      </c>
      <c r="D2571" s="155"/>
      <c r="E2571" s="156" t="s">
        <v>371</v>
      </c>
      <c r="F2571" s="157">
        <v>583797</v>
      </c>
      <c r="G2571" s="157">
        <v>586858</v>
      </c>
      <c r="H2571" s="157">
        <v>586858</v>
      </c>
    </row>
    <row r="2572" spans="1:8" ht="120" outlineLevel="7" x14ac:dyDescent="0.2">
      <c r="A2572" s="155" t="s">
        <v>2232</v>
      </c>
      <c r="B2572" s="155" t="s">
        <v>2094</v>
      </c>
      <c r="C2572" s="155" t="s">
        <v>832</v>
      </c>
      <c r="D2572" s="155" t="s">
        <v>325</v>
      </c>
      <c r="E2572" s="156" t="s">
        <v>326</v>
      </c>
      <c r="F2572" s="157">
        <v>475272.2</v>
      </c>
      <c r="G2572" s="157">
        <v>495766.3</v>
      </c>
      <c r="H2572" s="157">
        <v>495766.3</v>
      </c>
    </row>
    <row r="2573" spans="1:8" ht="45" outlineLevel="7" x14ac:dyDescent="0.2">
      <c r="A2573" s="155" t="s">
        <v>2232</v>
      </c>
      <c r="B2573" s="155" t="s">
        <v>2094</v>
      </c>
      <c r="C2573" s="155" t="s">
        <v>832</v>
      </c>
      <c r="D2573" s="155" t="s">
        <v>293</v>
      </c>
      <c r="E2573" s="156" t="s">
        <v>294</v>
      </c>
      <c r="F2573" s="157">
        <v>107898</v>
      </c>
      <c r="G2573" s="157">
        <v>90466.7</v>
      </c>
      <c r="H2573" s="157">
        <v>90466.7</v>
      </c>
    </row>
    <row r="2574" spans="1:8" ht="30" outlineLevel="7" x14ac:dyDescent="0.2">
      <c r="A2574" s="155" t="s">
        <v>2232</v>
      </c>
      <c r="B2574" s="155" t="s">
        <v>2094</v>
      </c>
      <c r="C2574" s="155" t="s">
        <v>832</v>
      </c>
      <c r="D2574" s="155" t="s">
        <v>301</v>
      </c>
      <c r="E2574" s="156" t="s">
        <v>302</v>
      </c>
      <c r="F2574" s="157">
        <v>1.8</v>
      </c>
      <c r="G2574" s="157">
        <v>0</v>
      </c>
      <c r="H2574" s="157">
        <v>0</v>
      </c>
    </row>
    <row r="2575" spans="1:8" ht="15" outlineLevel="7" x14ac:dyDescent="0.2">
      <c r="A2575" s="155" t="s">
        <v>2232</v>
      </c>
      <c r="B2575" s="155" t="s">
        <v>2094</v>
      </c>
      <c r="C2575" s="155" t="s">
        <v>832</v>
      </c>
      <c r="D2575" s="155" t="s">
        <v>327</v>
      </c>
      <c r="E2575" s="156" t="s">
        <v>328</v>
      </c>
      <c r="F2575" s="157">
        <v>625</v>
      </c>
      <c r="G2575" s="157">
        <v>625</v>
      </c>
      <c r="H2575" s="157">
        <v>625</v>
      </c>
    </row>
    <row r="2576" spans="1:8" ht="60" outlineLevel="6" x14ac:dyDescent="0.2">
      <c r="A2576" s="155" t="s">
        <v>2232</v>
      </c>
      <c r="B2576" s="155" t="s">
        <v>2094</v>
      </c>
      <c r="C2576" s="155" t="s">
        <v>833</v>
      </c>
      <c r="D2576" s="155"/>
      <c r="E2576" s="156" t="s">
        <v>288</v>
      </c>
      <c r="F2576" s="157">
        <v>317290.2</v>
      </c>
      <c r="G2576" s="157">
        <v>328888.09999999998</v>
      </c>
      <c r="H2576" s="157">
        <v>328888.09999999998</v>
      </c>
    </row>
    <row r="2577" spans="1:8" ht="108.75" customHeight="1" outlineLevel="7" x14ac:dyDescent="0.2">
      <c r="A2577" s="155" t="s">
        <v>2232</v>
      </c>
      <c r="B2577" s="155" t="s">
        <v>2094</v>
      </c>
      <c r="C2577" s="155" t="s">
        <v>833</v>
      </c>
      <c r="D2577" s="155" t="s">
        <v>325</v>
      </c>
      <c r="E2577" s="156" t="s">
        <v>326</v>
      </c>
      <c r="F2577" s="157">
        <v>265993.09999999998</v>
      </c>
      <c r="G2577" s="157">
        <v>277580.3</v>
      </c>
      <c r="H2577" s="157">
        <v>277580.3</v>
      </c>
    </row>
    <row r="2578" spans="1:8" ht="45" outlineLevel="7" x14ac:dyDescent="0.2">
      <c r="A2578" s="155" t="s">
        <v>2232</v>
      </c>
      <c r="B2578" s="155" t="s">
        <v>2094</v>
      </c>
      <c r="C2578" s="155" t="s">
        <v>833</v>
      </c>
      <c r="D2578" s="155" t="s">
        <v>293</v>
      </c>
      <c r="E2578" s="156" t="s">
        <v>294</v>
      </c>
      <c r="F2578" s="157">
        <v>51003.9</v>
      </c>
      <c r="G2578" s="157">
        <v>51003.9</v>
      </c>
      <c r="H2578" s="157">
        <v>51003.9</v>
      </c>
    </row>
    <row r="2579" spans="1:8" ht="60" outlineLevel="7" x14ac:dyDescent="0.2">
      <c r="A2579" s="155" t="s">
        <v>2232</v>
      </c>
      <c r="B2579" s="155" t="s">
        <v>2094</v>
      </c>
      <c r="C2579" s="155" t="s">
        <v>833</v>
      </c>
      <c r="D2579" s="155" t="s">
        <v>289</v>
      </c>
      <c r="E2579" s="156" t="s">
        <v>290</v>
      </c>
      <c r="F2579" s="157">
        <v>255.8</v>
      </c>
      <c r="G2579" s="157">
        <v>266.5</v>
      </c>
      <c r="H2579" s="157">
        <v>266.5</v>
      </c>
    </row>
    <row r="2580" spans="1:8" ht="15" outlineLevel="7" x14ac:dyDescent="0.2">
      <c r="A2580" s="155" t="s">
        <v>2232</v>
      </c>
      <c r="B2580" s="155" t="s">
        <v>2094</v>
      </c>
      <c r="C2580" s="155" t="s">
        <v>833</v>
      </c>
      <c r="D2580" s="155" t="s">
        <v>327</v>
      </c>
      <c r="E2580" s="156" t="s">
        <v>328</v>
      </c>
      <c r="F2580" s="157">
        <v>37.4</v>
      </c>
      <c r="G2580" s="157">
        <v>37.4</v>
      </c>
      <c r="H2580" s="157">
        <v>37.4</v>
      </c>
    </row>
    <row r="2581" spans="1:8" ht="45" outlineLevel="6" x14ac:dyDescent="0.2">
      <c r="A2581" s="155" t="s">
        <v>2232</v>
      </c>
      <c r="B2581" s="155" t="s">
        <v>2094</v>
      </c>
      <c r="C2581" s="155" t="s">
        <v>836</v>
      </c>
      <c r="D2581" s="155"/>
      <c r="E2581" s="156" t="s">
        <v>837</v>
      </c>
      <c r="F2581" s="157">
        <v>4959.2</v>
      </c>
      <c r="G2581" s="157">
        <v>4959.2</v>
      </c>
      <c r="H2581" s="157">
        <v>4959.2</v>
      </c>
    </row>
    <row r="2582" spans="1:8" ht="45" outlineLevel="7" x14ac:dyDescent="0.2">
      <c r="A2582" s="155" t="s">
        <v>2232</v>
      </c>
      <c r="B2582" s="155" t="s">
        <v>2094</v>
      </c>
      <c r="C2582" s="155" t="s">
        <v>836</v>
      </c>
      <c r="D2582" s="155" t="s">
        <v>293</v>
      </c>
      <c r="E2582" s="156" t="s">
        <v>294</v>
      </c>
      <c r="F2582" s="157">
        <v>4959.2</v>
      </c>
      <c r="G2582" s="157">
        <v>4959.2</v>
      </c>
      <c r="H2582" s="157">
        <v>4959.2</v>
      </c>
    </row>
    <row r="2583" spans="1:8" ht="45" outlineLevel="3" x14ac:dyDescent="0.2">
      <c r="A2583" s="155" t="s">
        <v>2232</v>
      </c>
      <c r="B2583" s="155" t="s">
        <v>2094</v>
      </c>
      <c r="C2583" s="155" t="s">
        <v>1055</v>
      </c>
      <c r="D2583" s="155"/>
      <c r="E2583" s="156" t="s">
        <v>1056</v>
      </c>
      <c r="F2583" s="157">
        <v>9598</v>
      </c>
      <c r="G2583" s="157">
        <v>9598</v>
      </c>
      <c r="H2583" s="157">
        <v>9598</v>
      </c>
    </row>
    <row r="2584" spans="1:8" ht="62.25" customHeight="1" outlineLevel="4" x14ac:dyDescent="0.2">
      <c r="A2584" s="155" t="s">
        <v>2232</v>
      </c>
      <c r="B2584" s="155" t="s">
        <v>2094</v>
      </c>
      <c r="C2584" s="155" t="s">
        <v>1109</v>
      </c>
      <c r="D2584" s="155"/>
      <c r="E2584" s="156" t="s">
        <v>1110</v>
      </c>
      <c r="F2584" s="157">
        <v>9598</v>
      </c>
      <c r="G2584" s="157">
        <v>9598</v>
      </c>
      <c r="H2584" s="157">
        <v>9598</v>
      </c>
    </row>
    <row r="2585" spans="1:8" ht="60" customHeight="1" outlineLevel="5" x14ac:dyDescent="0.2">
      <c r="A2585" s="155" t="s">
        <v>2232</v>
      </c>
      <c r="B2585" s="155" t="s">
        <v>2094</v>
      </c>
      <c r="C2585" s="155" t="s">
        <v>1111</v>
      </c>
      <c r="D2585" s="155"/>
      <c r="E2585" s="156" t="s">
        <v>1112</v>
      </c>
      <c r="F2585" s="157">
        <v>9598</v>
      </c>
      <c r="G2585" s="157">
        <v>9598</v>
      </c>
      <c r="H2585" s="157">
        <v>9598</v>
      </c>
    </row>
    <row r="2586" spans="1:8" ht="75" outlineLevel="6" x14ac:dyDescent="0.2">
      <c r="A2586" s="155" t="s">
        <v>2232</v>
      </c>
      <c r="B2586" s="155" t="s">
        <v>2094</v>
      </c>
      <c r="C2586" s="155" t="s">
        <v>1114</v>
      </c>
      <c r="D2586" s="155"/>
      <c r="E2586" s="156" t="s">
        <v>1115</v>
      </c>
      <c r="F2586" s="157">
        <v>9598</v>
      </c>
      <c r="G2586" s="157">
        <v>9598</v>
      </c>
      <c r="H2586" s="157">
        <v>9598</v>
      </c>
    </row>
    <row r="2587" spans="1:8" ht="60" outlineLevel="7" x14ac:dyDescent="0.2">
      <c r="A2587" s="155" t="s">
        <v>2232</v>
      </c>
      <c r="B2587" s="155" t="s">
        <v>2094</v>
      </c>
      <c r="C2587" s="155" t="s">
        <v>1114</v>
      </c>
      <c r="D2587" s="155" t="s">
        <v>289</v>
      </c>
      <c r="E2587" s="156" t="s">
        <v>290</v>
      </c>
      <c r="F2587" s="157">
        <v>9598</v>
      </c>
      <c r="G2587" s="157">
        <v>9598</v>
      </c>
      <c r="H2587" s="157">
        <v>9598</v>
      </c>
    </row>
    <row r="2588" spans="1:8" ht="30" x14ac:dyDescent="0.2">
      <c r="A2588" s="155" t="s">
        <v>2236</v>
      </c>
      <c r="B2588" s="155"/>
      <c r="C2588" s="155"/>
      <c r="D2588" s="155"/>
      <c r="E2588" s="156" t="s">
        <v>2237</v>
      </c>
      <c r="F2588" s="157">
        <v>132833.1</v>
      </c>
      <c r="G2588" s="157">
        <v>140601.79999999999</v>
      </c>
      <c r="H2588" s="157">
        <v>126238.3</v>
      </c>
    </row>
    <row r="2589" spans="1:8" ht="30" outlineLevel="1" x14ac:dyDescent="0.2">
      <c r="A2589" s="155" t="s">
        <v>2236</v>
      </c>
      <c r="B2589" s="155" t="s">
        <v>2058</v>
      </c>
      <c r="C2589" s="155"/>
      <c r="D2589" s="155"/>
      <c r="E2589" s="156" t="s">
        <v>2059</v>
      </c>
      <c r="F2589" s="157">
        <v>240</v>
      </c>
      <c r="G2589" s="157">
        <v>240</v>
      </c>
      <c r="H2589" s="157">
        <v>240</v>
      </c>
    </row>
    <row r="2590" spans="1:8" ht="15" outlineLevel="2" x14ac:dyDescent="0.2">
      <c r="A2590" s="155" t="s">
        <v>2236</v>
      </c>
      <c r="B2590" s="155" t="s">
        <v>2146</v>
      </c>
      <c r="C2590" s="155"/>
      <c r="D2590" s="155"/>
      <c r="E2590" s="156" t="s">
        <v>2147</v>
      </c>
      <c r="F2590" s="157">
        <v>240</v>
      </c>
      <c r="G2590" s="157">
        <v>240</v>
      </c>
      <c r="H2590" s="157">
        <v>240</v>
      </c>
    </row>
    <row r="2591" spans="1:8" ht="45" outlineLevel="3" x14ac:dyDescent="0.2">
      <c r="A2591" s="155" t="s">
        <v>2236</v>
      </c>
      <c r="B2591" s="155" t="s">
        <v>2146</v>
      </c>
      <c r="C2591" s="155" t="s">
        <v>1821</v>
      </c>
      <c r="D2591" s="155"/>
      <c r="E2591" s="156" t="s">
        <v>1822</v>
      </c>
      <c r="F2591" s="157">
        <v>240</v>
      </c>
      <c r="G2591" s="157">
        <v>240</v>
      </c>
      <c r="H2591" s="157">
        <v>240</v>
      </c>
    </row>
    <row r="2592" spans="1:8" ht="30" outlineLevel="4" x14ac:dyDescent="0.2">
      <c r="A2592" s="155" t="s">
        <v>2236</v>
      </c>
      <c r="B2592" s="155" t="s">
        <v>2146</v>
      </c>
      <c r="C2592" s="155" t="s">
        <v>1828</v>
      </c>
      <c r="D2592" s="155"/>
      <c r="E2592" s="156" t="s">
        <v>1829</v>
      </c>
      <c r="F2592" s="157">
        <v>240</v>
      </c>
      <c r="G2592" s="157">
        <v>240</v>
      </c>
      <c r="H2592" s="157">
        <v>240</v>
      </c>
    </row>
    <row r="2593" spans="1:8" ht="273" customHeight="1" outlineLevel="5" x14ac:dyDescent="0.2">
      <c r="A2593" s="155" t="s">
        <v>2236</v>
      </c>
      <c r="B2593" s="155" t="s">
        <v>2146</v>
      </c>
      <c r="C2593" s="155" t="s">
        <v>1830</v>
      </c>
      <c r="D2593" s="155"/>
      <c r="E2593" s="156" t="s">
        <v>1831</v>
      </c>
      <c r="F2593" s="157">
        <v>240</v>
      </c>
      <c r="G2593" s="157">
        <v>240</v>
      </c>
      <c r="H2593" s="157">
        <v>240</v>
      </c>
    </row>
    <row r="2594" spans="1:8" ht="120" outlineLevel="6" x14ac:dyDescent="0.2">
      <c r="A2594" s="155" t="s">
        <v>2236</v>
      </c>
      <c r="B2594" s="155" t="s">
        <v>2146</v>
      </c>
      <c r="C2594" s="155" t="s">
        <v>1833</v>
      </c>
      <c r="D2594" s="155"/>
      <c r="E2594" s="156" t="s">
        <v>2316</v>
      </c>
      <c r="F2594" s="157">
        <v>240</v>
      </c>
      <c r="G2594" s="157">
        <v>240</v>
      </c>
      <c r="H2594" s="157">
        <v>240</v>
      </c>
    </row>
    <row r="2595" spans="1:8" ht="45" outlineLevel="7" x14ac:dyDescent="0.2">
      <c r="A2595" s="155" t="s">
        <v>2236</v>
      </c>
      <c r="B2595" s="155" t="s">
        <v>2146</v>
      </c>
      <c r="C2595" s="155" t="s">
        <v>1833</v>
      </c>
      <c r="D2595" s="155" t="s">
        <v>293</v>
      </c>
      <c r="E2595" s="156" t="s">
        <v>294</v>
      </c>
      <c r="F2595" s="157">
        <v>240</v>
      </c>
      <c r="G2595" s="157">
        <v>240</v>
      </c>
      <c r="H2595" s="157">
        <v>240</v>
      </c>
    </row>
    <row r="2596" spans="1:8" ht="30" outlineLevel="1" x14ac:dyDescent="0.2">
      <c r="A2596" s="155" t="s">
        <v>2236</v>
      </c>
      <c r="B2596" s="155" t="s">
        <v>2078</v>
      </c>
      <c r="C2596" s="155"/>
      <c r="D2596" s="155"/>
      <c r="E2596" s="156" t="s">
        <v>2079</v>
      </c>
      <c r="F2596" s="157">
        <v>132593.1</v>
      </c>
      <c r="G2596" s="157">
        <v>140361.79999999999</v>
      </c>
      <c r="H2596" s="157">
        <v>125998.3</v>
      </c>
    </row>
    <row r="2597" spans="1:8" ht="30" outlineLevel="2" x14ac:dyDescent="0.2">
      <c r="A2597" s="155" t="s">
        <v>2236</v>
      </c>
      <c r="B2597" s="155" t="s">
        <v>2106</v>
      </c>
      <c r="C2597" s="155"/>
      <c r="D2597" s="155"/>
      <c r="E2597" s="156" t="s">
        <v>2107</v>
      </c>
      <c r="F2597" s="157">
        <v>132593.1</v>
      </c>
      <c r="G2597" s="157">
        <v>140361.79999999999</v>
      </c>
      <c r="H2597" s="157">
        <v>125998.3</v>
      </c>
    </row>
    <row r="2598" spans="1:8" ht="45" outlineLevel="3" x14ac:dyDescent="0.2">
      <c r="A2598" s="155" t="s">
        <v>2236</v>
      </c>
      <c r="B2598" s="155" t="s">
        <v>2106</v>
      </c>
      <c r="C2598" s="155" t="s">
        <v>840</v>
      </c>
      <c r="D2598" s="155"/>
      <c r="E2598" s="156" t="s">
        <v>841</v>
      </c>
      <c r="F2598" s="157">
        <v>123402</v>
      </c>
      <c r="G2598" s="157">
        <v>131296.4</v>
      </c>
      <c r="H2598" s="157">
        <v>121890</v>
      </c>
    </row>
    <row r="2599" spans="1:8" ht="45" outlineLevel="4" x14ac:dyDescent="0.2">
      <c r="A2599" s="155" t="s">
        <v>2236</v>
      </c>
      <c r="B2599" s="155" t="s">
        <v>2106</v>
      </c>
      <c r="C2599" s="155" t="s">
        <v>842</v>
      </c>
      <c r="D2599" s="155"/>
      <c r="E2599" s="156" t="s">
        <v>843</v>
      </c>
      <c r="F2599" s="157">
        <v>113807.2</v>
      </c>
      <c r="G2599" s="157">
        <v>121336.8</v>
      </c>
      <c r="H2599" s="157">
        <v>111930.4</v>
      </c>
    </row>
    <row r="2600" spans="1:8" ht="60" outlineLevel="5" x14ac:dyDescent="0.2">
      <c r="A2600" s="155" t="s">
        <v>2236</v>
      </c>
      <c r="B2600" s="155" t="s">
        <v>2106</v>
      </c>
      <c r="C2600" s="155" t="s">
        <v>896</v>
      </c>
      <c r="D2600" s="155"/>
      <c r="E2600" s="156" t="s">
        <v>897</v>
      </c>
      <c r="F2600" s="157">
        <v>6106.2</v>
      </c>
      <c r="G2600" s="157">
        <v>9906.4</v>
      </c>
      <c r="H2600" s="157">
        <v>500</v>
      </c>
    </row>
    <row r="2601" spans="1:8" ht="45" outlineLevel="6" x14ac:dyDescent="0.2">
      <c r="A2601" s="155" t="s">
        <v>2236</v>
      </c>
      <c r="B2601" s="155" t="s">
        <v>2106</v>
      </c>
      <c r="C2601" s="155" t="s">
        <v>898</v>
      </c>
      <c r="D2601" s="155"/>
      <c r="E2601" s="156" t="s">
        <v>612</v>
      </c>
      <c r="F2601" s="157">
        <v>6106.2</v>
      </c>
      <c r="G2601" s="157">
        <v>9906.4</v>
      </c>
      <c r="H2601" s="157">
        <v>500</v>
      </c>
    </row>
    <row r="2602" spans="1:8" ht="60" outlineLevel="7" x14ac:dyDescent="0.2">
      <c r="A2602" s="155" t="s">
        <v>2236</v>
      </c>
      <c r="B2602" s="155" t="s">
        <v>2106</v>
      </c>
      <c r="C2602" s="155" t="s">
        <v>898</v>
      </c>
      <c r="D2602" s="155" t="s">
        <v>289</v>
      </c>
      <c r="E2602" s="156" t="s">
        <v>290</v>
      </c>
      <c r="F2602" s="157">
        <v>6106.2</v>
      </c>
      <c r="G2602" s="157">
        <v>9906.4</v>
      </c>
      <c r="H2602" s="157">
        <v>500</v>
      </c>
    </row>
    <row r="2603" spans="1:8" ht="75" outlineLevel="5" x14ac:dyDescent="0.2">
      <c r="A2603" s="155" t="s">
        <v>2236</v>
      </c>
      <c r="B2603" s="155" t="s">
        <v>2106</v>
      </c>
      <c r="C2603" s="155" t="s">
        <v>899</v>
      </c>
      <c r="D2603" s="155"/>
      <c r="E2603" s="156" t="s">
        <v>900</v>
      </c>
      <c r="F2603" s="157">
        <v>107701</v>
      </c>
      <c r="G2603" s="157">
        <v>111430.39999999999</v>
      </c>
      <c r="H2603" s="157">
        <v>111430.39999999999</v>
      </c>
    </row>
    <row r="2604" spans="1:8" ht="60" outlineLevel="6" x14ac:dyDescent="0.2">
      <c r="A2604" s="155" t="s">
        <v>2236</v>
      </c>
      <c r="B2604" s="155" t="s">
        <v>2106</v>
      </c>
      <c r="C2604" s="155" t="s">
        <v>901</v>
      </c>
      <c r="D2604" s="155"/>
      <c r="E2604" s="156" t="s">
        <v>288</v>
      </c>
      <c r="F2604" s="157">
        <v>85071.3</v>
      </c>
      <c r="G2604" s="157">
        <v>87926</v>
      </c>
      <c r="H2604" s="157">
        <v>87926</v>
      </c>
    </row>
    <row r="2605" spans="1:8" ht="60" outlineLevel="7" x14ac:dyDescent="0.2">
      <c r="A2605" s="155" t="s">
        <v>2236</v>
      </c>
      <c r="B2605" s="155" t="s">
        <v>2106</v>
      </c>
      <c r="C2605" s="155" t="s">
        <v>901</v>
      </c>
      <c r="D2605" s="155" t="s">
        <v>289</v>
      </c>
      <c r="E2605" s="156" t="s">
        <v>290</v>
      </c>
      <c r="F2605" s="157">
        <v>85071.3</v>
      </c>
      <c r="G2605" s="157">
        <v>87926</v>
      </c>
      <c r="H2605" s="157">
        <v>87926</v>
      </c>
    </row>
    <row r="2606" spans="1:8" ht="90" outlineLevel="6" x14ac:dyDescent="0.2">
      <c r="A2606" s="155" t="s">
        <v>2236</v>
      </c>
      <c r="B2606" s="155" t="s">
        <v>2106</v>
      </c>
      <c r="C2606" s="155" t="s">
        <v>902</v>
      </c>
      <c r="D2606" s="155"/>
      <c r="E2606" s="156" t="s">
        <v>903</v>
      </c>
      <c r="F2606" s="157">
        <v>22429.7</v>
      </c>
      <c r="G2606" s="157">
        <v>23304.400000000001</v>
      </c>
      <c r="H2606" s="157">
        <v>23304.400000000001</v>
      </c>
    </row>
    <row r="2607" spans="1:8" ht="15" outlineLevel="7" x14ac:dyDescent="0.2">
      <c r="A2607" s="155" t="s">
        <v>2236</v>
      </c>
      <c r="B2607" s="155" t="s">
        <v>2106</v>
      </c>
      <c r="C2607" s="155" t="s">
        <v>902</v>
      </c>
      <c r="D2607" s="155" t="s">
        <v>343</v>
      </c>
      <c r="E2607" s="156" t="s">
        <v>344</v>
      </c>
      <c r="F2607" s="157">
        <v>22429.7</v>
      </c>
      <c r="G2607" s="157">
        <v>23304.400000000001</v>
      </c>
      <c r="H2607" s="157">
        <v>23304.400000000001</v>
      </c>
    </row>
    <row r="2608" spans="1:8" ht="30" outlineLevel="6" x14ac:dyDescent="0.2">
      <c r="A2608" s="155" t="s">
        <v>2236</v>
      </c>
      <c r="B2608" s="155" t="s">
        <v>2106</v>
      </c>
      <c r="C2608" s="155" t="s">
        <v>904</v>
      </c>
      <c r="D2608" s="155"/>
      <c r="E2608" s="156" t="s">
        <v>905</v>
      </c>
      <c r="F2608" s="157">
        <v>200</v>
      </c>
      <c r="G2608" s="157">
        <v>200</v>
      </c>
      <c r="H2608" s="157">
        <v>200</v>
      </c>
    </row>
    <row r="2609" spans="1:8" ht="45" outlineLevel="7" x14ac:dyDescent="0.2">
      <c r="A2609" s="155" t="s">
        <v>2236</v>
      </c>
      <c r="B2609" s="155" t="s">
        <v>2106</v>
      </c>
      <c r="C2609" s="155" t="s">
        <v>904</v>
      </c>
      <c r="D2609" s="155" t="s">
        <v>293</v>
      </c>
      <c r="E2609" s="156" t="s">
        <v>294</v>
      </c>
      <c r="F2609" s="157">
        <v>200</v>
      </c>
      <c r="G2609" s="157">
        <v>200</v>
      </c>
      <c r="H2609" s="157">
        <v>200</v>
      </c>
    </row>
    <row r="2610" spans="1:8" ht="45" outlineLevel="4" x14ac:dyDescent="0.2">
      <c r="A2610" s="155" t="s">
        <v>2236</v>
      </c>
      <c r="B2610" s="155" t="s">
        <v>2106</v>
      </c>
      <c r="C2610" s="155" t="s">
        <v>950</v>
      </c>
      <c r="D2610" s="155"/>
      <c r="E2610" s="156" t="s">
        <v>951</v>
      </c>
      <c r="F2610" s="157">
        <v>9594.7999999999993</v>
      </c>
      <c r="G2610" s="157">
        <v>9959.6</v>
      </c>
      <c r="H2610" s="157">
        <v>9959.6</v>
      </c>
    </row>
    <row r="2611" spans="1:8" ht="45" outlineLevel="5" x14ac:dyDescent="0.2">
      <c r="A2611" s="155" t="s">
        <v>2236</v>
      </c>
      <c r="B2611" s="155" t="s">
        <v>2106</v>
      </c>
      <c r="C2611" s="155" t="s">
        <v>952</v>
      </c>
      <c r="D2611" s="155"/>
      <c r="E2611" s="156" t="s">
        <v>369</v>
      </c>
      <c r="F2611" s="157">
        <v>9594.7999999999993</v>
      </c>
      <c r="G2611" s="157">
        <v>9959.6</v>
      </c>
      <c r="H2611" s="157">
        <v>9959.6</v>
      </c>
    </row>
    <row r="2612" spans="1:8" ht="60" outlineLevel="6" x14ac:dyDescent="0.2">
      <c r="A2612" s="155" t="s">
        <v>2236</v>
      </c>
      <c r="B2612" s="155" t="s">
        <v>2106</v>
      </c>
      <c r="C2612" s="155" t="s">
        <v>953</v>
      </c>
      <c r="D2612" s="155"/>
      <c r="E2612" s="156" t="s">
        <v>371</v>
      </c>
      <c r="F2612" s="157">
        <v>9594.7999999999993</v>
      </c>
      <c r="G2612" s="157">
        <v>9959.6</v>
      </c>
      <c r="H2612" s="157">
        <v>9959.6</v>
      </c>
    </row>
    <row r="2613" spans="1:8" ht="120" outlineLevel="7" x14ac:dyDescent="0.2">
      <c r="A2613" s="155" t="s">
        <v>2236</v>
      </c>
      <c r="B2613" s="155" t="s">
        <v>2106</v>
      </c>
      <c r="C2613" s="155" t="s">
        <v>953</v>
      </c>
      <c r="D2613" s="155" t="s">
        <v>325</v>
      </c>
      <c r="E2613" s="156" t="s">
        <v>326</v>
      </c>
      <c r="F2613" s="157">
        <v>8556.2999999999993</v>
      </c>
      <c r="G2613" s="157">
        <v>8736.7000000000007</v>
      </c>
      <c r="H2613" s="157">
        <v>8736.7000000000007</v>
      </c>
    </row>
    <row r="2614" spans="1:8" ht="45" outlineLevel="7" x14ac:dyDescent="0.2">
      <c r="A2614" s="155" t="s">
        <v>2236</v>
      </c>
      <c r="B2614" s="155" t="s">
        <v>2106</v>
      </c>
      <c r="C2614" s="155" t="s">
        <v>953</v>
      </c>
      <c r="D2614" s="155" t="s">
        <v>293</v>
      </c>
      <c r="E2614" s="156" t="s">
        <v>294</v>
      </c>
      <c r="F2614" s="157">
        <v>1028.5</v>
      </c>
      <c r="G2614" s="157">
        <v>1222.9000000000001</v>
      </c>
      <c r="H2614" s="157">
        <v>1222.9000000000001</v>
      </c>
    </row>
    <row r="2615" spans="1:8" ht="30" outlineLevel="7" x14ac:dyDescent="0.2">
      <c r="A2615" s="155" t="s">
        <v>2236</v>
      </c>
      <c r="B2615" s="155" t="s">
        <v>2106</v>
      </c>
      <c r="C2615" s="155" t="s">
        <v>953</v>
      </c>
      <c r="D2615" s="155" t="s">
        <v>301</v>
      </c>
      <c r="E2615" s="156" t="s">
        <v>302</v>
      </c>
      <c r="F2615" s="157">
        <v>10</v>
      </c>
      <c r="G2615" s="157">
        <v>0</v>
      </c>
      <c r="H2615" s="157">
        <v>0</v>
      </c>
    </row>
    <row r="2616" spans="1:8" ht="45" outlineLevel="3" x14ac:dyDescent="0.2">
      <c r="A2616" s="155" t="s">
        <v>2236</v>
      </c>
      <c r="B2616" s="155" t="s">
        <v>2106</v>
      </c>
      <c r="C2616" s="155" t="s">
        <v>1736</v>
      </c>
      <c r="D2616" s="155"/>
      <c r="E2616" s="156" t="s">
        <v>1737</v>
      </c>
      <c r="F2616" s="157">
        <v>9191.1</v>
      </c>
      <c r="G2616" s="157">
        <v>9065.4</v>
      </c>
      <c r="H2616" s="157">
        <v>4108.3</v>
      </c>
    </row>
    <row r="2617" spans="1:8" ht="75" outlineLevel="4" x14ac:dyDescent="0.2">
      <c r="A2617" s="155" t="s">
        <v>2236</v>
      </c>
      <c r="B2617" s="155" t="s">
        <v>2106</v>
      </c>
      <c r="C2617" s="155" t="s">
        <v>1759</v>
      </c>
      <c r="D2617" s="155"/>
      <c r="E2617" s="156" t="s">
        <v>1760</v>
      </c>
      <c r="F2617" s="157">
        <v>108.3</v>
      </c>
      <c r="G2617" s="157">
        <v>108.3</v>
      </c>
      <c r="H2617" s="157">
        <v>108.3</v>
      </c>
    </row>
    <row r="2618" spans="1:8" ht="60" outlineLevel="5" x14ac:dyDescent="0.2">
      <c r="A2618" s="155" t="s">
        <v>2236</v>
      </c>
      <c r="B2618" s="155" t="s">
        <v>2106</v>
      </c>
      <c r="C2618" s="155" t="s">
        <v>1761</v>
      </c>
      <c r="D2618" s="155"/>
      <c r="E2618" s="156" t="s">
        <v>1762</v>
      </c>
      <c r="F2618" s="157">
        <v>108.3</v>
      </c>
      <c r="G2618" s="157">
        <v>108.3</v>
      </c>
      <c r="H2618" s="157">
        <v>108.3</v>
      </c>
    </row>
    <row r="2619" spans="1:8" ht="105" outlineLevel="6" x14ac:dyDescent="0.2">
      <c r="A2619" s="155" t="s">
        <v>2236</v>
      </c>
      <c r="B2619" s="155" t="s">
        <v>2106</v>
      </c>
      <c r="C2619" s="155" t="s">
        <v>1765</v>
      </c>
      <c r="D2619" s="155"/>
      <c r="E2619" s="156" t="s">
        <v>1766</v>
      </c>
      <c r="F2619" s="157">
        <v>108.3</v>
      </c>
      <c r="G2619" s="157">
        <v>108.3</v>
      </c>
      <c r="H2619" s="157">
        <v>108.3</v>
      </c>
    </row>
    <row r="2620" spans="1:8" ht="60" outlineLevel="7" x14ac:dyDescent="0.2">
      <c r="A2620" s="155" t="s">
        <v>2236</v>
      </c>
      <c r="B2620" s="155" t="s">
        <v>2106</v>
      </c>
      <c r="C2620" s="155" t="s">
        <v>1765</v>
      </c>
      <c r="D2620" s="155" t="s">
        <v>289</v>
      </c>
      <c r="E2620" s="156" t="s">
        <v>290</v>
      </c>
      <c r="F2620" s="157">
        <v>108.3</v>
      </c>
      <c r="G2620" s="157">
        <v>108.3</v>
      </c>
      <c r="H2620" s="157">
        <v>108.3</v>
      </c>
    </row>
    <row r="2621" spans="1:8" ht="60" outlineLevel="4" x14ac:dyDescent="0.2">
      <c r="A2621" s="155" t="s">
        <v>2236</v>
      </c>
      <c r="B2621" s="155" t="s">
        <v>2106</v>
      </c>
      <c r="C2621" s="155" t="s">
        <v>1777</v>
      </c>
      <c r="D2621" s="155"/>
      <c r="E2621" s="156" t="s">
        <v>1778</v>
      </c>
      <c r="F2621" s="157">
        <v>9082.7999999999993</v>
      </c>
      <c r="G2621" s="157">
        <v>8957.1</v>
      </c>
      <c r="H2621" s="157">
        <v>4000</v>
      </c>
    </row>
    <row r="2622" spans="1:8" ht="75" outlineLevel="5" x14ac:dyDescent="0.2">
      <c r="A2622" s="155" t="s">
        <v>2236</v>
      </c>
      <c r="B2622" s="155" t="s">
        <v>2106</v>
      </c>
      <c r="C2622" s="155" t="s">
        <v>1779</v>
      </c>
      <c r="D2622" s="155"/>
      <c r="E2622" s="156" t="s">
        <v>1780</v>
      </c>
      <c r="F2622" s="157">
        <v>9082.7999999999993</v>
      </c>
      <c r="G2622" s="157">
        <v>8957.1</v>
      </c>
      <c r="H2622" s="157">
        <v>4000</v>
      </c>
    </row>
    <row r="2623" spans="1:8" ht="75" outlineLevel="6" x14ac:dyDescent="0.2">
      <c r="A2623" s="155" t="s">
        <v>2236</v>
      </c>
      <c r="B2623" s="155" t="s">
        <v>2106</v>
      </c>
      <c r="C2623" s="155" t="s">
        <v>1782</v>
      </c>
      <c r="D2623" s="155"/>
      <c r="E2623" s="156" t="s">
        <v>1783</v>
      </c>
      <c r="F2623" s="157">
        <v>9082.7999999999993</v>
      </c>
      <c r="G2623" s="157">
        <v>8957.1</v>
      </c>
      <c r="H2623" s="157">
        <v>4000</v>
      </c>
    </row>
    <row r="2624" spans="1:8" ht="60" outlineLevel="7" x14ac:dyDescent="0.2">
      <c r="A2624" s="155" t="s">
        <v>2236</v>
      </c>
      <c r="B2624" s="155" t="s">
        <v>2106</v>
      </c>
      <c r="C2624" s="155" t="s">
        <v>1782</v>
      </c>
      <c r="D2624" s="155" t="s">
        <v>289</v>
      </c>
      <c r="E2624" s="156" t="s">
        <v>290</v>
      </c>
      <c r="F2624" s="157">
        <v>9082.7999999999993</v>
      </c>
      <c r="G2624" s="157">
        <v>8957.1</v>
      </c>
      <c r="H2624" s="157">
        <v>4000</v>
      </c>
    </row>
    <row r="2625" spans="1:8" ht="30" x14ac:dyDescent="0.2">
      <c r="A2625" s="155" t="s">
        <v>2238</v>
      </c>
      <c r="B2625" s="155"/>
      <c r="C2625" s="155"/>
      <c r="D2625" s="155"/>
      <c r="E2625" s="156" t="s">
        <v>2239</v>
      </c>
      <c r="F2625" s="157">
        <v>927718.6</v>
      </c>
      <c r="G2625" s="157">
        <v>295299.5</v>
      </c>
      <c r="H2625" s="157">
        <v>295299.5</v>
      </c>
    </row>
    <row r="2626" spans="1:8" ht="30" outlineLevel="1" x14ac:dyDescent="0.2">
      <c r="A2626" s="155" t="s">
        <v>2238</v>
      </c>
      <c r="B2626" s="155" t="s">
        <v>2054</v>
      </c>
      <c r="C2626" s="155"/>
      <c r="D2626" s="155"/>
      <c r="E2626" s="156" t="s">
        <v>2055</v>
      </c>
      <c r="F2626" s="157">
        <v>16320.8</v>
      </c>
      <c r="G2626" s="157">
        <v>16919.5</v>
      </c>
      <c r="H2626" s="157">
        <v>16919.5</v>
      </c>
    </row>
    <row r="2627" spans="1:8" ht="30" outlineLevel="2" x14ac:dyDescent="0.2">
      <c r="A2627" s="155" t="s">
        <v>2238</v>
      </c>
      <c r="B2627" s="155" t="s">
        <v>2056</v>
      </c>
      <c r="C2627" s="155"/>
      <c r="D2627" s="155"/>
      <c r="E2627" s="156" t="s">
        <v>2057</v>
      </c>
      <c r="F2627" s="157">
        <v>16320.8</v>
      </c>
      <c r="G2627" s="157">
        <v>16919.5</v>
      </c>
      <c r="H2627" s="157">
        <v>16919.5</v>
      </c>
    </row>
    <row r="2628" spans="1:8" ht="45" customHeight="1" outlineLevel="3" x14ac:dyDescent="0.2">
      <c r="A2628" s="155" t="s">
        <v>2238</v>
      </c>
      <c r="B2628" s="155" t="s">
        <v>2056</v>
      </c>
      <c r="C2628" s="155" t="s">
        <v>1116</v>
      </c>
      <c r="D2628" s="155"/>
      <c r="E2628" s="156" t="s">
        <v>1117</v>
      </c>
      <c r="F2628" s="157">
        <v>16320.8</v>
      </c>
      <c r="G2628" s="157">
        <v>16919.5</v>
      </c>
      <c r="H2628" s="157">
        <v>16919.5</v>
      </c>
    </row>
    <row r="2629" spans="1:8" ht="75" outlineLevel="4" x14ac:dyDescent="0.2">
      <c r="A2629" s="155" t="s">
        <v>2238</v>
      </c>
      <c r="B2629" s="155" t="s">
        <v>2056</v>
      </c>
      <c r="C2629" s="155" t="s">
        <v>1278</v>
      </c>
      <c r="D2629" s="155"/>
      <c r="E2629" s="156" t="s">
        <v>1279</v>
      </c>
      <c r="F2629" s="157">
        <v>16320.8</v>
      </c>
      <c r="G2629" s="157">
        <v>16919.5</v>
      </c>
      <c r="H2629" s="157">
        <v>16919.5</v>
      </c>
    </row>
    <row r="2630" spans="1:8" ht="45" outlineLevel="5" x14ac:dyDescent="0.2">
      <c r="A2630" s="155" t="s">
        <v>2238</v>
      </c>
      <c r="B2630" s="155" t="s">
        <v>2056</v>
      </c>
      <c r="C2630" s="155" t="s">
        <v>1280</v>
      </c>
      <c r="D2630" s="155"/>
      <c r="E2630" s="156" t="s">
        <v>369</v>
      </c>
      <c r="F2630" s="157">
        <v>16320.8</v>
      </c>
      <c r="G2630" s="157">
        <v>16919.5</v>
      </c>
      <c r="H2630" s="157">
        <v>16919.5</v>
      </c>
    </row>
    <row r="2631" spans="1:8" ht="60" outlineLevel="6" x14ac:dyDescent="0.2">
      <c r="A2631" s="155" t="s">
        <v>2238</v>
      </c>
      <c r="B2631" s="155" t="s">
        <v>2056</v>
      </c>
      <c r="C2631" s="155" t="s">
        <v>1281</v>
      </c>
      <c r="D2631" s="155"/>
      <c r="E2631" s="156" t="s">
        <v>371</v>
      </c>
      <c r="F2631" s="157">
        <v>16320.8</v>
      </c>
      <c r="G2631" s="157">
        <v>16919.5</v>
      </c>
      <c r="H2631" s="157">
        <v>16919.5</v>
      </c>
    </row>
    <row r="2632" spans="1:8" ht="104.25" customHeight="1" outlineLevel="7" x14ac:dyDescent="0.2">
      <c r="A2632" s="155" t="s">
        <v>2238</v>
      </c>
      <c r="B2632" s="155" t="s">
        <v>2056</v>
      </c>
      <c r="C2632" s="155" t="s">
        <v>1281</v>
      </c>
      <c r="D2632" s="155" t="s">
        <v>325</v>
      </c>
      <c r="E2632" s="156" t="s">
        <v>326</v>
      </c>
      <c r="F2632" s="157">
        <v>14405.2</v>
      </c>
      <c r="G2632" s="157">
        <v>14360.5</v>
      </c>
      <c r="H2632" s="157">
        <v>14360.5</v>
      </c>
    </row>
    <row r="2633" spans="1:8" ht="45" outlineLevel="7" x14ac:dyDescent="0.2">
      <c r="A2633" s="155" t="s">
        <v>2238</v>
      </c>
      <c r="B2633" s="155" t="s">
        <v>2056</v>
      </c>
      <c r="C2633" s="155" t="s">
        <v>1281</v>
      </c>
      <c r="D2633" s="155" t="s">
        <v>293</v>
      </c>
      <c r="E2633" s="156" t="s">
        <v>294</v>
      </c>
      <c r="F2633" s="157">
        <v>1905.6</v>
      </c>
      <c r="G2633" s="157">
        <v>2549</v>
      </c>
      <c r="H2633" s="157">
        <v>2549</v>
      </c>
    </row>
    <row r="2634" spans="1:8" ht="30" outlineLevel="7" x14ac:dyDescent="0.2">
      <c r="A2634" s="155" t="s">
        <v>2238</v>
      </c>
      <c r="B2634" s="155" t="s">
        <v>2056</v>
      </c>
      <c r="C2634" s="155" t="s">
        <v>1281</v>
      </c>
      <c r="D2634" s="155" t="s">
        <v>301</v>
      </c>
      <c r="E2634" s="156" t="s">
        <v>302</v>
      </c>
      <c r="F2634" s="157">
        <v>10</v>
      </c>
      <c r="G2634" s="157">
        <v>10</v>
      </c>
      <c r="H2634" s="157">
        <v>10</v>
      </c>
    </row>
    <row r="2635" spans="1:8" ht="30" outlineLevel="1" x14ac:dyDescent="0.2">
      <c r="A2635" s="155" t="s">
        <v>2238</v>
      </c>
      <c r="B2635" s="155" t="s">
        <v>2058</v>
      </c>
      <c r="C2635" s="155"/>
      <c r="D2635" s="155"/>
      <c r="E2635" s="156" t="s">
        <v>2059</v>
      </c>
      <c r="F2635" s="157">
        <v>562235.9</v>
      </c>
      <c r="G2635" s="157">
        <v>147330.6</v>
      </c>
      <c r="H2635" s="157">
        <v>147330.6</v>
      </c>
    </row>
    <row r="2636" spans="1:8" ht="30" outlineLevel="2" x14ac:dyDescent="0.2">
      <c r="A2636" s="155" t="s">
        <v>2238</v>
      </c>
      <c r="B2636" s="155" t="s">
        <v>2104</v>
      </c>
      <c r="C2636" s="155"/>
      <c r="D2636" s="155"/>
      <c r="E2636" s="156" t="s">
        <v>2105</v>
      </c>
      <c r="F2636" s="157">
        <v>562235.9</v>
      </c>
      <c r="G2636" s="157">
        <v>147330.6</v>
      </c>
      <c r="H2636" s="157">
        <v>147330.6</v>
      </c>
    </row>
    <row r="2637" spans="1:8" ht="47.25" customHeight="1" outlineLevel="3" x14ac:dyDescent="0.2">
      <c r="A2637" s="155" t="s">
        <v>2238</v>
      </c>
      <c r="B2637" s="155" t="s">
        <v>2104</v>
      </c>
      <c r="C2637" s="155" t="s">
        <v>1116</v>
      </c>
      <c r="D2637" s="155"/>
      <c r="E2637" s="156" t="s">
        <v>1117</v>
      </c>
      <c r="F2637" s="157">
        <v>562235.9</v>
      </c>
      <c r="G2637" s="157">
        <v>147330.6</v>
      </c>
      <c r="H2637" s="157">
        <v>147330.6</v>
      </c>
    </row>
    <row r="2638" spans="1:8" ht="15" outlineLevel="4" x14ac:dyDescent="0.2">
      <c r="A2638" s="155" t="s">
        <v>2238</v>
      </c>
      <c r="B2638" s="155" t="s">
        <v>2104</v>
      </c>
      <c r="C2638" s="155" t="s">
        <v>1253</v>
      </c>
      <c r="D2638" s="155"/>
      <c r="E2638" s="156" t="s">
        <v>1254</v>
      </c>
      <c r="F2638" s="157">
        <v>562235.9</v>
      </c>
      <c r="G2638" s="157">
        <v>147330.6</v>
      </c>
      <c r="H2638" s="157">
        <v>147330.6</v>
      </c>
    </row>
    <row r="2639" spans="1:8" ht="33.75" customHeight="1" outlineLevel="5" x14ac:dyDescent="0.2">
      <c r="A2639" s="155" t="s">
        <v>2238</v>
      </c>
      <c r="B2639" s="155" t="s">
        <v>2104</v>
      </c>
      <c r="C2639" s="155" t="s">
        <v>1255</v>
      </c>
      <c r="D2639" s="155"/>
      <c r="E2639" s="156" t="s">
        <v>1256</v>
      </c>
      <c r="F2639" s="157">
        <v>2128</v>
      </c>
      <c r="G2639" s="157">
        <v>1628</v>
      </c>
      <c r="H2639" s="157">
        <v>1628</v>
      </c>
    </row>
    <row r="2640" spans="1:8" ht="30" outlineLevel="6" x14ac:dyDescent="0.2">
      <c r="A2640" s="155" t="s">
        <v>2238</v>
      </c>
      <c r="B2640" s="155" t="s">
        <v>2104</v>
      </c>
      <c r="C2640" s="155" t="s">
        <v>1257</v>
      </c>
      <c r="D2640" s="155"/>
      <c r="E2640" s="156" t="s">
        <v>1258</v>
      </c>
      <c r="F2640" s="157">
        <v>2128</v>
      </c>
      <c r="G2640" s="157">
        <v>1628</v>
      </c>
      <c r="H2640" s="157">
        <v>1628</v>
      </c>
    </row>
    <row r="2641" spans="1:8" ht="45" outlineLevel="7" x14ac:dyDescent="0.2">
      <c r="A2641" s="155" t="s">
        <v>2238</v>
      </c>
      <c r="B2641" s="155" t="s">
        <v>2104</v>
      </c>
      <c r="C2641" s="155" t="s">
        <v>1257</v>
      </c>
      <c r="D2641" s="155" t="s">
        <v>293</v>
      </c>
      <c r="E2641" s="156" t="s">
        <v>294</v>
      </c>
      <c r="F2641" s="157">
        <v>1000</v>
      </c>
      <c r="G2641" s="157">
        <v>0</v>
      </c>
      <c r="H2641" s="157">
        <v>0</v>
      </c>
    </row>
    <row r="2642" spans="1:8" ht="60" outlineLevel="7" x14ac:dyDescent="0.2">
      <c r="A2642" s="155" t="s">
        <v>2238</v>
      </c>
      <c r="B2642" s="155" t="s">
        <v>2104</v>
      </c>
      <c r="C2642" s="155" t="s">
        <v>1257</v>
      </c>
      <c r="D2642" s="155" t="s">
        <v>289</v>
      </c>
      <c r="E2642" s="156" t="s">
        <v>290</v>
      </c>
      <c r="F2642" s="157">
        <v>1128</v>
      </c>
      <c r="G2642" s="157">
        <v>1628</v>
      </c>
      <c r="H2642" s="157">
        <v>1628</v>
      </c>
    </row>
    <row r="2643" spans="1:8" ht="63.75" customHeight="1" outlineLevel="5" x14ac:dyDescent="0.2">
      <c r="A2643" s="155" t="s">
        <v>2238</v>
      </c>
      <c r="B2643" s="155" t="s">
        <v>2104</v>
      </c>
      <c r="C2643" s="155" t="s">
        <v>1259</v>
      </c>
      <c r="D2643" s="155"/>
      <c r="E2643" s="156" t="s">
        <v>1260</v>
      </c>
      <c r="F2643" s="157">
        <v>133452</v>
      </c>
      <c r="G2643" s="157">
        <v>70600.2</v>
      </c>
      <c r="H2643" s="157">
        <v>70600.2</v>
      </c>
    </row>
    <row r="2644" spans="1:8" ht="60" outlineLevel="6" x14ac:dyDescent="0.2">
      <c r="A2644" s="155" t="s">
        <v>2238</v>
      </c>
      <c r="B2644" s="155" t="s">
        <v>2104</v>
      </c>
      <c r="C2644" s="155" t="s">
        <v>1261</v>
      </c>
      <c r="D2644" s="155"/>
      <c r="E2644" s="156" t="s">
        <v>288</v>
      </c>
      <c r="F2644" s="157">
        <v>13072.1</v>
      </c>
      <c r="G2644" s="157">
        <v>13409.8</v>
      </c>
      <c r="H2644" s="157">
        <v>13409.8</v>
      </c>
    </row>
    <row r="2645" spans="1:8" ht="60" outlineLevel="7" x14ac:dyDescent="0.2">
      <c r="A2645" s="155" t="s">
        <v>2238</v>
      </c>
      <c r="B2645" s="155" t="s">
        <v>2104</v>
      </c>
      <c r="C2645" s="155" t="s">
        <v>1261</v>
      </c>
      <c r="D2645" s="155" t="s">
        <v>289</v>
      </c>
      <c r="E2645" s="156" t="s">
        <v>290</v>
      </c>
      <c r="F2645" s="157">
        <v>13072.1</v>
      </c>
      <c r="G2645" s="157">
        <v>13409.8</v>
      </c>
      <c r="H2645" s="157">
        <v>13409.8</v>
      </c>
    </row>
    <row r="2646" spans="1:8" ht="60" outlineLevel="6" x14ac:dyDescent="0.2">
      <c r="A2646" s="155" t="s">
        <v>2238</v>
      </c>
      <c r="B2646" s="155" t="s">
        <v>2104</v>
      </c>
      <c r="C2646" s="155" t="s">
        <v>1262</v>
      </c>
      <c r="D2646" s="155"/>
      <c r="E2646" s="156" t="s">
        <v>1263</v>
      </c>
      <c r="F2646" s="157">
        <v>120379.9</v>
      </c>
      <c r="G2646" s="157">
        <v>57190.400000000001</v>
      </c>
      <c r="H2646" s="157">
        <v>57190.400000000001</v>
      </c>
    </row>
    <row r="2647" spans="1:8" ht="60" outlineLevel="7" x14ac:dyDescent="0.2">
      <c r="A2647" s="155" t="s">
        <v>2238</v>
      </c>
      <c r="B2647" s="155" t="s">
        <v>2104</v>
      </c>
      <c r="C2647" s="155" t="s">
        <v>1262</v>
      </c>
      <c r="D2647" s="155" t="s">
        <v>289</v>
      </c>
      <c r="E2647" s="156" t="s">
        <v>290</v>
      </c>
      <c r="F2647" s="157">
        <v>100379.9</v>
      </c>
      <c r="G2647" s="157">
        <v>35690.400000000001</v>
      </c>
      <c r="H2647" s="157">
        <v>35690.400000000001</v>
      </c>
    </row>
    <row r="2648" spans="1:8" ht="15" outlineLevel="7" x14ac:dyDescent="0.2">
      <c r="A2648" s="155" t="s">
        <v>2238</v>
      </c>
      <c r="B2648" s="155" t="s">
        <v>2104</v>
      </c>
      <c r="C2648" s="155" t="s">
        <v>1262</v>
      </c>
      <c r="D2648" s="155" t="s">
        <v>327</v>
      </c>
      <c r="E2648" s="156" t="s">
        <v>328</v>
      </c>
      <c r="F2648" s="157">
        <v>20000</v>
      </c>
      <c r="G2648" s="157">
        <v>21500</v>
      </c>
      <c r="H2648" s="157">
        <v>21500</v>
      </c>
    </row>
    <row r="2649" spans="1:8" ht="45" outlineLevel="5" x14ac:dyDescent="0.2">
      <c r="A2649" s="155" t="s">
        <v>2238</v>
      </c>
      <c r="B2649" s="155" t="s">
        <v>2104</v>
      </c>
      <c r="C2649" s="155" t="s">
        <v>1264</v>
      </c>
      <c r="D2649" s="155"/>
      <c r="E2649" s="156" t="s">
        <v>1265</v>
      </c>
      <c r="F2649" s="157">
        <v>84786.7</v>
      </c>
      <c r="G2649" s="157">
        <v>75102.399999999994</v>
      </c>
      <c r="H2649" s="157">
        <v>75102.399999999994</v>
      </c>
    </row>
    <row r="2650" spans="1:8" ht="45" outlineLevel="6" x14ac:dyDescent="0.2">
      <c r="A2650" s="155" t="s">
        <v>2238</v>
      </c>
      <c r="B2650" s="155" t="s">
        <v>2104</v>
      </c>
      <c r="C2650" s="155" t="s">
        <v>1268</v>
      </c>
      <c r="D2650" s="155"/>
      <c r="E2650" s="156" t="s">
        <v>1269</v>
      </c>
      <c r="F2650" s="157">
        <v>84786.7</v>
      </c>
      <c r="G2650" s="157">
        <v>75102.399999999994</v>
      </c>
      <c r="H2650" s="157">
        <v>75102.399999999994</v>
      </c>
    </row>
    <row r="2651" spans="1:8" ht="15" outlineLevel="7" x14ac:dyDescent="0.2">
      <c r="A2651" s="155" t="s">
        <v>2238</v>
      </c>
      <c r="B2651" s="155" t="s">
        <v>2104</v>
      </c>
      <c r="C2651" s="155" t="s">
        <v>1268</v>
      </c>
      <c r="D2651" s="155" t="s">
        <v>343</v>
      </c>
      <c r="E2651" s="156" t="s">
        <v>344</v>
      </c>
      <c r="F2651" s="157">
        <v>52071.1</v>
      </c>
      <c r="G2651" s="157">
        <v>40977.5</v>
      </c>
      <c r="H2651" s="157">
        <v>40977.5</v>
      </c>
    </row>
    <row r="2652" spans="1:8" ht="60" outlineLevel="7" x14ac:dyDescent="0.2">
      <c r="A2652" s="155" t="s">
        <v>2238</v>
      </c>
      <c r="B2652" s="155" t="s">
        <v>2104</v>
      </c>
      <c r="C2652" s="155" t="s">
        <v>1268</v>
      </c>
      <c r="D2652" s="155" t="s">
        <v>289</v>
      </c>
      <c r="E2652" s="156" t="s">
        <v>290</v>
      </c>
      <c r="F2652" s="157">
        <v>26814.400000000001</v>
      </c>
      <c r="G2652" s="157">
        <v>21814.400000000001</v>
      </c>
      <c r="H2652" s="157">
        <v>21814.400000000001</v>
      </c>
    </row>
    <row r="2653" spans="1:8" ht="15" outlineLevel="7" x14ac:dyDescent="0.2">
      <c r="A2653" s="155" t="s">
        <v>2238</v>
      </c>
      <c r="B2653" s="155" t="s">
        <v>2104</v>
      </c>
      <c r="C2653" s="155" t="s">
        <v>1268</v>
      </c>
      <c r="D2653" s="155" t="s">
        <v>327</v>
      </c>
      <c r="E2653" s="156" t="s">
        <v>328</v>
      </c>
      <c r="F2653" s="157">
        <v>5901.2</v>
      </c>
      <c r="G2653" s="157">
        <v>12310.5</v>
      </c>
      <c r="H2653" s="157">
        <v>12310.5</v>
      </c>
    </row>
    <row r="2654" spans="1:8" ht="45" outlineLevel="5" x14ac:dyDescent="0.2">
      <c r="A2654" s="155" t="s">
        <v>2238</v>
      </c>
      <c r="B2654" s="155" t="s">
        <v>2104</v>
      </c>
      <c r="C2654" s="155" t="s">
        <v>1270</v>
      </c>
      <c r="D2654" s="155"/>
      <c r="E2654" s="156" t="s">
        <v>1271</v>
      </c>
      <c r="F2654" s="157">
        <v>341869.2</v>
      </c>
      <c r="G2654" s="157">
        <v>0</v>
      </c>
      <c r="H2654" s="157">
        <v>0</v>
      </c>
    </row>
    <row r="2655" spans="1:8" ht="76.5" customHeight="1" outlineLevel="6" x14ac:dyDescent="0.2">
      <c r="A2655" s="155" t="s">
        <v>2238</v>
      </c>
      <c r="B2655" s="155" t="s">
        <v>2104</v>
      </c>
      <c r="C2655" s="155" t="s">
        <v>1272</v>
      </c>
      <c r="D2655" s="155"/>
      <c r="E2655" s="156" t="s">
        <v>1273</v>
      </c>
      <c r="F2655" s="157">
        <v>86390.9</v>
      </c>
      <c r="G2655" s="157">
        <v>0</v>
      </c>
      <c r="H2655" s="157">
        <v>0</v>
      </c>
    </row>
    <row r="2656" spans="1:8" ht="15" outlineLevel="7" x14ac:dyDescent="0.2">
      <c r="A2656" s="155" t="s">
        <v>2238</v>
      </c>
      <c r="B2656" s="155" t="s">
        <v>2104</v>
      </c>
      <c r="C2656" s="155" t="s">
        <v>1272</v>
      </c>
      <c r="D2656" s="155" t="s">
        <v>327</v>
      </c>
      <c r="E2656" s="156" t="s">
        <v>328</v>
      </c>
      <c r="F2656" s="157">
        <v>86390.9</v>
      </c>
      <c r="G2656" s="157">
        <v>0</v>
      </c>
      <c r="H2656" s="157">
        <v>0</v>
      </c>
    </row>
    <row r="2657" spans="1:8" ht="64.5" customHeight="1" outlineLevel="6" x14ac:dyDescent="0.2">
      <c r="A2657" s="155" t="s">
        <v>2238</v>
      </c>
      <c r="B2657" s="155" t="s">
        <v>2104</v>
      </c>
      <c r="C2657" s="155" t="s">
        <v>1274</v>
      </c>
      <c r="D2657" s="155"/>
      <c r="E2657" s="156" t="s">
        <v>1275</v>
      </c>
      <c r="F2657" s="157">
        <v>41794.1</v>
      </c>
      <c r="G2657" s="157">
        <v>0</v>
      </c>
      <c r="H2657" s="157">
        <v>0</v>
      </c>
    </row>
    <row r="2658" spans="1:8" ht="15" outlineLevel="7" x14ac:dyDescent="0.2">
      <c r="A2658" s="155" t="s">
        <v>2238</v>
      </c>
      <c r="B2658" s="155" t="s">
        <v>2104</v>
      </c>
      <c r="C2658" s="155" t="s">
        <v>1274</v>
      </c>
      <c r="D2658" s="155" t="s">
        <v>327</v>
      </c>
      <c r="E2658" s="156" t="s">
        <v>328</v>
      </c>
      <c r="F2658" s="157">
        <v>41794.1</v>
      </c>
      <c r="G2658" s="157">
        <v>0</v>
      </c>
      <c r="H2658" s="157">
        <v>0</v>
      </c>
    </row>
    <row r="2659" spans="1:8" ht="60" outlineLevel="6" x14ac:dyDescent="0.2">
      <c r="A2659" s="155" t="s">
        <v>2238</v>
      </c>
      <c r="B2659" s="155" t="s">
        <v>2104</v>
      </c>
      <c r="C2659" s="155" t="s">
        <v>1276</v>
      </c>
      <c r="D2659" s="155"/>
      <c r="E2659" s="156" t="s">
        <v>1277</v>
      </c>
      <c r="F2659" s="157">
        <v>213684.2</v>
      </c>
      <c r="G2659" s="157">
        <v>0</v>
      </c>
      <c r="H2659" s="157">
        <v>0</v>
      </c>
    </row>
    <row r="2660" spans="1:8" ht="15" outlineLevel="7" x14ac:dyDescent="0.2">
      <c r="A2660" s="155" t="s">
        <v>2238</v>
      </c>
      <c r="B2660" s="155" t="s">
        <v>2104</v>
      </c>
      <c r="C2660" s="155" t="s">
        <v>1276</v>
      </c>
      <c r="D2660" s="155" t="s">
        <v>343</v>
      </c>
      <c r="E2660" s="156" t="s">
        <v>344</v>
      </c>
      <c r="F2660" s="157">
        <v>213684.2</v>
      </c>
      <c r="G2660" s="157">
        <v>0</v>
      </c>
      <c r="H2660" s="157">
        <v>0</v>
      </c>
    </row>
    <row r="2661" spans="1:8" ht="30" outlineLevel="1" x14ac:dyDescent="0.2">
      <c r="A2661" s="155" t="s">
        <v>2238</v>
      </c>
      <c r="B2661" s="155" t="s">
        <v>2062</v>
      </c>
      <c r="C2661" s="155"/>
      <c r="D2661" s="155"/>
      <c r="E2661" s="156" t="s">
        <v>2063</v>
      </c>
      <c r="F2661" s="157">
        <v>4510.3999999999996</v>
      </c>
      <c r="G2661" s="157">
        <v>0</v>
      </c>
      <c r="H2661" s="157">
        <v>0</v>
      </c>
    </row>
    <row r="2662" spans="1:8" ht="15" outlineLevel="2" x14ac:dyDescent="0.2">
      <c r="A2662" s="155" t="s">
        <v>2238</v>
      </c>
      <c r="B2662" s="155" t="s">
        <v>2066</v>
      </c>
      <c r="C2662" s="155"/>
      <c r="D2662" s="155"/>
      <c r="E2662" s="156" t="s">
        <v>2067</v>
      </c>
      <c r="F2662" s="157">
        <v>4510.3999999999996</v>
      </c>
      <c r="G2662" s="157">
        <v>0</v>
      </c>
      <c r="H2662" s="157">
        <v>0</v>
      </c>
    </row>
    <row r="2663" spans="1:8" ht="75" outlineLevel="3" x14ac:dyDescent="0.2">
      <c r="A2663" s="155" t="s">
        <v>2238</v>
      </c>
      <c r="B2663" s="155" t="s">
        <v>2066</v>
      </c>
      <c r="C2663" s="155" t="s">
        <v>1431</v>
      </c>
      <c r="D2663" s="155"/>
      <c r="E2663" s="156" t="s">
        <v>1432</v>
      </c>
      <c r="F2663" s="157">
        <v>4510.3999999999996</v>
      </c>
      <c r="G2663" s="157">
        <v>0</v>
      </c>
      <c r="H2663" s="157">
        <v>0</v>
      </c>
    </row>
    <row r="2664" spans="1:8" ht="48.75" customHeight="1" outlineLevel="4" x14ac:dyDescent="0.2">
      <c r="A2664" s="155" t="s">
        <v>2238</v>
      </c>
      <c r="B2664" s="155" t="s">
        <v>2066</v>
      </c>
      <c r="C2664" s="155" t="s">
        <v>1472</v>
      </c>
      <c r="D2664" s="155"/>
      <c r="E2664" s="156" t="s">
        <v>1473</v>
      </c>
      <c r="F2664" s="157">
        <v>4510.3999999999996</v>
      </c>
      <c r="G2664" s="157">
        <v>0</v>
      </c>
      <c r="H2664" s="157">
        <v>0</v>
      </c>
    </row>
    <row r="2665" spans="1:8" ht="45" outlineLevel="5" x14ac:dyDescent="0.2">
      <c r="A2665" s="155" t="s">
        <v>2238</v>
      </c>
      <c r="B2665" s="155" t="s">
        <v>2066</v>
      </c>
      <c r="C2665" s="155" t="s">
        <v>1481</v>
      </c>
      <c r="D2665" s="155"/>
      <c r="E2665" s="156" t="s">
        <v>1482</v>
      </c>
      <c r="F2665" s="157">
        <v>4510.3999999999996</v>
      </c>
      <c r="G2665" s="157">
        <v>0</v>
      </c>
      <c r="H2665" s="157">
        <v>0</v>
      </c>
    </row>
    <row r="2666" spans="1:8" ht="45" outlineLevel="6" x14ac:dyDescent="0.2">
      <c r="A2666" s="155" t="s">
        <v>2238</v>
      </c>
      <c r="B2666" s="155" t="s">
        <v>2066</v>
      </c>
      <c r="C2666" s="155" t="s">
        <v>1497</v>
      </c>
      <c r="D2666" s="155"/>
      <c r="E2666" s="156" t="s">
        <v>1498</v>
      </c>
      <c r="F2666" s="157">
        <v>4510.3999999999996</v>
      </c>
      <c r="G2666" s="157">
        <v>0</v>
      </c>
      <c r="H2666" s="157">
        <v>0</v>
      </c>
    </row>
    <row r="2667" spans="1:8" ht="15" outlineLevel="7" x14ac:dyDescent="0.2">
      <c r="A2667" s="155" t="s">
        <v>2238</v>
      </c>
      <c r="B2667" s="155" t="s">
        <v>2066</v>
      </c>
      <c r="C2667" s="155" t="s">
        <v>1497</v>
      </c>
      <c r="D2667" s="155" t="s">
        <v>343</v>
      </c>
      <c r="E2667" s="156" t="s">
        <v>344</v>
      </c>
      <c r="F2667" s="157">
        <v>4510.3999999999996</v>
      </c>
      <c r="G2667" s="157">
        <v>0</v>
      </c>
      <c r="H2667" s="157">
        <v>0</v>
      </c>
    </row>
    <row r="2668" spans="1:8" ht="15" outlineLevel="1" x14ac:dyDescent="0.2">
      <c r="A2668" s="155" t="s">
        <v>2238</v>
      </c>
      <c r="B2668" s="155" t="s">
        <v>2070</v>
      </c>
      <c r="C2668" s="155"/>
      <c r="D2668" s="155"/>
      <c r="E2668" s="156" t="s">
        <v>2071</v>
      </c>
      <c r="F2668" s="157">
        <v>344651.5</v>
      </c>
      <c r="G2668" s="157">
        <v>131049.4</v>
      </c>
      <c r="H2668" s="157">
        <v>131049.4</v>
      </c>
    </row>
    <row r="2669" spans="1:8" ht="15" outlineLevel="2" x14ac:dyDescent="0.2">
      <c r="A2669" s="155" t="s">
        <v>2238</v>
      </c>
      <c r="B2669" s="155" t="s">
        <v>2184</v>
      </c>
      <c r="C2669" s="155"/>
      <c r="D2669" s="155"/>
      <c r="E2669" s="156" t="s">
        <v>2185</v>
      </c>
      <c r="F2669" s="157">
        <v>344651.5</v>
      </c>
      <c r="G2669" s="157">
        <v>131049.4</v>
      </c>
      <c r="H2669" s="157">
        <v>131049.4</v>
      </c>
    </row>
    <row r="2670" spans="1:8" ht="45" outlineLevel="3" x14ac:dyDescent="0.2">
      <c r="A2670" s="155" t="s">
        <v>2238</v>
      </c>
      <c r="B2670" s="155" t="s">
        <v>2184</v>
      </c>
      <c r="C2670" s="155" t="s">
        <v>439</v>
      </c>
      <c r="D2670" s="155"/>
      <c r="E2670" s="156" t="s">
        <v>440</v>
      </c>
      <c r="F2670" s="157">
        <v>343911.5</v>
      </c>
      <c r="G2670" s="157">
        <v>130309.4</v>
      </c>
      <c r="H2670" s="157">
        <v>130309.4</v>
      </c>
    </row>
    <row r="2671" spans="1:8" ht="30" outlineLevel="4" x14ac:dyDescent="0.2">
      <c r="A2671" s="155" t="s">
        <v>2238</v>
      </c>
      <c r="B2671" s="155" t="s">
        <v>2184</v>
      </c>
      <c r="C2671" s="155" t="s">
        <v>587</v>
      </c>
      <c r="D2671" s="155"/>
      <c r="E2671" s="156" t="s">
        <v>588</v>
      </c>
      <c r="F2671" s="157">
        <v>343911.5</v>
      </c>
      <c r="G2671" s="157">
        <v>130309.4</v>
      </c>
      <c r="H2671" s="157">
        <v>130309.4</v>
      </c>
    </row>
    <row r="2672" spans="1:8" ht="30" outlineLevel="5" x14ac:dyDescent="0.2">
      <c r="A2672" s="155" t="s">
        <v>2238</v>
      </c>
      <c r="B2672" s="155" t="s">
        <v>2184</v>
      </c>
      <c r="C2672" s="155" t="s">
        <v>589</v>
      </c>
      <c r="D2672" s="155"/>
      <c r="E2672" s="156" t="s">
        <v>590</v>
      </c>
      <c r="F2672" s="157">
        <v>343911.5</v>
      </c>
      <c r="G2672" s="157">
        <v>130309.4</v>
      </c>
      <c r="H2672" s="157">
        <v>130309.4</v>
      </c>
    </row>
    <row r="2673" spans="1:8" ht="60" outlineLevel="6" x14ac:dyDescent="0.2">
      <c r="A2673" s="155" t="s">
        <v>2238</v>
      </c>
      <c r="B2673" s="155" t="s">
        <v>2184</v>
      </c>
      <c r="C2673" s="155" t="s">
        <v>591</v>
      </c>
      <c r="D2673" s="155"/>
      <c r="E2673" s="156" t="s">
        <v>288</v>
      </c>
      <c r="F2673" s="157">
        <v>83721.399999999994</v>
      </c>
      <c r="G2673" s="157">
        <v>83414.399999999994</v>
      </c>
      <c r="H2673" s="157">
        <v>83414.399999999994</v>
      </c>
    </row>
    <row r="2674" spans="1:8" ht="60" outlineLevel="7" x14ac:dyDescent="0.2">
      <c r="A2674" s="155" t="s">
        <v>2238</v>
      </c>
      <c r="B2674" s="155" t="s">
        <v>2184</v>
      </c>
      <c r="C2674" s="155" t="s">
        <v>591</v>
      </c>
      <c r="D2674" s="155" t="s">
        <v>289</v>
      </c>
      <c r="E2674" s="156" t="s">
        <v>290</v>
      </c>
      <c r="F2674" s="157">
        <v>83721.399999999994</v>
      </c>
      <c r="G2674" s="157">
        <v>83414.399999999994</v>
      </c>
      <c r="H2674" s="157">
        <v>83414.399999999994</v>
      </c>
    </row>
    <row r="2675" spans="1:8" ht="30" outlineLevel="6" x14ac:dyDescent="0.2">
      <c r="A2675" s="155" t="s">
        <v>2238</v>
      </c>
      <c r="B2675" s="155" t="s">
        <v>2184</v>
      </c>
      <c r="C2675" s="155" t="s">
        <v>592</v>
      </c>
      <c r="D2675" s="155"/>
      <c r="E2675" s="156" t="s">
        <v>593</v>
      </c>
      <c r="F2675" s="157">
        <v>260190.1</v>
      </c>
      <c r="G2675" s="157">
        <v>46895</v>
      </c>
      <c r="H2675" s="157">
        <v>46895</v>
      </c>
    </row>
    <row r="2676" spans="1:8" ht="45" outlineLevel="7" x14ac:dyDescent="0.2">
      <c r="A2676" s="155" t="s">
        <v>2238</v>
      </c>
      <c r="B2676" s="155" t="s">
        <v>2184</v>
      </c>
      <c r="C2676" s="155" t="s">
        <v>592</v>
      </c>
      <c r="D2676" s="155" t="s">
        <v>293</v>
      </c>
      <c r="E2676" s="156" t="s">
        <v>294</v>
      </c>
      <c r="F2676" s="157">
        <v>1105</v>
      </c>
      <c r="G2676" s="157">
        <v>1105</v>
      </c>
      <c r="H2676" s="157">
        <v>1105</v>
      </c>
    </row>
    <row r="2677" spans="1:8" ht="15" outlineLevel="7" x14ac:dyDescent="0.2">
      <c r="A2677" s="155" t="s">
        <v>2238</v>
      </c>
      <c r="B2677" s="155" t="s">
        <v>2184</v>
      </c>
      <c r="C2677" s="155" t="s">
        <v>592</v>
      </c>
      <c r="D2677" s="155" t="s">
        <v>343</v>
      </c>
      <c r="E2677" s="156" t="s">
        <v>344</v>
      </c>
      <c r="F2677" s="157">
        <v>3000</v>
      </c>
      <c r="G2677" s="157">
        <v>3000</v>
      </c>
      <c r="H2677" s="157">
        <v>3000</v>
      </c>
    </row>
    <row r="2678" spans="1:8" ht="60" outlineLevel="7" x14ac:dyDescent="0.2">
      <c r="A2678" s="155" t="s">
        <v>2238</v>
      </c>
      <c r="B2678" s="155" t="s">
        <v>2184</v>
      </c>
      <c r="C2678" s="155" t="s">
        <v>592</v>
      </c>
      <c r="D2678" s="155" t="s">
        <v>289</v>
      </c>
      <c r="E2678" s="156" t="s">
        <v>290</v>
      </c>
      <c r="F2678" s="157">
        <v>256085.1</v>
      </c>
      <c r="G2678" s="157">
        <v>42790</v>
      </c>
      <c r="H2678" s="157">
        <v>42790</v>
      </c>
    </row>
    <row r="2679" spans="1:8" ht="60" outlineLevel="3" x14ac:dyDescent="0.2">
      <c r="A2679" s="155" t="s">
        <v>2238</v>
      </c>
      <c r="B2679" s="155" t="s">
        <v>2184</v>
      </c>
      <c r="C2679" s="155" t="s">
        <v>633</v>
      </c>
      <c r="D2679" s="155"/>
      <c r="E2679" s="156" t="s">
        <v>634</v>
      </c>
      <c r="F2679" s="157">
        <v>740</v>
      </c>
      <c r="G2679" s="157">
        <v>740</v>
      </c>
      <c r="H2679" s="157">
        <v>740</v>
      </c>
    </row>
    <row r="2680" spans="1:8" ht="75" outlineLevel="4" x14ac:dyDescent="0.2">
      <c r="A2680" s="155" t="s">
        <v>2238</v>
      </c>
      <c r="B2680" s="155" t="s">
        <v>2184</v>
      </c>
      <c r="C2680" s="155" t="s">
        <v>635</v>
      </c>
      <c r="D2680" s="155"/>
      <c r="E2680" s="156" t="s">
        <v>636</v>
      </c>
      <c r="F2680" s="157">
        <v>740</v>
      </c>
      <c r="G2680" s="157">
        <v>740</v>
      </c>
      <c r="H2680" s="157">
        <v>740</v>
      </c>
    </row>
    <row r="2681" spans="1:8" ht="60" outlineLevel="5" x14ac:dyDescent="0.2">
      <c r="A2681" s="155" t="s">
        <v>2238</v>
      </c>
      <c r="B2681" s="155" t="s">
        <v>2184</v>
      </c>
      <c r="C2681" s="155" t="s">
        <v>664</v>
      </c>
      <c r="D2681" s="155"/>
      <c r="E2681" s="156" t="s">
        <v>665</v>
      </c>
      <c r="F2681" s="157">
        <v>740</v>
      </c>
      <c r="G2681" s="157">
        <v>740</v>
      </c>
      <c r="H2681" s="157">
        <v>740</v>
      </c>
    </row>
    <row r="2682" spans="1:8" ht="60" outlineLevel="6" x14ac:dyDescent="0.2">
      <c r="A2682" s="155" t="s">
        <v>2238</v>
      </c>
      <c r="B2682" s="155" t="s">
        <v>2184</v>
      </c>
      <c r="C2682" s="155" t="s">
        <v>666</v>
      </c>
      <c r="D2682" s="155"/>
      <c r="E2682" s="156" t="s">
        <v>288</v>
      </c>
      <c r="F2682" s="157">
        <v>740</v>
      </c>
      <c r="G2682" s="157">
        <v>740</v>
      </c>
      <c r="H2682" s="157">
        <v>740</v>
      </c>
    </row>
    <row r="2683" spans="1:8" ht="60" outlineLevel="7" x14ac:dyDescent="0.2">
      <c r="A2683" s="155" t="s">
        <v>2238</v>
      </c>
      <c r="B2683" s="155" t="s">
        <v>2184</v>
      </c>
      <c r="C2683" s="155" t="s">
        <v>666</v>
      </c>
      <c r="D2683" s="155" t="s">
        <v>289</v>
      </c>
      <c r="E2683" s="156" t="s">
        <v>290</v>
      </c>
      <c r="F2683" s="157">
        <v>740</v>
      </c>
      <c r="G2683" s="157">
        <v>740</v>
      </c>
      <c r="H2683" s="157">
        <v>740</v>
      </c>
    </row>
    <row r="2684" spans="1:8" ht="45" x14ac:dyDescent="0.2">
      <c r="A2684" s="155" t="s">
        <v>2240</v>
      </c>
      <c r="B2684" s="155"/>
      <c r="C2684" s="155"/>
      <c r="D2684" s="155"/>
      <c r="E2684" s="156" t="s">
        <v>2241</v>
      </c>
      <c r="F2684" s="157">
        <v>3225747.5</v>
      </c>
      <c r="G2684" s="157">
        <v>2922615.4</v>
      </c>
      <c r="H2684" s="157">
        <v>2820286.1</v>
      </c>
    </row>
    <row r="2685" spans="1:8" ht="15" outlineLevel="1" x14ac:dyDescent="0.2">
      <c r="A2685" s="155" t="s">
        <v>2240</v>
      </c>
      <c r="B2685" s="155" t="s">
        <v>2070</v>
      </c>
      <c r="C2685" s="155"/>
      <c r="D2685" s="155"/>
      <c r="E2685" s="156" t="s">
        <v>2071</v>
      </c>
      <c r="F2685" s="157">
        <v>39715.199999999997</v>
      </c>
      <c r="G2685" s="157">
        <v>40165.5</v>
      </c>
      <c r="H2685" s="157">
        <v>40165.5</v>
      </c>
    </row>
    <row r="2686" spans="1:8" ht="30" outlineLevel="2" x14ac:dyDescent="0.2">
      <c r="A2686" s="155" t="s">
        <v>2240</v>
      </c>
      <c r="B2686" s="155" t="s">
        <v>2122</v>
      </c>
      <c r="C2686" s="155"/>
      <c r="D2686" s="155"/>
      <c r="E2686" s="156" t="s">
        <v>2123</v>
      </c>
      <c r="F2686" s="157">
        <v>37993</v>
      </c>
      <c r="G2686" s="157">
        <v>38443.300000000003</v>
      </c>
      <c r="H2686" s="157">
        <v>38443.300000000003</v>
      </c>
    </row>
    <row r="2687" spans="1:8" ht="45" outlineLevel="3" x14ac:dyDescent="0.2">
      <c r="A2687" s="155" t="s">
        <v>2240</v>
      </c>
      <c r="B2687" s="155" t="s">
        <v>2122</v>
      </c>
      <c r="C2687" s="155" t="s">
        <v>439</v>
      </c>
      <c r="D2687" s="155"/>
      <c r="E2687" s="156" t="s">
        <v>440</v>
      </c>
      <c r="F2687" s="157">
        <v>37993</v>
      </c>
      <c r="G2687" s="157">
        <v>38443.300000000003</v>
      </c>
      <c r="H2687" s="157">
        <v>38443.300000000003</v>
      </c>
    </row>
    <row r="2688" spans="1:8" ht="45" outlineLevel="4" x14ac:dyDescent="0.2">
      <c r="A2688" s="155" t="s">
        <v>2240</v>
      </c>
      <c r="B2688" s="155" t="s">
        <v>2122</v>
      </c>
      <c r="C2688" s="155" t="s">
        <v>521</v>
      </c>
      <c r="D2688" s="155"/>
      <c r="E2688" s="156" t="s">
        <v>522</v>
      </c>
      <c r="F2688" s="157">
        <v>37993</v>
      </c>
      <c r="G2688" s="157">
        <v>38443.300000000003</v>
      </c>
      <c r="H2688" s="157">
        <v>38443.300000000003</v>
      </c>
    </row>
    <row r="2689" spans="1:8" ht="120" outlineLevel="5" x14ac:dyDescent="0.2">
      <c r="A2689" s="155" t="s">
        <v>2240</v>
      </c>
      <c r="B2689" s="155" t="s">
        <v>2122</v>
      </c>
      <c r="C2689" s="155" t="s">
        <v>523</v>
      </c>
      <c r="D2689" s="155"/>
      <c r="E2689" s="156" t="s">
        <v>524</v>
      </c>
      <c r="F2689" s="157">
        <v>34580.5</v>
      </c>
      <c r="G2689" s="157">
        <v>34894.800000000003</v>
      </c>
      <c r="H2689" s="157">
        <v>34894.800000000003</v>
      </c>
    </row>
    <row r="2690" spans="1:8" ht="60" outlineLevel="6" x14ac:dyDescent="0.2">
      <c r="A2690" s="155" t="s">
        <v>2240</v>
      </c>
      <c r="B2690" s="155" t="s">
        <v>2122</v>
      </c>
      <c r="C2690" s="155" t="s">
        <v>525</v>
      </c>
      <c r="D2690" s="155"/>
      <c r="E2690" s="156" t="s">
        <v>288</v>
      </c>
      <c r="F2690" s="157">
        <v>32873.599999999999</v>
      </c>
      <c r="G2690" s="157">
        <v>33187.9</v>
      </c>
      <c r="H2690" s="157">
        <v>33187.9</v>
      </c>
    </row>
    <row r="2691" spans="1:8" ht="60" outlineLevel="7" x14ac:dyDescent="0.2">
      <c r="A2691" s="155" t="s">
        <v>2240</v>
      </c>
      <c r="B2691" s="155" t="s">
        <v>2122</v>
      </c>
      <c r="C2691" s="155" t="s">
        <v>525</v>
      </c>
      <c r="D2691" s="155" t="s">
        <v>289</v>
      </c>
      <c r="E2691" s="156" t="s">
        <v>290</v>
      </c>
      <c r="F2691" s="157">
        <v>32873.599999999999</v>
      </c>
      <c r="G2691" s="157">
        <v>33187.9</v>
      </c>
      <c r="H2691" s="157">
        <v>33187.9</v>
      </c>
    </row>
    <row r="2692" spans="1:8" ht="195" outlineLevel="6" x14ac:dyDescent="0.2">
      <c r="A2692" s="155" t="s">
        <v>2240</v>
      </c>
      <c r="B2692" s="155" t="s">
        <v>2122</v>
      </c>
      <c r="C2692" s="155" t="s">
        <v>533</v>
      </c>
      <c r="D2692" s="155"/>
      <c r="E2692" s="156" t="s">
        <v>534</v>
      </c>
      <c r="F2692" s="157">
        <v>1706.9</v>
      </c>
      <c r="G2692" s="157">
        <v>1706.9</v>
      </c>
      <c r="H2692" s="157">
        <v>1706.9</v>
      </c>
    </row>
    <row r="2693" spans="1:8" ht="60" outlineLevel="7" x14ac:dyDescent="0.2">
      <c r="A2693" s="155" t="s">
        <v>2240</v>
      </c>
      <c r="B2693" s="155" t="s">
        <v>2122</v>
      </c>
      <c r="C2693" s="155" t="s">
        <v>533</v>
      </c>
      <c r="D2693" s="155" t="s">
        <v>289</v>
      </c>
      <c r="E2693" s="156" t="s">
        <v>290</v>
      </c>
      <c r="F2693" s="157">
        <v>1706.9</v>
      </c>
      <c r="G2693" s="157">
        <v>1706.9</v>
      </c>
      <c r="H2693" s="157">
        <v>1706.9</v>
      </c>
    </row>
    <row r="2694" spans="1:8" ht="60" outlineLevel="5" x14ac:dyDescent="0.2">
      <c r="A2694" s="155" t="s">
        <v>2240</v>
      </c>
      <c r="B2694" s="155" t="s">
        <v>2122</v>
      </c>
      <c r="C2694" s="155" t="s">
        <v>535</v>
      </c>
      <c r="D2694" s="155"/>
      <c r="E2694" s="156" t="s">
        <v>536</v>
      </c>
      <c r="F2694" s="157">
        <v>3412.5</v>
      </c>
      <c r="G2694" s="157">
        <v>3548.5</v>
      </c>
      <c r="H2694" s="157">
        <v>3548.5</v>
      </c>
    </row>
    <row r="2695" spans="1:8" ht="75" outlineLevel="6" x14ac:dyDescent="0.2">
      <c r="A2695" s="155" t="s">
        <v>2240</v>
      </c>
      <c r="B2695" s="155" t="s">
        <v>2122</v>
      </c>
      <c r="C2695" s="155" t="s">
        <v>537</v>
      </c>
      <c r="D2695" s="155"/>
      <c r="E2695" s="156" t="s">
        <v>538</v>
      </c>
      <c r="F2695" s="157">
        <v>3412.5</v>
      </c>
      <c r="G2695" s="157">
        <v>3548.5</v>
      </c>
      <c r="H2695" s="157">
        <v>3548.5</v>
      </c>
    </row>
    <row r="2696" spans="1:8" ht="30" outlineLevel="7" x14ac:dyDescent="0.2">
      <c r="A2696" s="155" t="s">
        <v>2240</v>
      </c>
      <c r="B2696" s="155" t="s">
        <v>2122</v>
      </c>
      <c r="C2696" s="155" t="s">
        <v>537</v>
      </c>
      <c r="D2696" s="155" t="s">
        <v>301</v>
      </c>
      <c r="E2696" s="156" t="s">
        <v>302</v>
      </c>
      <c r="F2696" s="157">
        <v>3161.6</v>
      </c>
      <c r="G2696" s="157">
        <v>3287.6</v>
      </c>
      <c r="H2696" s="157">
        <v>3287.6</v>
      </c>
    </row>
    <row r="2697" spans="1:8" ht="60" outlineLevel="7" x14ac:dyDescent="0.2">
      <c r="A2697" s="155" t="s">
        <v>2240</v>
      </c>
      <c r="B2697" s="155" t="s">
        <v>2122</v>
      </c>
      <c r="C2697" s="155" t="s">
        <v>537</v>
      </c>
      <c r="D2697" s="155" t="s">
        <v>289</v>
      </c>
      <c r="E2697" s="156" t="s">
        <v>290</v>
      </c>
      <c r="F2697" s="157">
        <v>250.9</v>
      </c>
      <c r="G2697" s="157">
        <v>260.89999999999998</v>
      </c>
      <c r="H2697" s="157">
        <v>260.89999999999998</v>
      </c>
    </row>
    <row r="2698" spans="1:8" ht="45" outlineLevel="2" x14ac:dyDescent="0.2">
      <c r="A2698" s="155" t="s">
        <v>2240</v>
      </c>
      <c r="B2698" s="155" t="s">
        <v>2168</v>
      </c>
      <c r="C2698" s="155"/>
      <c r="D2698" s="155"/>
      <c r="E2698" s="156" t="s">
        <v>2169</v>
      </c>
      <c r="F2698" s="157">
        <v>1722.2</v>
      </c>
      <c r="G2698" s="157">
        <v>1722.2</v>
      </c>
      <c r="H2698" s="157">
        <v>1722.2</v>
      </c>
    </row>
    <row r="2699" spans="1:8" ht="45" outlineLevel="3" x14ac:dyDescent="0.2">
      <c r="A2699" s="155" t="s">
        <v>2240</v>
      </c>
      <c r="B2699" s="155" t="s">
        <v>2168</v>
      </c>
      <c r="C2699" s="155" t="s">
        <v>439</v>
      </c>
      <c r="D2699" s="155"/>
      <c r="E2699" s="156" t="s">
        <v>440</v>
      </c>
      <c r="F2699" s="157">
        <v>1722.2</v>
      </c>
      <c r="G2699" s="157">
        <v>1722.2</v>
      </c>
      <c r="H2699" s="157">
        <v>1722.2</v>
      </c>
    </row>
    <row r="2700" spans="1:8" ht="45" outlineLevel="4" x14ac:dyDescent="0.2">
      <c r="A2700" s="155" t="s">
        <v>2240</v>
      </c>
      <c r="B2700" s="155" t="s">
        <v>2168</v>
      </c>
      <c r="C2700" s="155" t="s">
        <v>521</v>
      </c>
      <c r="D2700" s="155"/>
      <c r="E2700" s="156" t="s">
        <v>522</v>
      </c>
      <c r="F2700" s="157">
        <v>1722.2</v>
      </c>
      <c r="G2700" s="157">
        <v>1722.2</v>
      </c>
      <c r="H2700" s="157">
        <v>1722.2</v>
      </c>
    </row>
    <row r="2701" spans="1:8" ht="120" outlineLevel="5" x14ac:dyDescent="0.2">
      <c r="A2701" s="155" t="s">
        <v>2240</v>
      </c>
      <c r="B2701" s="155" t="s">
        <v>2168</v>
      </c>
      <c r="C2701" s="155" t="s">
        <v>523</v>
      </c>
      <c r="D2701" s="155"/>
      <c r="E2701" s="156" t="s">
        <v>524</v>
      </c>
      <c r="F2701" s="157">
        <v>1722.2</v>
      </c>
      <c r="G2701" s="157">
        <v>1722.2</v>
      </c>
      <c r="H2701" s="157">
        <v>1722.2</v>
      </c>
    </row>
    <row r="2702" spans="1:8" ht="60" outlineLevel="6" x14ac:dyDescent="0.2">
      <c r="A2702" s="155" t="s">
        <v>2240</v>
      </c>
      <c r="B2702" s="155" t="s">
        <v>2168</v>
      </c>
      <c r="C2702" s="155" t="s">
        <v>525</v>
      </c>
      <c r="D2702" s="155"/>
      <c r="E2702" s="156" t="s">
        <v>288</v>
      </c>
      <c r="F2702" s="157">
        <v>1722.2</v>
      </c>
      <c r="G2702" s="157">
        <v>1722.2</v>
      </c>
      <c r="H2702" s="157">
        <v>1722.2</v>
      </c>
    </row>
    <row r="2703" spans="1:8" ht="60" outlineLevel="7" x14ac:dyDescent="0.2">
      <c r="A2703" s="155" t="s">
        <v>2240</v>
      </c>
      <c r="B2703" s="155" t="s">
        <v>2168</v>
      </c>
      <c r="C2703" s="155" t="s">
        <v>525</v>
      </c>
      <c r="D2703" s="155" t="s">
        <v>289</v>
      </c>
      <c r="E2703" s="156" t="s">
        <v>290</v>
      </c>
      <c r="F2703" s="157">
        <v>1722.2</v>
      </c>
      <c r="G2703" s="157">
        <v>1722.2</v>
      </c>
      <c r="H2703" s="157">
        <v>1722.2</v>
      </c>
    </row>
    <row r="2704" spans="1:8" ht="15" outlineLevel="1" x14ac:dyDescent="0.2">
      <c r="A2704" s="155" t="s">
        <v>2240</v>
      </c>
      <c r="B2704" s="155" t="s">
        <v>2092</v>
      </c>
      <c r="C2704" s="155"/>
      <c r="D2704" s="155"/>
      <c r="E2704" s="156" t="s">
        <v>2093</v>
      </c>
      <c r="F2704" s="157">
        <v>8612.1</v>
      </c>
      <c r="G2704" s="157">
        <v>8519.2000000000007</v>
      </c>
      <c r="H2704" s="157">
        <v>8519.2000000000007</v>
      </c>
    </row>
    <row r="2705" spans="1:8" ht="30" outlineLevel="2" x14ac:dyDescent="0.2">
      <c r="A2705" s="155" t="s">
        <v>2240</v>
      </c>
      <c r="B2705" s="155" t="s">
        <v>2138</v>
      </c>
      <c r="C2705" s="155"/>
      <c r="D2705" s="155"/>
      <c r="E2705" s="156" t="s">
        <v>2139</v>
      </c>
      <c r="F2705" s="157">
        <v>5575.7</v>
      </c>
      <c r="G2705" s="157">
        <v>5480</v>
      </c>
      <c r="H2705" s="157">
        <v>5480</v>
      </c>
    </row>
    <row r="2706" spans="1:8" ht="45" outlineLevel="3" x14ac:dyDescent="0.2">
      <c r="A2706" s="155" t="s">
        <v>2240</v>
      </c>
      <c r="B2706" s="155" t="s">
        <v>2138</v>
      </c>
      <c r="C2706" s="155" t="s">
        <v>439</v>
      </c>
      <c r="D2706" s="155"/>
      <c r="E2706" s="156" t="s">
        <v>440</v>
      </c>
      <c r="F2706" s="157">
        <v>480</v>
      </c>
      <c r="G2706" s="157">
        <v>480</v>
      </c>
      <c r="H2706" s="157">
        <v>480</v>
      </c>
    </row>
    <row r="2707" spans="1:8" ht="45" outlineLevel="4" x14ac:dyDescent="0.2">
      <c r="A2707" s="155" t="s">
        <v>2240</v>
      </c>
      <c r="B2707" s="155" t="s">
        <v>2138</v>
      </c>
      <c r="C2707" s="155" t="s">
        <v>521</v>
      </c>
      <c r="D2707" s="155"/>
      <c r="E2707" s="156" t="s">
        <v>522</v>
      </c>
      <c r="F2707" s="157">
        <v>480</v>
      </c>
      <c r="G2707" s="157">
        <v>480</v>
      </c>
      <c r="H2707" s="157">
        <v>480</v>
      </c>
    </row>
    <row r="2708" spans="1:8" ht="48.75" customHeight="1" outlineLevel="5" x14ac:dyDescent="0.2">
      <c r="A2708" s="155" t="s">
        <v>2240</v>
      </c>
      <c r="B2708" s="155" t="s">
        <v>2138</v>
      </c>
      <c r="C2708" s="155" t="s">
        <v>535</v>
      </c>
      <c r="D2708" s="155"/>
      <c r="E2708" s="156" t="s">
        <v>536</v>
      </c>
      <c r="F2708" s="157">
        <v>480</v>
      </c>
      <c r="G2708" s="157">
        <v>480</v>
      </c>
      <c r="H2708" s="157">
        <v>480</v>
      </c>
    </row>
    <row r="2709" spans="1:8" ht="90" outlineLevel="6" x14ac:dyDescent="0.2">
      <c r="A2709" s="155" t="s">
        <v>2240</v>
      </c>
      <c r="B2709" s="155" t="s">
        <v>2138</v>
      </c>
      <c r="C2709" s="155" t="s">
        <v>539</v>
      </c>
      <c r="D2709" s="155"/>
      <c r="E2709" s="156" t="s">
        <v>540</v>
      </c>
      <c r="F2709" s="157">
        <v>480</v>
      </c>
      <c r="G2709" s="157">
        <v>480</v>
      </c>
      <c r="H2709" s="157">
        <v>480</v>
      </c>
    </row>
    <row r="2710" spans="1:8" ht="30" outlineLevel="7" x14ac:dyDescent="0.2">
      <c r="A2710" s="155" t="s">
        <v>2240</v>
      </c>
      <c r="B2710" s="155" t="s">
        <v>2138</v>
      </c>
      <c r="C2710" s="155" t="s">
        <v>539</v>
      </c>
      <c r="D2710" s="155" t="s">
        <v>301</v>
      </c>
      <c r="E2710" s="156" t="s">
        <v>302</v>
      </c>
      <c r="F2710" s="157">
        <v>480</v>
      </c>
      <c r="G2710" s="157">
        <v>480</v>
      </c>
      <c r="H2710" s="157">
        <v>480</v>
      </c>
    </row>
    <row r="2711" spans="1:8" ht="60" outlineLevel="3" x14ac:dyDescent="0.2">
      <c r="A2711" s="155" t="s">
        <v>2240</v>
      </c>
      <c r="B2711" s="155" t="s">
        <v>2138</v>
      </c>
      <c r="C2711" s="155" t="s">
        <v>633</v>
      </c>
      <c r="D2711" s="155"/>
      <c r="E2711" s="156" t="s">
        <v>634</v>
      </c>
      <c r="F2711" s="157">
        <v>95.7</v>
      </c>
      <c r="G2711" s="157">
        <v>0</v>
      </c>
      <c r="H2711" s="157">
        <v>0</v>
      </c>
    </row>
    <row r="2712" spans="1:8" ht="75" outlineLevel="4" x14ac:dyDescent="0.2">
      <c r="A2712" s="155" t="s">
        <v>2240</v>
      </c>
      <c r="B2712" s="155" t="s">
        <v>2138</v>
      </c>
      <c r="C2712" s="155" t="s">
        <v>721</v>
      </c>
      <c r="D2712" s="155"/>
      <c r="E2712" s="156" t="s">
        <v>722</v>
      </c>
      <c r="F2712" s="157">
        <v>95.7</v>
      </c>
      <c r="G2712" s="157">
        <v>0</v>
      </c>
      <c r="H2712" s="157">
        <v>0</v>
      </c>
    </row>
    <row r="2713" spans="1:8" ht="60" outlineLevel="5" x14ac:dyDescent="0.2">
      <c r="A2713" s="155" t="s">
        <v>2240</v>
      </c>
      <c r="B2713" s="155" t="s">
        <v>2138</v>
      </c>
      <c r="C2713" s="155" t="s">
        <v>755</v>
      </c>
      <c r="D2713" s="155"/>
      <c r="E2713" s="156" t="s">
        <v>756</v>
      </c>
      <c r="F2713" s="157">
        <v>95.7</v>
      </c>
      <c r="G2713" s="157">
        <v>0</v>
      </c>
      <c r="H2713" s="157">
        <v>0</v>
      </c>
    </row>
    <row r="2714" spans="1:8" ht="75" outlineLevel="6" x14ac:dyDescent="0.2">
      <c r="A2714" s="155" t="s">
        <v>2240</v>
      </c>
      <c r="B2714" s="155" t="s">
        <v>2138</v>
      </c>
      <c r="C2714" s="155" t="s">
        <v>761</v>
      </c>
      <c r="D2714" s="155"/>
      <c r="E2714" s="156" t="s">
        <v>762</v>
      </c>
      <c r="F2714" s="157">
        <v>95.7</v>
      </c>
      <c r="G2714" s="157">
        <v>0</v>
      </c>
      <c r="H2714" s="157">
        <v>0</v>
      </c>
    </row>
    <row r="2715" spans="1:8" ht="60" outlineLevel="7" x14ac:dyDescent="0.2">
      <c r="A2715" s="155" t="s">
        <v>2240</v>
      </c>
      <c r="B2715" s="155" t="s">
        <v>2138</v>
      </c>
      <c r="C2715" s="155" t="s">
        <v>761</v>
      </c>
      <c r="D2715" s="155" t="s">
        <v>289</v>
      </c>
      <c r="E2715" s="156" t="s">
        <v>290</v>
      </c>
      <c r="F2715" s="157">
        <v>95.7</v>
      </c>
      <c r="G2715" s="157">
        <v>0</v>
      </c>
      <c r="H2715" s="157">
        <v>0</v>
      </c>
    </row>
    <row r="2716" spans="1:8" ht="45" outlineLevel="3" x14ac:dyDescent="0.2">
      <c r="A2716" s="155" t="s">
        <v>2240</v>
      </c>
      <c r="B2716" s="155" t="s">
        <v>2138</v>
      </c>
      <c r="C2716" s="155" t="s">
        <v>956</v>
      </c>
      <c r="D2716" s="155"/>
      <c r="E2716" s="156" t="s">
        <v>957</v>
      </c>
      <c r="F2716" s="157">
        <v>5000</v>
      </c>
      <c r="G2716" s="157">
        <v>5000</v>
      </c>
      <c r="H2716" s="157">
        <v>5000</v>
      </c>
    </row>
    <row r="2717" spans="1:8" ht="45" outlineLevel="4" x14ac:dyDescent="0.2">
      <c r="A2717" s="155" t="s">
        <v>2240</v>
      </c>
      <c r="B2717" s="155" t="s">
        <v>2138</v>
      </c>
      <c r="C2717" s="155" t="s">
        <v>979</v>
      </c>
      <c r="D2717" s="155"/>
      <c r="E2717" s="156" t="s">
        <v>980</v>
      </c>
      <c r="F2717" s="157">
        <v>5000</v>
      </c>
      <c r="G2717" s="157">
        <v>5000</v>
      </c>
      <c r="H2717" s="157">
        <v>5000</v>
      </c>
    </row>
    <row r="2718" spans="1:8" ht="45" outlineLevel="5" x14ac:dyDescent="0.2">
      <c r="A2718" s="155" t="s">
        <v>2240</v>
      </c>
      <c r="B2718" s="155" t="s">
        <v>2138</v>
      </c>
      <c r="C2718" s="155" t="s">
        <v>992</v>
      </c>
      <c r="D2718" s="155"/>
      <c r="E2718" s="156" t="s">
        <v>993</v>
      </c>
      <c r="F2718" s="157">
        <v>5000</v>
      </c>
      <c r="G2718" s="157">
        <v>5000</v>
      </c>
      <c r="H2718" s="157">
        <v>5000</v>
      </c>
    </row>
    <row r="2719" spans="1:8" ht="90" outlineLevel="6" x14ac:dyDescent="0.2">
      <c r="A2719" s="155" t="s">
        <v>2240</v>
      </c>
      <c r="B2719" s="155" t="s">
        <v>2138</v>
      </c>
      <c r="C2719" s="155" t="s">
        <v>994</v>
      </c>
      <c r="D2719" s="155"/>
      <c r="E2719" s="156" t="s">
        <v>995</v>
      </c>
      <c r="F2719" s="157">
        <v>5000</v>
      </c>
      <c r="G2719" s="157">
        <v>5000</v>
      </c>
      <c r="H2719" s="157">
        <v>5000</v>
      </c>
    </row>
    <row r="2720" spans="1:8" ht="30" outlineLevel="7" x14ac:dyDescent="0.2">
      <c r="A2720" s="155" t="s">
        <v>2240</v>
      </c>
      <c r="B2720" s="155" t="s">
        <v>2138</v>
      </c>
      <c r="C2720" s="155" t="s">
        <v>994</v>
      </c>
      <c r="D2720" s="155" t="s">
        <v>301</v>
      </c>
      <c r="E2720" s="156" t="s">
        <v>302</v>
      </c>
      <c r="F2720" s="157">
        <v>5000</v>
      </c>
      <c r="G2720" s="157">
        <v>5000</v>
      </c>
      <c r="H2720" s="157">
        <v>5000</v>
      </c>
    </row>
    <row r="2721" spans="1:8" ht="15" outlineLevel="2" x14ac:dyDescent="0.2">
      <c r="A2721" s="155" t="s">
        <v>2240</v>
      </c>
      <c r="B2721" s="155" t="s">
        <v>2140</v>
      </c>
      <c r="C2721" s="155"/>
      <c r="D2721" s="155"/>
      <c r="E2721" s="156" t="s">
        <v>2141</v>
      </c>
      <c r="F2721" s="157">
        <v>3036.4</v>
      </c>
      <c r="G2721" s="157">
        <v>3039.2</v>
      </c>
      <c r="H2721" s="157">
        <v>3039.2</v>
      </c>
    </row>
    <row r="2722" spans="1:8" ht="60" outlineLevel="3" x14ac:dyDescent="0.2">
      <c r="A2722" s="155" t="s">
        <v>2240</v>
      </c>
      <c r="B2722" s="155" t="s">
        <v>2140</v>
      </c>
      <c r="C2722" s="155" t="s">
        <v>633</v>
      </c>
      <c r="D2722" s="155"/>
      <c r="E2722" s="156" t="s">
        <v>634</v>
      </c>
      <c r="F2722" s="157">
        <v>3036.4</v>
      </c>
      <c r="G2722" s="157">
        <v>3039.2</v>
      </c>
      <c r="H2722" s="157">
        <v>3039.2</v>
      </c>
    </row>
    <row r="2723" spans="1:8" ht="75" outlineLevel="4" x14ac:dyDescent="0.2">
      <c r="A2723" s="155" t="s">
        <v>2240</v>
      </c>
      <c r="B2723" s="155" t="s">
        <v>2140</v>
      </c>
      <c r="C2723" s="155" t="s">
        <v>635</v>
      </c>
      <c r="D2723" s="155"/>
      <c r="E2723" s="156" t="s">
        <v>636</v>
      </c>
      <c r="F2723" s="157">
        <v>3036.4</v>
      </c>
      <c r="G2723" s="157">
        <v>3039.2</v>
      </c>
      <c r="H2723" s="157">
        <v>3039.2</v>
      </c>
    </row>
    <row r="2724" spans="1:8" ht="45" outlineLevel="5" x14ac:dyDescent="0.2">
      <c r="A2724" s="155" t="s">
        <v>2240</v>
      </c>
      <c r="B2724" s="155" t="s">
        <v>2140</v>
      </c>
      <c r="C2724" s="155" t="s">
        <v>679</v>
      </c>
      <c r="D2724" s="155"/>
      <c r="E2724" s="156" t="s">
        <v>680</v>
      </c>
      <c r="F2724" s="157">
        <v>3036.4</v>
      </c>
      <c r="G2724" s="157">
        <v>3039.2</v>
      </c>
      <c r="H2724" s="157">
        <v>3039.2</v>
      </c>
    </row>
    <row r="2725" spans="1:8" ht="60" outlineLevel="6" x14ac:dyDescent="0.2">
      <c r="A2725" s="155" t="s">
        <v>2240</v>
      </c>
      <c r="B2725" s="155" t="s">
        <v>2140</v>
      </c>
      <c r="C2725" s="155" t="s">
        <v>682</v>
      </c>
      <c r="D2725" s="155"/>
      <c r="E2725" s="156" t="s">
        <v>683</v>
      </c>
      <c r="F2725" s="157">
        <v>3036.4</v>
      </c>
      <c r="G2725" s="157">
        <v>3039.2</v>
      </c>
      <c r="H2725" s="157">
        <v>3039.2</v>
      </c>
    </row>
    <row r="2726" spans="1:8" ht="30" outlineLevel="7" x14ac:dyDescent="0.2">
      <c r="A2726" s="155" t="s">
        <v>2240</v>
      </c>
      <c r="B2726" s="155" t="s">
        <v>2140</v>
      </c>
      <c r="C2726" s="155" t="s">
        <v>682</v>
      </c>
      <c r="D2726" s="155" t="s">
        <v>301</v>
      </c>
      <c r="E2726" s="156" t="s">
        <v>302</v>
      </c>
      <c r="F2726" s="157">
        <v>3036.4</v>
      </c>
      <c r="G2726" s="157">
        <v>3039.2</v>
      </c>
      <c r="H2726" s="157">
        <v>3039.2</v>
      </c>
    </row>
    <row r="2727" spans="1:8" ht="30" outlineLevel="1" x14ac:dyDescent="0.2">
      <c r="A2727" s="155" t="s">
        <v>2240</v>
      </c>
      <c r="B2727" s="155" t="s">
        <v>2082</v>
      </c>
      <c r="C2727" s="155"/>
      <c r="D2727" s="155"/>
      <c r="E2727" s="156" t="s">
        <v>2083</v>
      </c>
      <c r="F2727" s="157">
        <v>3177420.2</v>
      </c>
      <c r="G2727" s="157">
        <v>2873930.7</v>
      </c>
      <c r="H2727" s="157">
        <v>2771601.4</v>
      </c>
    </row>
    <row r="2728" spans="1:8" ht="15" outlineLevel="2" x14ac:dyDescent="0.2">
      <c r="A2728" s="155" t="s">
        <v>2240</v>
      </c>
      <c r="B2728" s="155" t="s">
        <v>2242</v>
      </c>
      <c r="C2728" s="155"/>
      <c r="D2728" s="155"/>
      <c r="E2728" s="156" t="s">
        <v>2243</v>
      </c>
      <c r="F2728" s="157">
        <v>91877.3</v>
      </c>
      <c r="G2728" s="157">
        <v>91978</v>
      </c>
      <c r="H2728" s="157">
        <v>91978</v>
      </c>
    </row>
    <row r="2729" spans="1:8" ht="60" outlineLevel="3" x14ac:dyDescent="0.2">
      <c r="A2729" s="155" t="s">
        <v>2240</v>
      </c>
      <c r="B2729" s="155" t="s">
        <v>2242</v>
      </c>
      <c r="C2729" s="155" t="s">
        <v>633</v>
      </c>
      <c r="D2729" s="155"/>
      <c r="E2729" s="156" t="s">
        <v>634</v>
      </c>
      <c r="F2729" s="157">
        <v>1051.5</v>
      </c>
      <c r="G2729" s="157">
        <v>1051.5</v>
      </c>
      <c r="H2729" s="157">
        <v>1051.5</v>
      </c>
    </row>
    <row r="2730" spans="1:8" ht="75" outlineLevel="4" x14ac:dyDescent="0.2">
      <c r="A2730" s="155" t="s">
        <v>2240</v>
      </c>
      <c r="B2730" s="155" t="s">
        <v>2242</v>
      </c>
      <c r="C2730" s="155" t="s">
        <v>635</v>
      </c>
      <c r="D2730" s="155"/>
      <c r="E2730" s="156" t="s">
        <v>636</v>
      </c>
      <c r="F2730" s="157">
        <v>751.5</v>
      </c>
      <c r="G2730" s="157">
        <v>751.5</v>
      </c>
      <c r="H2730" s="157">
        <v>751.5</v>
      </c>
    </row>
    <row r="2731" spans="1:8" ht="45" outlineLevel="5" x14ac:dyDescent="0.2">
      <c r="A2731" s="155" t="s">
        <v>2240</v>
      </c>
      <c r="B2731" s="155" t="s">
        <v>2242</v>
      </c>
      <c r="C2731" s="155" t="s">
        <v>679</v>
      </c>
      <c r="D2731" s="155"/>
      <c r="E2731" s="156" t="s">
        <v>680</v>
      </c>
      <c r="F2731" s="157">
        <v>751.5</v>
      </c>
      <c r="G2731" s="157">
        <v>751.5</v>
      </c>
      <c r="H2731" s="157">
        <v>751.5</v>
      </c>
    </row>
    <row r="2732" spans="1:8" ht="60" outlineLevel="6" x14ac:dyDescent="0.2">
      <c r="A2732" s="155" t="s">
        <v>2240</v>
      </c>
      <c r="B2732" s="155" t="s">
        <v>2242</v>
      </c>
      <c r="C2732" s="155" t="s">
        <v>690</v>
      </c>
      <c r="D2732" s="155"/>
      <c r="E2732" s="156" t="s">
        <v>691</v>
      </c>
      <c r="F2732" s="157">
        <v>751.5</v>
      </c>
      <c r="G2732" s="157">
        <v>751.5</v>
      </c>
      <c r="H2732" s="157">
        <v>751.5</v>
      </c>
    </row>
    <row r="2733" spans="1:8" ht="60" outlineLevel="7" x14ac:dyDescent="0.2">
      <c r="A2733" s="155" t="s">
        <v>2240</v>
      </c>
      <c r="B2733" s="155" t="s">
        <v>2242</v>
      </c>
      <c r="C2733" s="155" t="s">
        <v>690</v>
      </c>
      <c r="D2733" s="155" t="s">
        <v>289</v>
      </c>
      <c r="E2733" s="156" t="s">
        <v>290</v>
      </c>
      <c r="F2733" s="157">
        <v>751.5</v>
      </c>
      <c r="G2733" s="157">
        <v>751.5</v>
      </c>
      <c r="H2733" s="157">
        <v>751.5</v>
      </c>
    </row>
    <row r="2734" spans="1:8" ht="60" outlineLevel="4" x14ac:dyDescent="0.2">
      <c r="A2734" s="155" t="s">
        <v>2240</v>
      </c>
      <c r="B2734" s="155" t="s">
        <v>2242</v>
      </c>
      <c r="C2734" s="155" t="s">
        <v>816</v>
      </c>
      <c r="D2734" s="155"/>
      <c r="E2734" s="156" t="s">
        <v>817</v>
      </c>
      <c r="F2734" s="157">
        <v>300</v>
      </c>
      <c r="G2734" s="157">
        <v>300</v>
      </c>
      <c r="H2734" s="157">
        <v>300</v>
      </c>
    </row>
    <row r="2735" spans="1:8" ht="90" outlineLevel="5" x14ac:dyDescent="0.2">
      <c r="A2735" s="155" t="s">
        <v>2240</v>
      </c>
      <c r="B2735" s="155" t="s">
        <v>2242</v>
      </c>
      <c r="C2735" s="155" t="s">
        <v>823</v>
      </c>
      <c r="D2735" s="155"/>
      <c r="E2735" s="156" t="s">
        <v>824</v>
      </c>
      <c r="F2735" s="157">
        <v>300</v>
      </c>
      <c r="G2735" s="157">
        <v>300</v>
      </c>
      <c r="H2735" s="157">
        <v>300</v>
      </c>
    </row>
    <row r="2736" spans="1:8" ht="60" customHeight="1" outlineLevel="6" x14ac:dyDescent="0.2">
      <c r="A2736" s="155" t="s">
        <v>2240</v>
      </c>
      <c r="B2736" s="155" t="s">
        <v>2242</v>
      </c>
      <c r="C2736" s="155" t="s">
        <v>826</v>
      </c>
      <c r="D2736" s="155"/>
      <c r="E2736" s="156" t="s">
        <v>827</v>
      </c>
      <c r="F2736" s="157">
        <v>300</v>
      </c>
      <c r="G2736" s="157">
        <v>300</v>
      </c>
      <c r="H2736" s="157">
        <v>300</v>
      </c>
    </row>
    <row r="2737" spans="1:8" ht="60" outlineLevel="7" x14ac:dyDescent="0.2">
      <c r="A2737" s="155" t="s">
        <v>2240</v>
      </c>
      <c r="B2737" s="155" t="s">
        <v>2242</v>
      </c>
      <c r="C2737" s="155" t="s">
        <v>826</v>
      </c>
      <c r="D2737" s="155" t="s">
        <v>289</v>
      </c>
      <c r="E2737" s="156" t="s">
        <v>290</v>
      </c>
      <c r="F2737" s="157">
        <v>300</v>
      </c>
      <c r="G2737" s="157">
        <v>300</v>
      </c>
      <c r="H2737" s="157">
        <v>300</v>
      </c>
    </row>
    <row r="2738" spans="1:8" ht="45" outlineLevel="3" x14ac:dyDescent="0.2">
      <c r="A2738" s="155" t="s">
        <v>2240</v>
      </c>
      <c r="B2738" s="155" t="s">
        <v>2242</v>
      </c>
      <c r="C2738" s="155" t="s">
        <v>956</v>
      </c>
      <c r="D2738" s="155"/>
      <c r="E2738" s="156" t="s">
        <v>957</v>
      </c>
      <c r="F2738" s="157">
        <v>90825.8</v>
      </c>
      <c r="G2738" s="157">
        <v>90926.5</v>
      </c>
      <c r="H2738" s="157">
        <v>90926.5</v>
      </c>
    </row>
    <row r="2739" spans="1:8" ht="45" outlineLevel="4" x14ac:dyDescent="0.2">
      <c r="A2739" s="155" t="s">
        <v>2240</v>
      </c>
      <c r="B2739" s="155" t="s">
        <v>2242</v>
      </c>
      <c r="C2739" s="155" t="s">
        <v>958</v>
      </c>
      <c r="D2739" s="155"/>
      <c r="E2739" s="156" t="s">
        <v>959</v>
      </c>
      <c r="F2739" s="157">
        <v>90825.8</v>
      </c>
      <c r="G2739" s="157">
        <v>90926.5</v>
      </c>
      <c r="H2739" s="157">
        <v>90926.5</v>
      </c>
    </row>
    <row r="2740" spans="1:8" ht="45" outlineLevel="5" x14ac:dyDescent="0.2">
      <c r="A2740" s="155" t="s">
        <v>2240</v>
      </c>
      <c r="B2740" s="155" t="s">
        <v>2242</v>
      </c>
      <c r="C2740" s="155" t="s">
        <v>960</v>
      </c>
      <c r="D2740" s="155"/>
      <c r="E2740" s="156" t="s">
        <v>961</v>
      </c>
      <c r="F2740" s="157">
        <v>90825.8</v>
      </c>
      <c r="G2740" s="157">
        <v>90926.5</v>
      </c>
      <c r="H2740" s="157">
        <v>90926.5</v>
      </c>
    </row>
    <row r="2741" spans="1:8" ht="60" outlineLevel="6" x14ac:dyDescent="0.2">
      <c r="A2741" s="155" t="s">
        <v>2240</v>
      </c>
      <c r="B2741" s="155" t="s">
        <v>2242</v>
      </c>
      <c r="C2741" s="155" t="s">
        <v>962</v>
      </c>
      <c r="D2741" s="155"/>
      <c r="E2741" s="156" t="s">
        <v>288</v>
      </c>
      <c r="F2741" s="157">
        <v>7595.7</v>
      </c>
      <c r="G2741" s="157">
        <v>7696.4</v>
      </c>
      <c r="H2741" s="157">
        <v>7696.4</v>
      </c>
    </row>
    <row r="2742" spans="1:8" ht="60" outlineLevel="7" x14ac:dyDescent="0.2">
      <c r="A2742" s="155" t="s">
        <v>2240</v>
      </c>
      <c r="B2742" s="155" t="s">
        <v>2242</v>
      </c>
      <c r="C2742" s="155" t="s">
        <v>962</v>
      </c>
      <c r="D2742" s="155" t="s">
        <v>289</v>
      </c>
      <c r="E2742" s="156" t="s">
        <v>290</v>
      </c>
      <c r="F2742" s="157">
        <v>7595.7</v>
      </c>
      <c r="G2742" s="157">
        <v>7696.4</v>
      </c>
      <c r="H2742" s="157">
        <v>7696.4</v>
      </c>
    </row>
    <row r="2743" spans="1:8" ht="30" outlineLevel="6" x14ac:dyDescent="0.2">
      <c r="A2743" s="155" t="s">
        <v>2240</v>
      </c>
      <c r="B2743" s="155" t="s">
        <v>2242</v>
      </c>
      <c r="C2743" s="155" t="s">
        <v>965</v>
      </c>
      <c r="D2743" s="155"/>
      <c r="E2743" s="156" t="s">
        <v>966</v>
      </c>
      <c r="F2743" s="157">
        <v>9426.4</v>
      </c>
      <c r="G2743" s="157">
        <v>9426.4</v>
      </c>
      <c r="H2743" s="157">
        <v>9426.4</v>
      </c>
    </row>
    <row r="2744" spans="1:8" ht="60" outlineLevel="7" x14ac:dyDescent="0.2">
      <c r="A2744" s="155" t="s">
        <v>2240</v>
      </c>
      <c r="B2744" s="155" t="s">
        <v>2242</v>
      </c>
      <c r="C2744" s="155" t="s">
        <v>965</v>
      </c>
      <c r="D2744" s="155" t="s">
        <v>289</v>
      </c>
      <c r="E2744" s="156" t="s">
        <v>290</v>
      </c>
      <c r="F2744" s="157">
        <v>9426.4</v>
      </c>
      <c r="G2744" s="157">
        <v>9426.4</v>
      </c>
      <c r="H2744" s="157">
        <v>9426.4</v>
      </c>
    </row>
    <row r="2745" spans="1:8" ht="45" outlineLevel="6" x14ac:dyDescent="0.2">
      <c r="A2745" s="155" t="s">
        <v>2240</v>
      </c>
      <c r="B2745" s="155" t="s">
        <v>2242</v>
      </c>
      <c r="C2745" s="155" t="s">
        <v>967</v>
      </c>
      <c r="D2745" s="155"/>
      <c r="E2745" s="156" t="s">
        <v>968</v>
      </c>
      <c r="F2745" s="157">
        <v>47953.7</v>
      </c>
      <c r="G2745" s="157">
        <v>47953.7</v>
      </c>
      <c r="H2745" s="157">
        <v>47953.7</v>
      </c>
    </row>
    <row r="2746" spans="1:8" ht="15" outlineLevel="7" x14ac:dyDescent="0.2">
      <c r="A2746" s="155" t="s">
        <v>2240</v>
      </c>
      <c r="B2746" s="155" t="s">
        <v>2242</v>
      </c>
      <c r="C2746" s="155" t="s">
        <v>967</v>
      </c>
      <c r="D2746" s="155" t="s">
        <v>343</v>
      </c>
      <c r="E2746" s="156" t="s">
        <v>344</v>
      </c>
      <c r="F2746" s="157">
        <v>47953.7</v>
      </c>
      <c r="G2746" s="157">
        <v>47953.7</v>
      </c>
      <c r="H2746" s="157">
        <v>47953.7</v>
      </c>
    </row>
    <row r="2747" spans="1:8" ht="30" outlineLevel="6" x14ac:dyDescent="0.2">
      <c r="A2747" s="155" t="s">
        <v>2240</v>
      </c>
      <c r="B2747" s="155" t="s">
        <v>2242</v>
      </c>
      <c r="C2747" s="155" t="s">
        <v>969</v>
      </c>
      <c r="D2747" s="155"/>
      <c r="E2747" s="156" t="s">
        <v>970</v>
      </c>
      <c r="F2747" s="157">
        <v>22850</v>
      </c>
      <c r="G2747" s="157">
        <v>22850</v>
      </c>
      <c r="H2747" s="157">
        <v>22850</v>
      </c>
    </row>
    <row r="2748" spans="1:8" ht="15" outlineLevel="7" x14ac:dyDescent="0.2">
      <c r="A2748" s="155" t="s">
        <v>2240</v>
      </c>
      <c r="B2748" s="155" t="s">
        <v>2242</v>
      </c>
      <c r="C2748" s="155" t="s">
        <v>969</v>
      </c>
      <c r="D2748" s="155" t="s">
        <v>343</v>
      </c>
      <c r="E2748" s="156" t="s">
        <v>344</v>
      </c>
      <c r="F2748" s="157">
        <v>22850</v>
      </c>
      <c r="G2748" s="157">
        <v>22850</v>
      </c>
      <c r="H2748" s="157">
        <v>22850</v>
      </c>
    </row>
    <row r="2749" spans="1:8" ht="15" outlineLevel="6" x14ac:dyDescent="0.2">
      <c r="A2749" s="155" t="s">
        <v>2240</v>
      </c>
      <c r="B2749" s="155" t="s">
        <v>2242</v>
      </c>
      <c r="C2749" s="155" t="s">
        <v>971</v>
      </c>
      <c r="D2749" s="155"/>
      <c r="E2749" s="156" t="s">
        <v>972</v>
      </c>
      <c r="F2749" s="157">
        <v>3000</v>
      </c>
      <c r="G2749" s="157">
        <v>3000</v>
      </c>
      <c r="H2749" s="157">
        <v>3000</v>
      </c>
    </row>
    <row r="2750" spans="1:8" ht="60" outlineLevel="7" x14ac:dyDescent="0.2">
      <c r="A2750" s="155" t="s">
        <v>2240</v>
      </c>
      <c r="B2750" s="155" t="s">
        <v>2242</v>
      </c>
      <c r="C2750" s="155" t="s">
        <v>971</v>
      </c>
      <c r="D2750" s="155" t="s">
        <v>289</v>
      </c>
      <c r="E2750" s="156" t="s">
        <v>290</v>
      </c>
      <c r="F2750" s="157">
        <v>3000</v>
      </c>
      <c r="G2750" s="157">
        <v>3000</v>
      </c>
      <c r="H2750" s="157">
        <v>3000</v>
      </c>
    </row>
    <row r="2751" spans="1:8" ht="15" outlineLevel="2" x14ac:dyDescent="0.2">
      <c r="A2751" s="155" t="s">
        <v>2240</v>
      </c>
      <c r="B2751" s="155" t="s">
        <v>2084</v>
      </c>
      <c r="C2751" s="155"/>
      <c r="D2751" s="155"/>
      <c r="E2751" s="156" t="s">
        <v>2085</v>
      </c>
      <c r="F2751" s="157">
        <v>1030605.1</v>
      </c>
      <c r="G2751" s="157">
        <v>815047.1</v>
      </c>
      <c r="H2751" s="157">
        <v>721664.1</v>
      </c>
    </row>
    <row r="2752" spans="1:8" ht="45" outlineLevel="3" x14ac:dyDescent="0.2">
      <c r="A2752" s="155" t="s">
        <v>2240</v>
      </c>
      <c r="B2752" s="155" t="s">
        <v>2084</v>
      </c>
      <c r="C2752" s="155" t="s">
        <v>956</v>
      </c>
      <c r="D2752" s="155"/>
      <c r="E2752" s="156" t="s">
        <v>957</v>
      </c>
      <c r="F2752" s="157">
        <v>1030605.1</v>
      </c>
      <c r="G2752" s="157">
        <v>815047.1</v>
      </c>
      <c r="H2752" s="157">
        <v>721664.1</v>
      </c>
    </row>
    <row r="2753" spans="1:8" ht="45" outlineLevel="4" x14ac:dyDescent="0.2">
      <c r="A2753" s="155" t="s">
        <v>2240</v>
      </c>
      <c r="B2753" s="155" t="s">
        <v>2084</v>
      </c>
      <c r="C2753" s="155" t="s">
        <v>958</v>
      </c>
      <c r="D2753" s="155"/>
      <c r="E2753" s="156" t="s">
        <v>959</v>
      </c>
      <c r="F2753" s="157">
        <v>117486.8</v>
      </c>
      <c r="G2753" s="157">
        <v>159055.29999999999</v>
      </c>
      <c r="H2753" s="157">
        <v>88821.5</v>
      </c>
    </row>
    <row r="2754" spans="1:8" ht="45" outlineLevel="5" x14ac:dyDescent="0.2">
      <c r="A2754" s="155" t="s">
        <v>2240</v>
      </c>
      <c r="B2754" s="155" t="s">
        <v>2084</v>
      </c>
      <c r="C2754" s="155" t="s">
        <v>960</v>
      </c>
      <c r="D2754" s="155"/>
      <c r="E2754" s="156" t="s">
        <v>961</v>
      </c>
      <c r="F2754" s="157">
        <v>103451.3</v>
      </c>
      <c r="G2754" s="157">
        <v>159055.29999999999</v>
      </c>
      <c r="H2754" s="157">
        <v>88821.5</v>
      </c>
    </row>
    <row r="2755" spans="1:8" ht="60" outlineLevel="6" x14ac:dyDescent="0.2">
      <c r="A2755" s="155" t="s">
        <v>2240</v>
      </c>
      <c r="B2755" s="155" t="s">
        <v>2084</v>
      </c>
      <c r="C2755" s="155" t="s">
        <v>962</v>
      </c>
      <c r="D2755" s="155"/>
      <c r="E2755" s="156" t="s">
        <v>288</v>
      </c>
      <c r="F2755" s="157">
        <v>43951.3</v>
      </c>
      <c r="G2755" s="157">
        <v>44467</v>
      </c>
      <c r="H2755" s="157">
        <v>44467</v>
      </c>
    </row>
    <row r="2756" spans="1:8" ht="60" outlineLevel="7" x14ac:dyDescent="0.2">
      <c r="A2756" s="155" t="s">
        <v>2240</v>
      </c>
      <c r="B2756" s="155" t="s">
        <v>2084</v>
      </c>
      <c r="C2756" s="155" t="s">
        <v>962</v>
      </c>
      <c r="D2756" s="155" t="s">
        <v>289</v>
      </c>
      <c r="E2756" s="156" t="s">
        <v>290</v>
      </c>
      <c r="F2756" s="157">
        <v>43951.3</v>
      </c>
      <c r="G2756" s="157">
        <v>44467</v>
      </c>
      <c r="H2756" s="157">
        <v>44467</v>
      </c>
    </row>
    <row r="2757" spans="1:8" ht="105" outlineLevel="6" x14ac:dyDescent="0.2">
      <c r="A2757" s="155" t="s">
        <v>2240</v>
      </c>
      <c r="B2757" s="155" t="s">
        <v>2084</v>
      </c>
      <c r="C2757" s="155" t="s">
        <v>963</v>
      </c>
      <c r="D2757" s="155"/>
      <c r="E2757" s="156" t="s">
        <v>964</v>
      </c>
      <c r="F2757" s="157">
        <v>59500</v>
      </c>
      <c r="G2757" s="157">
        <v>10588.3</v>
      </c>
      <c r="H2757" s="157">
        <v>10588.3</v>
      </c>
    </row>
    <row r="2758" spans="1:8" ht="60" outlineLevel="7" x14ac:dyDescent="0.2">
      <c r="A2758" s="155" t="s">
        <v>2240</v>
      </c>
      <c r="B2758" s="155" t="s">
        <v>2084</v>
      </c>
      <c r="C2758" s="155" t="s">
        <v>963</v>
      </c>
      <c r="D2758" s="155" t="s">
        <v>289</v>
      </c>
      <c r="E2758" s="156" t="s">
        <v>290</v>
      </c>
      <c r="F2758" s="157">
        <v>59500</v>
      </c>
      <c r="G2758" s="157">
        <v>10588.3</v>
      </c>
      <c r="H2758" s="157">
        <v>10588.3</v>
      </c>
    </row>
    <row r="2759" spans="1:8" ht="63" customHeight="1" outlineLevel="6" x14ac:dyDescent="0.2">
      <c r="A2759" s="155" t="s">
        <v>2240</v>
      </c>
      <c r="B2759" s="155" t="s">
        <v>2084</v>
      </c>
      <c r="C2759" s="155" t="s">
        <v>973</v>
      </c>
      <c r="D2759" s="155"/>
      <c r="E2759" s="156" t="s">
        <v>974</v>
      </c>
      <c r="F2759" s="157">
        <v>0</v>
      </c>
      <c r="G2759" s="157">
        <v>104000</v>
      </c>
      <c r="H2759" s="157">
        <v>33766.199999999997</v>
      </c>
    </row>
    <row r="2760" spans="1:8" ht="15" outlineLevel="7" x14ac:dyDescent="0.2">
      <c r="A2760" s="155" t="s">
        <v>2240</v>
      </c>
      <c r="B2760" s="155" t="s">
        <v>2084</v>
      </c>
      <c r="C2760" s="155" t="s">
        <v>973</v>
      </c>
      <c r="D2760" s="155" t="s">
        <v>343</v>
      </c>
      <c r="E2760" s="156" t="s">
        <v>344</v>
      </c>
      <c r="F2760" s="157">
        <v>0</v>
      </c>
      <c r="G2760" s="157">
        <v>104000</v>
      </c>
      <c r="H2760" s="157">
        <v>33766.199999999997</v>
      </c>
    </row>
    <row r="2761" spans="1:8" ht="45" outlineLevel="5" x14ac:dyDescent="0.2">
      <c r="A2761" s="155" t="s">
        <v>2240</v>
      </c>
      <c r="B2761" s="155" t="s">
        <v>2084</v>
      </c>
      <c r="C2761" s="155" t="s">
        <v>975</v>
      </c>
      <c r="D2761" s="155"/>
      <c r="E2761" s="156" t="s">
        <v>976</v>
      </c>
      <c r="F2761" s="157">
        <v>14035.5</v>
      </c>
      <c r="G2761" s="157">
        <v>0</v>
      </c>
      <c r="H2761" s="157">
        <v>0</v>
      </c>
    </row>
    <row r="2762" spans="1:8" ht="45" outlineLevel="6" x14ac:dyDescent="0.2">
      <c r="A2762" s="155" t="s">
        <v>2240</v>
      </c>
      <c r="B2762" s="155" t="s">
        <v>2084</v>
      </c>
      <c r="C2762" s="155" t="s">
        <v>977</v>
      </c>
      <c r="D2762" s="155"/>
      <c r="E2762" s="156" t="s">
        <v>978</v>
      </c>
      <c r="F2762" s="157">
        <v>14035.5</v>
      </c>
      <c r="G2762" s="157">
        <v>0</v>
      </c>
      <c r="H2762" s="157">
        <v>0</v>
      </c>
    </row>
    <row r="2763" spans="1:8" ht="15" outlineLevel="7" x14ac:dyDescent="0.2">
      <c r="A2763" s="155" t="s">
        <v>2240</v>
      </c>
      <c r="B2763" s="155" t="s">
        <v>2084</v>
      </c>
      <c r="C2763" s="155" t="s">
        <v>977</v>
      </c>
      <c r="D2763" s="155" t="s">
        <v>343</v>
      </c>
      <c r="E2763" s="156" t="s">
        <v>344</v>
      </c>
      <c r="F2763" s="157">
        <v>14035.5</v>
      </c>
      <c r="G2763" s="157">
        <v>0</v>
      </c>
      <c r="H2763" s="157">
        <v>0</v>
      </c>
    </row>
    <row r="2764" spans="1:8" ht="60" outlineLevel="4" x14ac:dyDescent="0.2">
      <c r="A2764" s="155" t="s">
        <v>2240</v>
      </c>
      <c r="B2764" s="155" t="s">
        <v>2084</v>
      </c>
      <c r="C2764" s="155" t="s">
        <v>1007</v>
      </c>
      <c r="D2764" s="155"/>
      <c r="E2764" s="156" t="s">
        <v>1008</v>
      </c>
      <c r="F2764" s="157">
        <v>5626.1</v>
      </c>
      <c r="G2764" s="157">
        <v>5692.5</v>
      </c>
      <c r="H2764" s="157">
        <v>5692.5</v>
      </c>
    </row>
    <row r="2765" spans="1:8" ht="45" outlineLevel="5" x14ac:dyDescent="0.2">
      <c r="A2765" s="155" t="s">
        <v>2240</v>
      </c>
      <c r="B2765" s="155" t="s">
        <v>2084</v>
      </c>
      <c r="C2765" s="155" t="s">
        <v>1009</v>
      </c>
      <c r="D2765" s="155"/>
      <c r="E2765" s="156" t="s">
        <v>1010</v>
      </c>
      <c r="F2765" s="157">
        <v>5626.1</v>
      </c>
      <c r="G2765" s="157">
        <v>5692.5</v>
      </c>
      <c r="H2765" s="157">
        <v>5692.5</v>
      </c>
    </row>
    <row r="2766" spans="1:8" ht="60" outlineLevel="6" x14ac:dyDescent="0.2">
      <c r="A2766" s="155" t="s">
        <v>2240</v>
      </c>
      <c r="B2766" s="155" t="s">
        <v>2084</v>
      </c>
      <c r="C2766" s="155" t="s">
        <v>1011</v>
      </c>
      <c r="D2766" s="155"/>
      <c r="E2766" s="156" t="s">
        <v>288</v>
      </c>
      <c r="F2766" s="157">
        <v>2126.1</v>
      </c>
      <c r="G2766" s="157">
        <v>2192.5</v>
      </c>
      <c r="H2766" s="157">
        <v>2192.5</v>
      </c>
    </row>
    <row r="2767" spans="1:8" ht="60" outlineLevel="7" x14ac:dyDescent="0.2">
      <c r="A2767" s="155" t="s">
        <v>2240</v>
      </c>
      <c r="B2767" s="155" t="s">
        <v>2084</v>
      </c>
      <c r="C2767" s="155" t="s">
        <v>1011</v>
      </c>
      <c r="D2767" s="155" t="s">
        <v>289</v>
      </c>
      <c r="E2767" s="156" t="s">
        <v>290</v>
      </c>
      <c r="F2767" s="157">
        <v>2126.1</v>
      </c>
      <c r="G2767" s="157">
        <v>2192.5</v>
      </c>
      <c r="H2767" s="157">
        <v>2192.5</v>
      </c>
    </row>
    <row r="2768" spans="1:8" ht="105" outlineLevel="6" x14ac:dyDescent="0.2">
      <c r="A2768" s="155" t="s">
        <v>2240</v>
      </c>
      <c r="B2768" s="155" t="s">
        <v>2084</v>
      </c>
      <c r="C2768" s="155" t="s">
        <v>1012</v>
      </c>
      <c r="D2768" s="155"/>
      <c r="E2768" s="156" t="s">
        <v>964</v>
      </c>
      <c r="F2768" s="157">
        <v>3500</v>
      </c>
      <c r="G2768" s="157">
        <v>3500</v>
      </c>
      <c r="H2768" s="157">
        <v>3500</v>
      </c>
    </row>
    <row r="2769" spans="1:8" ht="60" outlineLevel="7" x14ac:dyDescent="0.2">
      <c r="A2769" s="155" t="s">
        <v>2240</v>
      </c>
      <c r="B2769" s="155" t="s">
        <v>2084</v>
      </c>
      <c r="C2769" s="155" t="s">
        <v>1012</v>
      </c>
      <c r="D2769" s="155" t="s">
        <v>289</v>
      </c>
      <c r="E2769" s="156" t="s">
        <v>290</v>
      </c>
      <c r="F2769" s="157">
        <v>3500</v>
      </c>
      <c r="G2769" s="157">
        <v>3500</v>
      </c>
      <c r="H2769" s="157">
        <v>3500</v>
      </c>
    </row>
    <row r="2770" spans="1:8" ht="45" outlineLevel="4" x14ac:dyDescent="0.2">
      <c r="A2770" s="155" t="s">
        <v>2240</v>
      </c>
      <c r="B2770" s="155" t="s">
        <v>2084</v>
      </c>
      <c r="C2770" s="155" t="s">
        <v>1016</v>
      </c>
      <c r="D2770" s="155"/>
      <c r="E2770" s="156" t="s">
        <v>1017</v>
      </c>
      <c r="F2770" s="157">
        <v>907492.2</v>
      </c>
      <c r="G2770" s="157">
        <v>650299.30000000005</v>
      </c>
      <c r="H2770" s="157">
        <v>627150.1</v>
      </c>
    </row>
    <row r="2771" spans="1:8" ht="45" outlineLevel="5" x14ac:dyDescent="0.2">
      <c r="A2771" s="155" t="s">
        <v>2240</v>
      </c>
      <c r="B2771" s="155" t="s">
        <v>2084</v>
      </c>
      <c r="C2771" s="155" t="s">
        <v>1029</v>
      </c>
      <c r="D2771" s="155"/>
      <c r="E2771" s="156" t="s">
        <v>1030</v>
      </c>
      <c r="F2771" s="157">
        <v>907492.2</v>
      </c>
      <c r="G2771" s="157">
        <v>618758.40000000002</v>
      </c>
      <c r="H2771" s="157">
        <v>627150.1</v>
      </c>
    </row>
    <row r="2772" spans="1:8" ht="75" outlineLevel="6" x14ac:dyDescent="0.2">
      <c r="A2772" s="155" t="s">
        <v>2240</v>
      </c>
      <c r="B2772" s="155" t="s">
        <v>2084</v>
      </c>
      <c r="C2772" s="155" t="s">
        <v>1031</v>
      </c>
      <c r="D2772" s="155"/>
      <c r="E2772" s="156" t="s">
        <v>1032</v>
      </c>
      <c r="F2772" s="157">
        <v>285478.5</v>
      </c>
      <c r="G2772" s="157">
        <v>276906.5</v>
      </c>
      <c r="H2772" s="157">
        <v>285298.2</v>
      </c>
    </row>
    <row r="2773" spans="1:8" ht="15" outlineLevel="7" x14ac:dyDescent="0.2">
      <c r="A2773" s="155" t="s">
        <v>2240</v>
      </c>
      <c r="B2773" s="155" t="s">
        <v>2084</v>
      </c>
      <c r="C2773" s="155" t="s">
        <v>1031</v>
      </c>
      <c r="D2773" s="155" t="s">
        <v>343</v>
      </c>
      <c r="E2773" s="156" t="s">
        <v>344</v>
      </c>
      <c r="F2773" s="157">
        <v>285478.5</v>
      </c>
      <c r="G2773" s="157">
        <v>276906.5</v>
      </c>
      <c r="H2773" s="157">
        <v>285298.2</v>
      </c>
    </row>
    <row r="2774" spans="1:8" ht="30" outlineLevel="6" x14ac:dyDescent="0.2">
      <c r="A2774" s="155" t="s">
        <v>2240</v>
      </c>
      <c r="B2774" s="155" t="s">
        <v>2084</v>
      </c>
      <c r="C2774" s="155" t="s">
        <v>1033</v>
      </c>
      <c r="D2774" s="155"/>
      <c r="E2774" s="156" t="s">
        <v>1034</v>
      </c>
      <c r="F2774" s="157">
        <v>167306.70000000001</v>
      </c>
      <c r="G2774" s="157">
        <v>169327.9</v>
      </c>
      <c r="H2774" s="157">
        <v>169327.9</v>
      </c>
    </row>
    <row r="2775" spans="1:8" ht="60" outlineLevel="7" x14ac:dyDescent="0.2">
      <c r="A2775" s="155" t="s">
        <v>2240</v>
      </c>
      <c r="B2775" s="155" t="s">
        <v>2084</v>
      </c>
      <c r="C2775" s="155" t="s">
        <v>1033</v>
      </c>
      <c r="D2775" s="155" t="s">
        <v>289</v>
      </c>
      <c r="E2775" s="156" t="s">
        <v>290</v>
      </c>
      <c r="F2775" s="157">
        <v>167306.70000000001</v>
      </c>
      <c r="G2775" s="157">
        <v>169327.9</v>
      </c>
      <c r="H2775" s="157">
        <v>169327.9</v>
      </c>
    </row>
    <row r="2776" spans="1:8" ht="45" outlineLevel="6" x14ac:dyDescent="0.2">
      <c r="A2776" s="155" t="s">
        <v>2240</v>
      </c>
      <c r="B2776" s="155" t="s">
        <v>2084</v>
      </c>
      <c r="C2776" s="155" t="s">
        <v>1036</v>
      </c>
      <c r="D2776" s="155"/>
      <c r="E2776" s="156" t="s">
        <v>2307</v>
      </c>
      <c r="F2776" s="157">
        <v>59308.1</v>
      </c>
      <c r="G2776" s="157">
        <v>0</v>
      </c>
      <c r="H2776" s="157">
        <v>0</v>
      </c>
    </row>
    <row r="2777" spans="1:8" ht="15" outlineLevel="7" x14ac:dyDescent="0.2">
      <c r="A2777" s="155" t="s">
        <v>2240</v>
      </c>
      <c r="B2777" s="155" t="s">
        <v>2084</v>
      </c>
      <c r="C2777" s="155" t="s">
        <v>1036</v>
      </c>
      <c r="D2777" s="155" t="s">
        <v>343</v>
      </c>
      <c r="E2777" s="156" t="s">
        <v>344</v>
      </c>
      <c r="F2777" s="157">
        <v>59308.1</v>
      </c>
      <c r="G2777" s="157">
        <v>0</v>
      </c>
      <c r="H2777" s="157">
        <v>0</v>
      </c>
    </row>
    <row r="2778" spans="1:8" ht="60" outlineLevel="6" x14ac:dyDescent="0.2">
      <c r="A2778" s="155" t="s">
        <v>2240</v>
      </c>
      <c r="B2778" s="155" t="s">
        <v>2084</v>
      </c>
      <c r="C2778" s="155" t="s">
        <v>1037</v>
      </c>
      <c r="D2778" s="155"/>
      <c r="E2778" s="156" t="s">
        <v>1038</v>
      </c>
      <c r="F2778" s="157">
        <v>106000</v>
      </c>
      <c r="G2778" s="157">
        <v>72862</v>
      </c>
      <c r="H2778" s="157">
        <v>106000</v>
      </c>
    </row>
    <row r="2779" spans="1:8" ht="15" outlineLevel="7" x14ac:dyDescent="0.2">
      <c r="A2779" s="155" t="s">
        <v>2240</v>
      </c>
      <c r="B2779" s="155" t="s">
        <v>2084</v>
      </c>
      <c r="C2779" s="155" t="s">
        <v>1037</v>
      </c>
      <c r="D2779" s="155" t="s">
        <v>343</v>
      </c>
      <c r="E2779" s="156" t="s">
        <v>344</v>
      </c>
      <c r="F2779" s="157">
        <v>106000</v>
      </c>
      <c r="G2779" s="157">
        <v>72862</v>
      </c>
      <c r="H2779" s="157">
        <v>106000</v>
      </c>
    </row>
    <row r="2780" spans="1:8" ht="60" outlineLevel="6" x14ac:dyDescent="0.2">
      <c r="A2780" s="155" t="s">
        <v>2240</v>
      </c>
      <c r="B2780" s="155" t="s">
        <v>2084</v>
      </c>
      <c r="C2780" s="155" t="s">
        <v>1039</v>
      </c>
      <c r="D2780" s="155"/>
      <c r="E2780" s="156" t="s">
        <v>1040</v>
      </c>
      <c r="F2780" s="157">
        <v>34000</v>
      </c>
      <c r="G2780" s="157">
        <v>34000</v>
      </c>
      <c r="H2780" s="157">
        <v>34000</v>
      </c>
    </row>
    <row r="2781" spans="1:8" ht="15" outlineLevel="7" x14ac:dyDescent="0.2">
      <c r="A2781" s="155" t="s">
        <v>2240</v>
      </c>
      <c r="B2781" s="155" t="s">
        <v>2084</v>
      </c>
      <c r="C2781" s="155" t="s">
        <v>1039</v>
      </c>
      <c r="D2781" s="155" t="s">
        <v>343</v>
      </c>
      <c r="E2781" s="156" t="s">
        <v>344</v>
      </c>
      <c r="F2781" s="157">
        <v>34000</v>
      </c>
      <c r="G2781" s="157">
        <v>34000</v>
      </c>
      <c r="H2781" s="157">
        <v>34000</v>
      </c>
    </row>
    <row r="2782" spans="1:8" ht="45" outlineLevel="6" x14ac:dyDescent="0.2">
      <c r="A2782" s="155" t="s">
        <v>2240</v>
      </c>
      <c r="B2782" s="155" t="s">
        <v>2084</v>
      </c>
      <c r="C2782" s="155" t="s">
        <v>1041</v>
      </c>
      <c r="D2782" s="155"/>
      <c r="E2782" s="156" t="s">
        <v>2308</v>
      </c>
      <c r="F2782" s="157">
        <v>52212.4</v>
      </c>
      <c r="G2782" s="157">
        <v>0</v>
      </c>
      <c r="H2782" s="157">
        <v>0</v>
      </c>
    </row>
    <row r="2783" spans="1:8" ht="15" outlineLevel="7" x14ac:dyDescent="0.2">
      <c r="A2783" s="155" t="s">
        <v>2240</v>
      </c>
      <c r="B2783" s="155" t="s">
        <v>2084</v>
      </c>
      <c r="C2783" s="155" t="s">
        <v>1041</v>
      </c>
      <c r="D2783" s="155" t="s">
        <v>343</v>
      </c>
      <c r="E2783" s="156" t="s">
        <v>344</v>
      </c>
      <c r="F2783" s="157">
        <v>52212.4</v>
      </c>
      <c r="G2783" s="157">
        <v>0</v>
      </c>
      <c r="H2783" s="157">
        <v>0</v>
      </c>
    </row>
    <row r="2784" spans="1:8" ht="54" customHeight="1" outlineLevel="6" x14ac:dyDescent="0.2">
      <c r="A2784" s="155" t="s">
        <v>2240</v>
      </c>
      <c r="B2784" s="155" t="s">
        <v>2084</v>
      </c>
      <c r="C2784" s="155" t="s">
        <v>1042</v>
      </c>
      <c r="D2784" s="155"/>
      <c r="E2784" s="156" t="s">
        <v>2309</v>
      </c>
      <c r="F2784" s="157">
        <v>30000</v>
      </c>
      <c r="G2784" s="157">
        <v>0</v>
      </c>
      <c r="H2784" s="157">
        <v>0</v>
      </c>
    </row>
    <row r="2785" spans="1:8" ht="15" outlineLevel="7" x14ac:dyDescent="0.2">
      <c r="A2785" s="155" t="s">
        <v>2240</v>
      </c>
      <c r="B2785" s="155" t="s">
        <v>2084</v>
      </c>
      <c r="C2785" s="155" t="s">
        <v>1042</v>
      </c>
      <c r="D2785" s="155" t="s">
        <v>343</v>
      </c>
      <c r="E2785" s="156" t="s">
        <v>344</v>
      </c>
      <c r="F2785" s="157">
        <v>30000</v>
      </c>
      <c r="G2785" s="157">
        <v>0</v>
      </c>
      <c r="H2785" s="157">
        <v>0</v>
      </c>
    </row>
    <row r="2786" spans="1:8" ht="45" outlineLevel="6" x14ac:dyDescent="0.2">
      <c r="A2786" s="155" t="s">
        <v>2240</v>
      </c>
      <c r="B2786" s="155" t="s">
        <v>2084</v>
      </c>
      <c r="C2786" s="155" t="s">
        <v>1043</v>
      </c>
      <c r="D2786" s="155"/>
      <c r="E2786" s="156" t="s">
        <v>1044</v>
      </c>
      <c r="F2786" s="157">
        <v>25964.2</v>
      </c>
      <c r="G2786" s="157">
        <v>0</v>
      </c>
      <c r="H2786" s="157">
        <v>0</v>
      </c>
    </row>
    <row r="2787" spans="1:8" ht="15" outlineLevel="7" x14ac:dyDescent="0.2">
      <c r="A2787" s="155" t="s">
        <v>2240</v>
      </c>
      <c r="B2787" s="155" t="s">
        <v>2084</v>
      </c>
      <c r="C2787" s="155" t="s">
        <v>1043</v>
      </c>
      <c r="D2787" s="155" t="s">
        <v>343</v>
      </c>
      <c r="E2787" s="156" t="s">
        <v>344</v>
      </c>
      <c r="F2787" s="157">
        <v>25964.2</v>
      </c>
      <c r="G2787" s="157">
        <v>0</v>
      </c>
      <c r="H2787" s="157">
        <v>0</v>
      </c>
    </row>
    <row r="2788" spans="1:8" ht="45" outlineLevel="6" x14ac:dyDescent="0.2">
      <c r="A2788" s="155" t="s">
        <v>2240</v>
      </c>
      <c r="B2788" s="155" t="s">
        <v>2084</v>
      </c>
      <c r="C2788" s="155" t="s">
        <v>1045</v>
      </c>
      <c r="D2788" s="155"/>
      <c r="E2788" s="156" t="s">
        <v>1046</v>
      </c>
      <c r="F2788" s="157">
        <v>36347.9</v>
      </c>
      <c r="G2788" s="157">
        <v>30000</v>
      </c>
      <c r="H2788" s="157">
        <v>30000</v>
      </c>
    </row>
    <row r="2789" spans="1:8" ht="15" outlineLevel="7" x14ac:dyDescent="0.2">
      <c r="A2789" s="155" t="s">
        <v>2240</v>
      </c>
      <c r="B2789" s="155" t="s">
        <v>2084</v>
      </c>
      <c r="C2789" s="155" t="s">
        <v>1045</v>
      </c>
      <c r="D2789" s="155" t="s">
        <v>343</v>
      </c>
      <c r="E2789" s="156" t="s">
        <v>344</v>
      </c>
      <c r="F2789" s="157">
        <v>36347.9</v>
      </c>
      <c r="G2789" s="157">
        <v>30000</v>
      </c>
      <c r="H2789" s="157">
        <v>30000</v>
      </c>
    </row>
    <row r="2790" spans="1:8" ht="90" outlineLevel="6" x14ac:dyDescent="0.2">
      <c r="A2790" s="155" t="s">
        <v>2240</v>
      </c>
      <c r="B2790" s="155" t="s">
        <v>2084</v>
      </c>
      <c r="C2790" s="155" t="s">
        <v>1047</v>
      </c>
      <c r="D2790" s="155"/>
      <c r="E2790" s="156" t="s">
        <v>1048</v>
      </c>
      <c r="F2790" s="157">
        <v>0</v>
      </c>
      <c r="G2790" s="157">
        <v>35662</v>
      </c>
      <c r="H2790" s="157">
        <v>2524</v>
      </c>
    </row>
    <row r="2791" spans="1:8" ht="15" outlineLevel="7" x14ac:dyDescent="0.2">
      <c r="A2791" s="155" t="s">
        <v>2240</v>
      </c>
      <c r="B2791" s="155" t="s">
        <v>2084</v>
      </c>
      <c r="C2791" s="155" t="s">
        <v>1047</v>
      </c>
      <c r="D2791" s="155" t="s">
        <v>327</v>
      </c>
      <c r="E2791" s="156" t="s">
        <v>328</v>
      </c>
      <c r="F2791" s="157">
        <v>0</v>
      </c>
      <c r="G2791" s="157">
        <v>35662</v>
      </c>
      <c r="H2791" s="157">
        <v>2524</v>
      </c>
    </row>
    <row r="2792" spans="1:8" ht="139.5" customHeight="1" outlineLevel="6" x14ac:dyDescent="0.2">
      <c r="A2792" s="155" t="s">
        <v>2240</v>
      </c>
      <c r="B2792" s="155" t="s">
        <v>2084</v>
      </c>
      <c r="C2792" s="155" t="s">
        <v>1050</v>
      </c>
      <c r="D2792" s="155"/>
      <c r="E2792" s="156" t="s">
        <v>1051</v>
      </c>
      <c r="F2792" s="157">
        <v>110874.4</v>
      </c>
      <c r="G2792" s="157">
        <v>0</v>
      </c>
      <c r="H2792" s="157">
        <v>0</v>
      </c>
    </row>
    <row r="2793" spans="1:8" ht="15" outlineLevel="7" x14ac:dyDescent="0.2">
      <c r="A2793" s="155" t="s">
        <v>2240</v>
      </c>
      <c r="B2793" s="155" t="s">
        <v>2084</v>
      </c>
      <c r="C2793" s="155" t="s">
        <v>1050</v>
      </c>
      <c r="D2793" s="155" t="s">
        <v>343</v>
      </c>
      <c r="E2793" s="156" t="s">
        <v>344</v>
      </c>
      <c r="F2793" s="157">
        <v>68728.7</v>
      </c>
      <c r="G2793" s="157">
        <v>0</v>
      </c>
      <c r="H2793" s="157">
        <v>0</v>
      </c>
    </row>
    <row r="2794" spans="1:8" ht="15" outlineLevel="7" x14ac:dyDescent="0.2">
      <c r="A2794" s="155" t="s">
        <v>2240</v>
      </c>
      <c r="B2794" s="155" t="s">
        <v>2084</v>
      </c>
      <c r="C2794" s="155" t="s">
        <v>1050</v>
      </c>
      <c r="D2794" s="155" t="s">
        <v>327</v>
      </c>
      <c r="E2794" s="156" t="s">
        <v>328</v>
      </c>
      <c r="F2794" s="157">
        <v>42145.7</v>
      </c>
      <c r="G2794" s="157">
        <v>0</v>
      </c>
      <c r="H2794" s="157">
        <v>0</v>
      </c>
    </row>
    <row r="2795" spans="1:8" ht="45" outlineLevel="5" x14ac:dyDescent="0.2">
      <c r="A2795" s="155" t="s">
        <v>2240</v>
      </c>
      <c r="B2795" s="155" t="s">
        <v>2084</v>
      </c>
      <c r="C2795" s="155" t="s">
        <v>1052</v>
      </c>
      <c r="D2795" s="155"/>
      <c r="E2795" s="156" t="s">
        <v>976</v>
      </c>
      <c r="F2795" s="157">
        <v>0</v>
      </c>
      <c r="G2795" s="157">
        <v>31540.9</v>
      </c>
      <c r="H2795" s="157">
        <v>0</v>
      </c>
    </row>
    <row r="2796" spans="1:8" ht="90" outlineLevel="6" x14ac:dyDescent="0.2">
      <c r="A2796" s="155" t="s">
        <v>2240</v>
      </c>
      <c r="B2796" s="155" t="s">
        <v>2084</v>
      </c>
      <c r="C2796" s="155" t="s">
        <v>1053</v>
      </c>
      <c r="D2796" s="155"/>
      <c r="E2796" s="156" t="s">
        <v>1054</v>
      </c>
      <c r="F2796" s="157">
        <v>0</v>
      </c>
      <c r="G2796" s="157">
        <v>31540.9</v>
      </c>
      <c r="H2796" s="157">
        <v>0</v>
      </c>
    </row>
    <row r="2797" spans="1:8" ht="15" outlineLevel="7" x14ac:dyDescent="0.2">
      <c r="A2797" s="155" t="s">
        <v>2240</v>
      </c>
      <c r="B2797" s="155" t="s">
        <v>2084</v>
      </c>
      <c r="C2797" s="155" t="s">
        <v>1053</v>
      </c>
      <c r="D2797" s="155" t="s">
        <v>343</v>
      </c>
      <c r="E2797" s="156" t="s">
        <v>344</v>
      </c>
      <c r="F2797" s="157">
        <v>0</v>
      </c>
      <c r="G2797" s="157">
        <v>31540.9</v>
      </c>
      <c r="H2797" s="157">
        <v>0</v>
      </c>
    </row>
    <row r="2798" spans="1:8" ht="15" outlineLevel="2" x14ac:dyDescent="0.2">
      <c r="A2798" s="155" t="s">
        <v>2240</v>
      </c>
      <c r="B2798" s="155" t="s">
        <v>2142</v>
      </c>
      <c r="C2798" s="155"/>
      <c r="D2798" s="155"/>
      <c r="E2798" s="156" t="s">
        <v>2143</v>
      </c>
      <c r="F2798" s="157">
        <v>1883702.6</v>
      </c>
      <c r="G2798" s="157">
        <v>1893030.4</v>
      </c>
      <c r="H2798" s="157">
        <v>1884084.1</v>
      </c>
    </row>
    <row r="2799" spans="1:8" ht="45" outlineLevel="3" x14ac:dyDescent="0.2">
      <c r="A2799" s="155" t="s">
        <v>2240</v>
      </c>
      <c r="B2799" s="155" t="s">
        <v>2142</v>
      </c>
      <c r="C2799" s="155" t="s">
        <v>956</v>
      </c>
      <c r="D2799" s="155"/>
      <c r="E2799" s="156" t="s">
        <v>957</v>
      </c>
      <c r="F2799" s="157">
        <v>1883702.6</v>
      </c>
      <c r="G2799" s="157">
        <v>1893030.4</v>
      </c>
      <c r="H2799" s="157">
        <v>1884084.1</v>
      </c>
    </row>
    <row r="2800" spans="1:8" ht="45" outlineLevel="4" x14ac:dyDescent="0.2">
      <c r="A2800" s="155" t="s">
        <v>2240</v>
      </c>
      <c r="B2800" s="155" t="s">
        <v>2142</v>
      </c>
      <c r="C2800" s="155" t="s">
        <v>979</v>
      </c>
      <c r="D2800" s="155"/>
      <c r="E2800" s="156" t="s">
        <v>980</v>
      </c>
      <c r="F2800" s="157">
        <v>1738956.4</v>
      </c>
      <c r="G2800" s="157">
        <v>1767205.4</v>
      </c>
      <c r="H2800" s="157">
        <v>1739398.2</v>
      </c>
    </row>
    <row r="2801" spans="1:8" ht="45" outlineLevel="5" x14ac:dyDescent="0.2">
      <c r="A2801" s="155" t="s">
        <v>2240</v>
      </c>
      <c r="B2801" s="155" t="s">
        <v>2142</v>
      </c>
      <c r="C2801" s="155" t="s">
        <v>981</v>
      </c>
      <c r="D2801" s="155"/>
      <c r="E2801" s="156" t="s">
        <v>982</v>
      </c>
      <c r="F2801" s="157">
        <v>662369.19999999995</v>
      </c>
      <c r="G2801" s="157">
        <v>662369.19999999995</v>
      </c>
      <c r="H2801" s="157">
        <v>662369.19999999995</v>
      </c>
    </row>
    <row r="2802" spans="1:8" ht="60" outlineLevel="6" x14ac:dyDescent="0.2">
      <c r="A2802" s="155" t="s">
        <v>2240</v>
      </c>
      <c r="B2802" s="155" t="s">
        <v>2142</v>
      </c>
      <c r="C2802" s="155" t="s">
        <v>983</v>
      </c>
      <c r="D2802" s="155"/>
      <c r="E2802" s="156" t="s">
        <v>984</v>
      </c>
      <c r="F2802" s="157">
        <v>662369.19999999995</v>
      </c>
      <c r="G2802" s="157">
        <v>662369.19999999995</v>
      </c>
      <c r="H2802" s="157">
        <v>662369.19999999995</v>
      </c>
    </row>
    <row r="2803" spans="1:8" ht="60" outlineLevel="7" x14ac:dyDescent="0.2">
      <c r="A2803" s="155" t="s">
        <v>2240</v>
      </c>
      <c r="B2803" s="155" t="s">
        <v>2142</v>
      </c>
      <c r="C2803" s="155" t="s">
        <v>983</v>
      </c>
      <c r="D2803" s="155" t="s">
        <v>289</v>
      </c>
      <c r="E2803" s="156" t="s">
        <v>290</v>
      </c>
      <c r="F2803" s="157">
        <v>662369.19999999995</v>
      </c>
      <c r="G2803" s="157">
        <v>662369.19999999995</v>
      </c>
      <c r="H2803" s="157">
        <v>662369.19999999995</v>
      </c>
    </row>
    <row r="2804" spans="1:8" ht="135" outlineLevel="5" x14ac:dyDescent="0.2">
      <c r="A2804" s="155" t="s">
        <v>2240</v>
      </c>
      <c r="B2804" s="155" t="s">
        <v>2142</v>
      </c>
      <c r="C2804" s="155" t="s">
        <v>985</v>
      </c>
      <c r="D2804" s="155"/>
      <c r="E2804" s="156" t="s">
        <v>986</v>
      </c>
      <c r="F2804" s="157">
        <v>985696.8</v>
      </c>
      <c r="G2804" s="157">
        <v>1010038</v>
      </c>
      <c r="H2804" s="157">
        <v>1010038</v>
      </c>
    </row>
    <row r="2805" spans="1:8" ht="60" outlineLevel="6" x14ac:dyDescent="0.2">
      <c r="A2805" s="155" t="s">
        <v>2240</v>
      </c>
      <c r="B2805" s="155" t="s">
        <v>2142</v>
      </c>
      <c r="C2805" s="155" t="s">
        <v>987</v>
      </c>
      <c r="D2805" s="155"/>
      <c r="E2805" s="156" t="s">
        <v>288</v>
      </c>
      <c r="F2805" s="157">
        <v>883382.2</v>
      </c>
      <c r="G2805" s="157">
        <v>902734.6</v>
      </c>
      <c r="H2805" s="157">
        <v>902734.6</v>
      </c>
    </row>
    <row r="2806" spans="1:8" ht="60" outlineLevel="7" x14ac:dyDescent="0.2">
      <c r="A2806" s="155" t="s">
        <v>2240</v>
      </c>
      <c r="B2806" s="155" t="s">
        <v>2142</v>
      </c>
      <c r="C2806" s="155" t="s">
        <v>987</v>
      </c>
      <c r="D2806" s="155" t="s">
        <v>289</v>
      </c>
      <c r="E2806" s="156" t="s">
        <v>290</v>
      </c>
      <c r="F2806" s="157">
        <v>883382.2</v>
      </c>
      <c r="G2806" s="157">
        <v>902734.6</v>
      </c>
      <c r="H2806" s="157">
        <v>902734.6</v>
      </c>
    </row>
    <row r="2807" spans="1:8" ht="60" outlineLevel="6" x14ac:dyDescent="0.2">
      <c r="A2807" s="155" t="s">
        <v>2240</v>
      </c>
      <c r="B2807" s="155" t="s">
        <v>2142</v>
      </c>
      <c r="C2807" s="155" t="s">
        <v>988</v>
      </c>
      <c r="D2807" s="155"/>
      <c r="E2807" s="156" t="s">
        <v>330</v>
      </c>
      <c r="F2807" s="157">
        <v>280.39999999999998</v>
      </c>
      <c r="G2807" s="157">
        <v>284.89999999999998</v>
      </c>
      <c r="H2807" s="157">
        <v>284.89999999999998</v>
      </c>
    </row>
    <row r="2808" spans="1:8" ht="60" outlineLevel="7" x14ac:dyDescent="0.2">
      <c r="A2808" s="155" t="s">
        <v>2240</v>
      </c>
      <c r="B2808" s="155" t="s">
        <v>2142</v>
      </c>
      <c r="C2808" s="155" t="s">
        <v>988</v>
      </c>
      <c r="D2808" s="155" t="s">
        <v>289</v>
      </c>
      <c r="E2808" s="156" t="s">
        <v>290</v>
      </c>
      <c r="F2808" s="157">
        <v>280.39999999999998</v>
      </c>
      <c r="G2808" s="157">
        <v>284.89999999999998</v>
      </c>
      <c r="H2808" s="157">
        <v>284.89999999999998</v>
      </c>
    </row>
    <row r="2809" spans="1:8" ht="105" outlineLevel="6" x14ac:dyDescent="0.2">
      <c r="A2809" s="155" t="s">
        <v>2240</v>
      </c>
      <c r="B2809" s="155" t="s">
        <v>2142</v>
      </c>
      <c r="C2809" s="155" t="s">
        <v>989</v>
      </c>
      <c r="D2809" s="155"/>
      <c r="E2809" s="156" t="s">
        <v>964</v>
      </c>
      <c r="F2809" s="157">
        <v>73534.2</v>
      </c>
      <c r="G2809" s="157">
        <v>78518.5</v>
      </c>
      <c r="H2809" s="157">
        <v>78518.5</v>
      </c>
    </row>
    <row r="2810" spans="1:8" ht="60" outlineLevel="7" x14ac:dyDescent="0.2">
      <c r="A2810" s="155" t="s">
        <v>2240</v>
      </c>
      <c r="B2810" s="155" t="s">
        <v>2142</v>
      </c>
      <c r="C2810" s="155" t="s">
        <v>989</v>
      </c>
      <c r="D2810" s="155" t="s">
        <v>289</v>
      </c>
      <c r="E2810" s="156" t="s">
        <v>290</v>
      </c>
      <c r="F2810" s="157">
        <v>73534.2</v>
      </c>
      <c r="G2810" s="157">
        <v>78518.5</v>
      </c>
      <c r="H2810" s="157">
        <v>78518.5</v>
      </c>
    </row>
    <row r="2811" spans="1:8" ht="60" outlineLevel="6" x14ac:dyDescent="0.2">
      <c r="A2811" s="155" t="s">
        <v>2240</v>
      </c>
      <c r="B2811" s="155" t="s">
        <v>2142</v>
      </c>
      <c r="C2811" s="155" t="s">
        <v>990</v>
      </c>
      <c r="D2811" s="155"/>
      <c r="E2811" s="156" t="s">
        <v>991</v>
      </c>
      <c r="F2811" s="157">
        <v>28500</v>
      </c>
      <c r="G2811" s="157">
        <v>28500</v>
      </c>
      <c r="H2811" s="157">
        <v>28500</v>
      </c>
    </row>
    <row r="2812" spans="1:8" ht="60" outlineLevel="7" x14ac:dyDescent="0.2">
      <c r="A2812" s="155" t="s">
        <v>2240</v>
      </c>
      <c r="B2812" s="155" t="s">
        <v>2142</v>
      </c>
      <c r="C2812" s="155" t="s">
        <v>990</v>
      </c>
      <c r="D2812" s="155" t="s">
        <v>289</v>
      </c>
      <c r="E2812" s="156" t="s">
        <v>290</v>
      </c>
      <c r="F2812" s="157">
        <v>28500</v>
      </c>
      <c r="G2812" s="157">
        <v>28500</v>
      </c>
      <c r="H2812" s="157">
        <v>28500</v>
      </c>
    </row>
    <row r="2813" spans="1:8" ht="45" outlineLevel="5" x14ac:dyDescent="0.2">
      <c r="A2813" s="155" t="s">
        <v>2240</v>
      </c>
      <c r="B2813" s="155" t="s">
        <v>2142</v>
      </c>
      <c r="C2813" s="155" t="s">
        <v>992</v>
      </c>
      <c r="D2813" s="155"/>
      <c r="E2813" s="156" t="s">
        <v>993</v>
      </c>
      <c r="F2813" s="157">
        <v>66991</v>
      </c>
      <c r="G2813" s="157">
        <v>66991</v>
      </c>
      <c r="H2813" s="157">
        <v>66991</v>
      </c>
    </row>
    <row r="2814" spans="1:8" ht="105" outlineLevel="6" x14ac:dyDescent="0.2">
      <c r="A2814" s="155" t="s">
        <v>2240</v>
      </c>
      <c r="B2814" s="155" t="s">
        <v>2142</v>
      </c>
      <c r="C2814" s="155" t="s">
        <v>996</v>
      </c>
      <c r="D2814" s="155"/>
      <c r="E2814" s="156" t="s">
        <v>997</v>
      </c>
      <c r="F2814" s="157">
        <v>5207</v>
      </c>
      <c r="G2814" s="157">
        <v>5207</v>
      </c>
      <c r="H2814" s="157">
        <v>5207</v>
      </c>
    </row>
    <row r="2815" spans="1:8" ht="30" outlineLevel="7" x14ac:dyDescent="0.2">
      <c r="A2815" s="155" t="s">
        <v>2240</v>
      </c>
      <c r="B2815" s="155" t="s">
        <v>2142</v>
      </c>
      <c r="C2815" s="155" t="s">
        <v>996</v>
      </c>
      <c r="D2815" s="155" t="s">
        <v>301</v>
      </c>
      <c r="E2815" s="156" t="s">
        <v>302</v>
      </c>
      <c r="F2815" s="157">
        <v>5207</v>
      </c>
      <c r="G2815" s="157">
        <v>5207</v>
      </c>
      <c r="H2815" s="157">
        <v>5207</v>
      </c>
    </row>
    <row r="2816" spans="1:8" ht="75" outlineLevel="6" x14ac:dyDescent="0.2">
      <c r="A2816" s="155" t="s">
        <v>2240</v>
      </c>
      <c r="B2816" s="155" t="s">
        <v>2142</v>
      </c>
      <c r="C2816" s="155" t="s">
        <v>998</v>
      </c>
      <c r="D2816" s="155"/>
      <c r="E2816" s="156" t="s">
        <v>999</v>
      </c>
      <c r="F2816" s="157">
        <v>15584</v>
      </c>
      <c r="G2816" s="157">
        <v>15584</v>
      </c>
      <c r="H2816" s="157">
        <v>15584</v>
      </c>
    </row>
    <row r="2817" spans="1:8" ht="30" outlineLevel="7" x14ac:dyDescent="0.2">
      <c r="A2817" s="155" t="s">
        <v>2240</v>
      </c>
      <c r="B2817" s="155" t="s">
        <v>2142</v>
      </c>
      <c r="C2817" s="155" t="s">
        <v>998</v>
      </c>
      <c r="D2817" s="155" t="s">
        <v>301</v>
      </c>
      <c r="E2817" s="156" t="s">
        <v>302</v>
      </c>
      <c r="F2817" s="157">
        <v>15584</v>
      </c>
      <c r="G2817" s="157">
        <v>15584</v>
      </c>
      <c r="H2817" s="157">
        <v>15584</v>
      </c>
    </row>
    <row r="2818" spans="1:8" ht="75" outlineLevel="6" x14ac:dyDescent="0.2">
      <c r="A2818" s="155" t="s">
        <v>2240</v>
      </c>
      <c r="B2818" s="155" t="s">
        <v>2142</v>
      </c>
      <c r="C2818" s="155" t="s">
        <v>1000</v>
      </c>
      <c r="D2818" s="155"/>
      <c r="E2818" s="156" t="s">
        <v>1001</v>
      </c>
      <c r="F2818" s="157">
        <v>46200</v>
      </c>
      <c r="G2818" s="157">
        <v>46200</v>
      </c>
      <c r="H2818" s="157">
        <v>46200</v>
      </c>
    </row>
    <row r="2819" spans="1:8" ht="30" outlineLevel="7" x14ac:dyDescent="0.2">
      <c r="A2819" s="155" t="s">
        <v>2240</v>
      </c>
      <c r="B2819" s="155" t="s">
        <v>2142</v>
      </c>
      <c r="C2819" s="155" t="s">
        <v>1000</v>
      </c>
      <c r="D2819" s="155" t="s">
        <v>301</v>
      </c>
      <c r="E2819" s="156" t="s">
        <v>302</v>
      </c>
      <c r="F2819" s="157">
        <v>46200</v>
      </c>
      <c r="G2819" s="157">
        <v>46200</v>
      </c>
      <c r="H2819" s="157">
        <v>46200</v>
      </c>
    </row>
    <row r="2820" spans="1:8" ht="45" outlineLevel="5" x14ac:dyDescent="0.2">
      <c r="A2820" s="155" t="s">
        <v>2240</v>
      </c>
      <c r="B2820" s="155" t="s">
        <v>2142</v>
      </c>
      <c r="C2820" s="155" t="s">
        <v>1002</v>
      </c>
      <c r="D2820" s="155"/>
      <c r="E2820" s="156" t="s">
        <v>976</v>
      </c>
      <c r="F2820" s="157">
        <v>23899.4</v>
      </c>
      <c r="G2820" s="157">
        <v>27807.200000000001</v>
      </c>
      <c r="H2820" s="157">
        <v>0</v>
      </c>
    </row>
    <row r="2821" spans="1:8" ht="45" outlineLevel="6" x14ac:dyDescent="0.2">
      <c r="A2821" s="155" t="s">
        <v>2240</v>
      </c>
      <c r="B2821" s="155" t="s">
        <v>2142</v>
      </c>
      <c r="C2821" s="155" t="s">
        <v>1003</v>
      </c>
      <c r="D2821" s="155"/>
      <c r="E2821" s="156" t="s">
        <v>1004</v>
      </c>
      <c r="F2821" s="157">
        <v>15747.6</v>
      </c>
      <c r="G2821" s="157">
        <v>18298.7</v>
      </c>
      <c r="H2821" s="157">
        <v>0</v>
      </c>
    </row>
    <row r="2822" spans="1:8" ht="15" outlineLevel="7" x14ac:dyDescent="0.2">
      <c r="A2822" s="155" t="s">
        <v>2240</v>
      </c>
      <c r="B2822" s="155" t="s">
        <v>2142</v>
      </c>
      <c r="C2822" s="155" t="s">
        <v>1003</v>
      </c>
      <c r="D2822" s="155" t="s">
        <v>343</v>
      </c>
      <c r="E2822" s="156" t="s">
        <v>344</v>
      </c>
      <c r="F2822" s="157">
        <v>15747.6</v>
      </c>
      <c r="G2822" s="157">
        <v>18298.7</v>
      </c>
      <c r="H2822" s="157">
        <v>0</v>
      </c>
    </row>
    <row r="2823" spans="1:8" ht="165" outlineLevel="6" x14ac:dyDescent="0.2">
      <c r="A2823" s="155" t="s">
        <v>2240</v>
      </c>
      <c r="B2823" s="155" t="s">
        <v>2142</v>
      </c>
      <c r="C2823" s="155" t="s">
        <v>1005</v>
      </c>
      <c r="D2823" s="155"/>
      <c r="E2823" s="156" t="s">
        <v>1006</v>
      </c>
      <c r="F2823" s="157">
        <v>8151.8</v>
      </c>
      <c r="G2823" s="157">
        <v>9508.5</v>
      </c>
      <c r="H2823" s="157">
        <v>0</v>
      </c>
    </row>
    <row r="2824" spans="1:8" ht="15" outlineLevel="7" x14ac:dyDescent="0.2">
      <c r="A2824" s="155" t="s">
        <v>2240</v>
      </c>
      <c r="B2824" s="155" t="s">
        <v>2142</v>
      </c>
      <c r="C2824" s="155" t="s">
        <v>1005</v>
      </c>
      <c r="D2824" s="155" t="s">
        <v>343</v>
      </c>
      <c r="E2824" s="156" t="s">
        <v>344</v>
      </c>
      <c r="F2824" s="157">
        <v>8151.8</v>
      </c>
      <c r="G2824" s="157">
        <v>9508.5</v>
      </c>
      <c r="H2824" s="157">
        <v>0</v>
      </c>
    </row>
    <row r="2825" spans="1:8" ht="60" outlineLevel="4" x14ac:dyDescent="0.2">
      <c r="A2825" s="155" t="s">
        <v>2240</v>
      </c>
      <c r="B2825" s="155" t="s">
        <v>2142</v>
      </c>
      <c r="C2825" s="155" t="s">
        <v>1007</v>
      </c>
      <c r="D2825" s="155"/>
      <c r="E2825" s="156" t="s">
        <v>1008</v>
      </c>
      <c r="F2825" s="157">
        <v>59827.4</v>
      </c>
      <c r="G2825" s="157">
        <v>60820.2</v>
      </c>
      <c r="H2825" s="157">
        <v>60820.2</v>
      </c>
    </row>
    <row r="2826" spans="1:8" ht="135" outlineLevel="5" x14ac:dyDescent="0.2">
      <c r="A2826" s="155" t="s">
        <v>2240</v>
      </c>
      <c r="B2826" s="155" t="s">
        <v>2142</v>
      </c>
      <c r="C2826" s="155" t="s">
        <v>1013</v>
      </c>
      <c r="D2826" s="155"/>
      <c r="E2826" s="156" t="s">
        <v>986</v>
      </c>
      <c r="F2826" s="157">
        <v>59827.4</v>
      </c>
      <c r="G2826" s="157">
        <v>60820.2</v>
      </c>
      <c r="H2826" s="157">
        <v>60820.2</v>
      </c>
    </row>
    <row r="2827" spans="1:8" ht="60" outlineLevel="6" x14ac:dyDescent="0.2">
      <c r="A2827" s="155" t="s">
        <v>2240</v>
      </c>
      <c r="B2827" s="155" t="s">
        <v>2142</v>
      </c>
      <c r="C2827" s="155" t="s">
        <v>1014</v>
      </c>
      <c r="D2827" s="155"/>
      <c r="E2827" s="156" t="s">
        <v>288</v>
      </c>
      <c r="F2827" s="157">
        <v>58327.4</v>
      </c>
      <c r="G2827" s="157">
        <v>59320.2</v>
      </c>
      <c r="H2827" s="157">
        <v>59320.2</v>
      </c>
    </row>
    <row r="2828" spans="1:8" ht="60" outlineLevel="7" x14ac:dyDescent="0.2">
      <c r="A2828" s="155" t="s">
        <v>2240</v>
      </c>
      <c r="B2828" s="155" t="s">
        <v>2142</v>
      </c>
      <c r="C2828" s="155" t="s">
        <v>1014</v>
      </c>
      <c r="D2828" s="155" t="s">
        <v>289</v>
      </c>
      <c r="E2828" s="156" t="s">
        <v>290</v>
      </c>
      <c r="F2828" s="157">
        <v>58327.4</v>
      </c>
      <c r="G2828" s="157">
        <v>59320.2</v>
      </c>
      <c r="H2828" s="157">
        <v>59320.2</v>
      </c>
    </row>
    <row r="2829" spans="1:8" ht="60" outlineLevel="6" x14ac:dyDescent="0.2">
      <c r="A2829" s="155" t="s">
        <v>2240</v>
      </c>
      <c r="B2829" s="155" t="s">
        <v>2142</v>
      </c>
      <c r="C2829" s="155" t="s">
        <v>1015</v>
      </c>
      <c r="D2829" s="155"/>
      <c r="E2829" s="156" t="s">
        <v>991</v>
      </c>
      <c r="F2829" s="157">
        <v>1500</v>
      </c>
      <c r="G2829" s="157">
        <v>1500</v>
      </c>
      <c r="H2829" s="157">
        <v>1500</v>
      </c>
    </row>
    <row r="2830" spans="1:8" ht="60" outlineLevel="7" x14ac:dyDescent="0.2">
      <c r="A2830" s="155" t="s">
        <v>2240</v>
      </c>
      <c r="B2830" s="155" t="s">
        <v>2142</v>
      </c>
      <c r="C2830" s="155" t="s">
        <v>1015</v>
      </c>
      <c r="D2830" s="155" t="s">
        <v>289</v>
      </c>
      <c r="E2830" s="156" t="s">
        <v>290</v>
      </c>
      <c r="F2830" s="157">
        <v>1500</v>
      </c>
      <c r="G2830" s="157">
        <v>1500</v>
      </c>
      <c r="H2830" s="157">
        <v>1500</v>
      </c>
    </row>
    <row r="2831" spans="1:8" ht="45" outlineLevel="4" x14ac:dyDescent="0.2">
      <c r="A2831" s="155" t="s">
        <v>2240</v>
      </c>
      <c r="B2831" s="155" t="s">
        <v>2142</v>
      </c>
      <c r="C2831" s="155" t="s">
        <v>1016</v>
      </c>
      <c r="D2831" s="155"/>
      <c r="E2831" s="156" t="s">
        <v>1017</v>
      </c>
      <c r="F2831" s="157">
        <v>84918.8</v>
      </c>
      <c r="G2831" s="157">
        <v>65004.800000000003</v>
      </c>
      <c r="H2831" s="157">
        <v>83865.7</v>
      </c>
    </row>
    <row r="2832" spans="1:8" ht="45" outlineLevel="5" x14ac:dyDescent="0.2">
      <c r="A2832" s="155" t="s">
        <v>2240</v>
      </c>
      <c r="B2832" s="155" t="s">
        <v>2142</v>
      </c>
      <c r="C2832" s="155" t="s">
        <v>1029</v>
      </c>
      <c r="D2832" s="155"/>
      <c r="E2832" s="156" t="s">
        <v>1030</v>
      </c>
      <c r="F2832" s="157">
        <v>84918.8</v>
      </c>
      <c r="G2832" s="157">
        <v>65004.800000000003</v>
      </c>
      <c r="H2832" s="157">
        <v>83865.7</v>
      </c>
    </row>
    <row r="2833" spans="1:8" ht="45" outlineLevel="6" x14ac:dyDescent="0.2">
      <c r="A2833" s="155" t="s">
        <v>2240</v>
      </c>
      <c r="B2833" s="155" t="s">
        <v>2142</v>
      </c>
      <c r="C2833" s="155" t="s">
        <v>1035</v>
      </c>
      <c r="D2833" s="155"/>
      <c r="E2833" s="156" t="s">
        <v>383</v>
      </c>
      <c r="F2833" s="157">
        <v>84918.8</v>
      </c>
      <c r="G2833" s="157">
        <v>65004.800000000003</v>
      </c>
      <c r="H2833" s="157">
        <v>83865.7</v>
      </c>
    </row>
    <row r="2834" spans="1:8" ht="60" outlineLevel="7" x14ac:dyDescent="0.2">
      <c r="A2834" s="155" t="s">
        <v>2240</v>
      </c>
      <c r="B2834" s="155" t="s">
        <v>2142</v>
      </c>
      <c r="C2834" s="155" t="s">
        <v>1035</v>
      </c>
      <c r="D2834" s="155" t="s">
        <v>289</v>
      </c>
      <c r="E2834" s="156" t="s">
        <v>290</v>
      </c>
      <c r="F2834" s="157">
        <v>84918.8</v>
      </c>
      <c r="G2834" s="157">
        <v>65004.800000000003</v>
      </c>
      <c r="H2834" s="157">
        <v>83865.7</v>
      </c>
    </row>
    <row r="2835" spans="1:8" ht="30" outlineLevel="2" x14ac:dyDescent="0.2">
      <c r="A2835" s="155" t="s">
        <v>2240</v>
      </c>
      <c r="B2835" s="155" t="s">
        <v>2244</v>
      </c>
      <c r="C2835" s="155"/>
      <c r="D2835" s="155"/>
      <c r="E2835" s="156" t="s">
        <v>2245</v>
      </c>
      <c r="F2835" s="157">
        <v>171235.20000000001</v>
      </c>
      <c r="G2835" s="157">
        <v>73875.199999999997</v>
      </c>
      <c r="H2835" s="157">
        <v>73875.199999999997</v>
      </c>
    </row>
    <row r="2836" spans="1:8" ht="45" outlineLevel="3" x14ac:dyDescent="0.2">
      <c r="A2836" s="155" t="s">
        <v>2240</v>
      </c>
      <c r="B2836" s="155" t="s">
        <v>2244</v>
      </c>
      <c r="C2836" s="155" t="s">
        <v>956</v>
      </c>
      <c r="D2836" s="155"/>
      <c r="E2836" s="156" t="s">
        <v>957</v>
      </c>
      <c r="F2836" s="157">
        <v>171235.20000000001</v>
      </c>
      <c r="G2836" s="157">
        <v>73875.199999999997</v>
      </c>
      <c r="H2836" s="157">
        <v>73875.199999999997</v>
      </c>
    </row>
    <row r="2837" spans="1:8" ht="45" outlineLevel="4" x14ac:dyDescent="0.2">
      <c r="A2837" s="155" t="s">
        <v>2240</v>
      </c>
      <c r="B2837" s="155" t="s">
        <v>2244</v>
      </c>
      <c r="C2837" s="155" t="s">
        <v>1016</v>
      </c>
      <c r="D2837" s="155"/>
      <c r="E2837" s="156" t="s">
        <v>1017</v>
      </c>
      <c r="F2837" s="157">
        <v>171235.20000000001</v>
      </c>
      <c r="G2837" s="157">
        <v>73875.199999999997</v>
      </c>
      <c r="H2837" s="157">
        <v>73875.199999999997</v>
      </c>
    </row>
    <row r="2838" spans="1:8" ht="45" outlineLevel="5" x14ac:dyDescent="0.2">
      <c r="A2838" s="155" t="s">
        <v>2240</v>
      </c>
      <c r="B2838" s="155" t="s">
        <v>2244</v>
      </c>
      <c r="C2838" s="155" t="s">
        <v>1018</v>
      </c>
      <c r="D2838" s="155"/>
      <c r="E2838" s="156" t="s">
        <v>369</v>
      </c>
      <c r="F2838" s="157">
        <v>29443.4</v>
      </c>
      <c r="G2838" s="157">
        <v>30554</v>
      </c>
      <c r="H2838" s="157">
        <v>30554</v>
      </c>
    </row>
    <row r="2839" spans="1:8" ht="60" outlineLevel="6" x14ac:dyDescent="0.2">
      <c r="A2839" s="155" t="s">
        <v>2240</v>
      </c>
      <c r="B2839" s="155" t="s">
        <v>2244</v>
      </c>
      <c r="C2839" s="155" t="s">
        <v>1019</v>
      </c>
      <c r="D2839" s="155"/>
      <c r="E2839" s="156" t="s">
        <v>371</v>
      </c>
      <c r="F2839" s="157">
        <v>29443.4</v>
      </c>
      <c r="G2839" s="157">
        <v>30554</v>
      </c>
      <c r="H2839" s="157">
        <v>30554</v>
      </c>
    </row>
    <row r="2840" spans="1:8" ht="108.75" customHeight="1" outlineLevel="7" x14ac:dyDescent="0.2">
      <c r="A2840" s="155" t="s">
        <v>2240</v>
      </c>
      <c r="B2840" s="155" t="s">
        <v>2244</v>
      </c>
      <c r="C2840" s="155" t="s">
        <v>1019</v>
      </c>
      <c r="D2840" s="155" t="s">
        <v>325</v>
      </c>
      <c r="E2840" s="156" t="s">
        <v>326</v>
      </c>
      <c r="F2840" s="157">
        <v>26587.9</v>
      </c>
      <c r="G2840" s="157">
        <v>26594.5</v>
      </c>
      <c r="H2840" s="157">
        <v>26594.5</v>
      </c>
    </row>
    <row r="2841" spans="1:8" ht="45" outlineLevel="7" x14ac:dyDescent="0.2">
      <c r="A2841" s="155" t="s">
        <v>2240</v>
      </c>
      <c r="B2841" s="155" t="s">
        <v>2244</v>
      </c>
      <c r="C2841" s="155" t="s">
        <v>1019</v>
      </c>
      <c r="D2841" s="155" t="s">
        <v>293</v>
      </c>
      <c r="E2841" s="156" t="s">
        <v>294</v>
      </c>
      <c r="F2841" s="157">
        <v>2845.5</v>
      </c>
      <c r="G2841" s="157">
        <v>3949.5</v>
      </c>
      <c r="H2841" s="157">
        <v>3949.5</v>
      </c>
    </row>
    <row r="2842" spans="1:8" ht="30" outlineLevel="7" x14ac:dyDescent="0.2">
      <c r="A2842" s="155" t="s">
        <v>2240</v>
      </c>
      <c r="B2842" s="155" t="s">
        <v>2244</v>
      </c>
      <c r="C2842" s="155" t="s">
        <v>1019</v>
      </c>
      <c r="D2842" s="155" t="s">
        <v>301</v>
      </c>
      <c r="E2842" s="156" t="s">
        <v>302</v>
      </c>
      <c r="F2842" s="157">
        <v>10</v>
      </c>
      <c r="G2842" s="157">
        <v>10</v>
      </c>
      <c r="H2842" s="157">
        <v>10</v>
      </c>
    </row>
    <row r="2843" spans="1:8" ht="60" outlineLevel="5" x14ac:dyDescent="0.2">
      <c r="A2843" s="155" t="s">
        <v>2240</v>
      </c>
      <c r="B2843" s="155" t="s">
        <v>2244</v>
      </c>
      <c r="C2843" s="155" t="s">
        <v>1020</v>
      </c>
      <c r="D2843" s="155"/>
      <c r="E2843" s="156" t="s">
        <v>1021</v>
      </c>
      <c r="F2843" s="157">
        <v>141791.79999999999</v>
      </c>
      <c r="G2843" s="157">
        <v>43321.2</v>
      </c>
      <c r="H2843" s="157">
        <v>43321.2</v>
      </c>
    </row>
    <row r="2844" spans="1:8" ht="60" outlineLevel="6" x14ac:dyDescent="0.2">
      <c r="A2844" s="155" t="s">
        <v>2240</v>
      </c>
      <c r="B2844" s="155" t="s">
        <v>2244</v>
      </c>
      <c r="C2844" s="155" t="s">
        <v>1022</v>
      </c>
      <c r="D2844" s="155"/>
      <c r="E2844" s="156" t="s">
        <v>288</v>
      </c>
      <c r="F2844" s="157">
        <v>37056.800000000003</v>
      </c>
      <c r="G2844" s="157">
        <v>38586.199999999997</v>
      </c>
      <c r="H2844" s="157">
        <v>38586.199999999997</v>
      </c>
    </row>
    <row r="2845" spans="1:8" ht="120" outlineLevel="7" x14ac:dyDescent="0.2">
      <c r="A2845" s="155" t="s">
        <v>2240</v>
      </c>
      <c r="B2845" s="155" t="s">
        <v>2244</v>
      </c>
      <c r="C2845" s="155" t="s">
        <v>1022</v>
      </c>
      <c r="D2845" s="155" t="s">
        <v>325</v>
      </c>
      <c r="E2845" s="156" t="s">
        <v>326</v>
      </c>
      <c r="F2845" s="157">
        <v>35110</v>
      </c>
      <c r="G2845" s="157">
        <v>36639.4</v>
      </c>
      <c r="H2845" s="157">
        <v>36639.4</v>
      </c>
    </row>
    <row r="2846" spans="1:8" ht="45" outlineLevel="7" x14ac:dyDescent="0.2">
      <c r="A2846" s="155" t="s">
        <v>2240</v>
      </c>
      <c r="B2846" s="155" t="s">
        <v>2244</v>
      </c>
      <c r="C2846" s="155" t="s">
        <v>1022</v>
      </c>
      <c r="D2846" s="155" t="s">
        <v>293</v>
      </c>
      <c r="E2846" s="156" t="s">
        <v>294</v>
      </c>
      <c r="F2846" s="157">
        <v>1946.8</v>
      </c>
      <c r="G2846" s="157">
        <v>1946.8</v>
      </c>
      <c r="H2846" s="157">
        <v>1946.8</v>
      </c>
    </row>
    <row r="2847" spans="1:8" ht="60" outlineLevel="6" x14ac:dyDescent="0.2">
      <c r="A2847" s="155" t="s">
        <v>2240</v>
      </c>
      <c r="B2847" s="155" t="s">
        <v>2244</v>
      </c>
      <c r="C2847" s="155" t="s">
        <v>1023</v>
      </c>
      <c r="D2847" s="155"/>
      <c r="E2847" s="156" t="s">
        <v>1024</v>
      </c>
      <c r="F2847" s="157">
        <v>300</v>
      </c>
      <c r="G2847" s="157">
        <v>300</v>
      </c>
      <c r="H2847" s="157">
        <v>300</v>
      </c>
    </row>
    <row r="2848" spans="1:8" ht="45" outlineLevel="7" x14ac:dyDescent="0.2">
      <c r="A2848" s="155" t="s">
        <v>2240</v>
      </c>
      <c r="B2848" s="155" t="s">
        <v>2244</v>
      </c>
      <c r="C2848" s="155" t="s">
        <v>1023</v>
      </c>
      <c r="D2848" s="155" t="s">
        <v>293</v>
      </c>
      <c r="E2848" s="156" t="s">
        <v>294</v>
      </c>
      <c r="F2848" s="157">
        <v>300</v>
      </c>
      <c r="G2848" s="157">
        <v>300</v>
      </c>
      <c r="H2848" s="157">
        <v>300</v>
      </c>
    </row>
    <row r="2849" spans="1:8" ht="90" outlineLevel="6" x14ac:dyDescent="0.2">
      <c r="A2849" s="155" t="s">
        <v>2240</v>
      </c>
      <c r="B2849" s="155" t="s">
        <v>2244</v>
      </c>
      <c r="C2849" s="155" t="s">
        <v>1025</v>
      </c>
      <c r="D2849" s="155"/>
      <c r="E2849" s="156" t="s">
        <v>1026</v>
      </c>
      <c r="F2849" s="157">
        <v>2935</v>
      </c>
      <c r="G2849" s="157">
        <v>2935</v>
      </c>
      <c r="H2849" s="157">
        <v>2935</v>
      </c>
    </row>
    <row r="2850" spans="1:8" ht="45" outlineLevel="7" x14ac:dyDescent="0.2">
      <c r="A2850" s="155" t="s">
        <v>2240</v>
      </c>
      <c r="B2850" s="155" t="s">
        <v>2244</v>
      </c>
      <c r="C2850" s="155" t="s">
        <v>1025</v>
      </c>
      <c r="D2850" s="155" t="s">
        <v>293</v>
      </c>
      <c r="E2850" s="156" t="s">
        <v>294</v>
      </c>
      <c r="F2850" s="157">
        <v>2935</v>
      </c>
      <c r="G2850" s="157">
        <v>2935</v>
      </c>
      <c r="H2850" s="157">
        <v>2935</v>
      </c>
    </row>
    <row r="2851" spans="1:8" ht="60" outlineLevel="6" x14ac:dyDescent="0.2">
      <c r="A2851" s="155" t="s">
        <v>2240</v>
      </c>
      <c r="B2851" s="155" t="s">
        <v>2244</v>
      </c>
      <c r="C2851" s="155" t="s">
        <v>1027</v>
      </c>
      <c r="D2851" s="155"/>
      <c r="E2851" s="156" t="s">
        <v>1028</v>
      </c>
      <c r="F2851" s="157">
        <v>101500</v>
      </c>
      <c r="G2851" s="157">
        <v>1500</v>
      </c>
      <c r="H2851" s="157">
        <v>1500</v>
      </c>
    </row>
    <row r="2852" spans="1:8" ht="60" outlineLevel="7" x14ac:dyDescent="0.2">
      <c r="A2852" s="155" t="s">
        <v>2240</v>
      </c>
      <c r="B2852" s="155" t="s">
        <v>2244</v>
      </c>
      <c r="C2852" s="155" t="s">
        <v>1027</v>
      </c>
      <c r="D2852" s="155" t="s">
        <v>289</v>
      </c>
      <c r="E2852" s="156" t="s">
        <v>290</v>
      </c>
      <c r="F2852" s="157">
        <v>101500</v>
      </c>
      <c r="G2852" s="157">
        <v>1500</v>
      </c>
      <c r="H2852" s="157">
        <v>1500</v>
      </c>
    </row>
    <row r="2853" spans="1:8" ht="30" x14ac:dyDescent="0.2">
      <c r="A2853" s="155" t="s">
        <v>2246</v>
      </c>
      <c r="B2853" s="155"/>
      <c r="C2853" s="155"/>
      <c r="D2853" s="155"/>
      <c r="E2853" s="156" t="s">
        <v>2247</v>
      </c>
      <c r="F2853" s="157">
        <v>1589496.4</v>
      </c>
      <c r="G2853" s="157">
        <v>1794716.2</v>
      </c>
      <c r="H2853" s="157">
        <v>1701198</v>
      </c>
    </row>
    <row r="2854" spans="1:8" ht="30" outlineLevel="1" x14ac:dyDescent="0.2">
      <c r="A2854" s="155" t="s">
        <v>2246</v>
      </c>
      <c r="B2854" s="155" t="s">
        <v>2054</v>
      </c>
      <c r="C2854" s="155"/>
      <c r="D2854" s="155"/>
      <c r="E2854" s="156" t="s">
        <v>2055</v>
      </c>
      <c r="F2854" s="157">
        <v>5297</v>
      </c>
      <c r="G2854" s="157">
        <v>4046.2</v>
      </c>
      <c r="H2854" s="157">
        <v>3757.8</v>
      </c>
    </row>
    <row r="2855" spans="1:8" ht="15" outlineLevel="2" x14ac:dyDescent="0.2">
      <c r="A2855" s="155" t="s">
        <v>2246</v>
      </c>
      <c r="B2855" s="155" t="s">
        <v>2248</v>
      </c>
      <c r="C2855" s="155"/>
      <c r="D2855" s="155"/>
      <c r="E2855" s="156" t="s">
        <v>2249</v>
      </c>
      <c r="F2855" s="157">
        <v>121.7</v>
      </c>
      <c r="G2855" s="157">
        <v>129.6</v>
      </c>
      <c r="H2855" s="157">
        <v>116.2</v>
      </c>
    </row>
    <row r="2856" spans="1:8" ht="45" outlineLevel="3" x14ac:dyDescent="0.2">
      <c r="A2856" s="155" t="s">
        <v>2246</v>
      </c>
      <c r="B2856" s="155" t="s">
        <v>2248</v>
      </c>
      <c r="C2856" s="155" t="s">
        <v>1055</v>
      </c>
      <c r="D2856" s="155"/>
      <c r="E2856" s="156" t="s">
        <v>1056</v>
      </c>
      <c r="F2856" s="157">
        <v>121.7</v>
      </c>
      <c r="G2856" s="157">
        <v>129.6</v>
      </c>
      <c r="H2856" s="157">
        <v>116.2</v>
      </c>
    </row>
    <row r="2857" spans="1:8" ht="30" outlineLevel="4" x14ac:dyDescent="0.2">
      <c r="A2857" s="155" t="s">
        <v>2246</v>
      </c>
      <c r="B2857" s="155" t="s">
        <v>2248</v>
      </c>
      <c r="C2857" s="155" t="s">
        <v>1057</v>
      </c>
      <c r="D2857" s="155"/>
      <c r="E2857" s="156" t="s">
        <v>1058</v>
      </c>
      <c r="F2857" s="157">
        <v>121.7</v>
      </c>
      <c r="G2857" s="157">
        <v>129.6</v>
      </c>
      <c r="H2857" s="157">
        <v>116.2</v>
      </c>
    </row>
    <row r="2858" spans="1:8" ht="60" outlineLevel="5" x14ac:dyDescent="0.2">
      <c r="A2858" s="155" t="s">
        <v>2246</v>
      </c>
      <c r="B2858" s="155" t="s">
        <v>2248</v>
      </c>
      <c r="C2858" s="155" t="s">
        <v>1071</v>
      </c>
      <c r="D2858" s="155"/>
      <c r="E2858" s="156" t="s">
        <v>1072</v>
      </c>
      <c r="F2858" s="157">
        <v>121.7</v>
      </c>
      <c r="G2858" s="157">
        <v>129.6</v>
      </c>
      <c r="H2858" s="157">
        <v>116.2</v>
      </c>
    </row>
    <row r="2859" spans="1:8" ht="105" outlineLevel="6" x14ac:dyDescent="0.2">
      <c r="A2859" s="155" t="s">
        <v>2246</v>
      </c>
      <c r="B2859" s="155" t="s">
        <v>2248</v>
      </c>
      <c r="C2859" s="155" t="s">
        <v>1079</v>
      </c>
      <c r="D2859" s="155"/>
      <c r="E2859" s="156" t="s">
        <v>1080</v>
      </c>
      <c r="F2859" s="157">
        <v>121.7</v>
      </c>
      <c r="G2859" s="157">
        <v>129.6</v>
      </c>
      <c r="H2859" s="157">
        <v>116.2</v>
      </c>
    </row>
    <row r="2860" spans="1:8" ht="15" outlineLevel="7" x14ac:dyDescent="0.2">
      <c r="A2860" s="155" t="s">
        <v>2246</v>
      </c>
      <c r="B2860" s="155" t="s">
        <v>2248</v>
      </c>
      <c r="C2860" s="155" t="s">
        <v>1079</v>
      </c>
      <c r="D2860" s="155" t="s">
        <v>343</v>
      </c>
      <c r="E2860" s="156" t="s">
        <v>344</v>
      </c>
      <c r="F2860" s="157">
        <v>121.7</v>
      </c>
      <c r="G2860" s="157">
        <v>129.6</v>
      </c>
      <c r="H2860" s="157">
        <v>116.2</v>
      </c>
    </row>
    <row r="2861" spans="1:8" ht="30" outlineLevel="2" x14ac:dyDescent="0.2">
      <c r="A2861" s="155" t="s">
        <v>2246</v>
      </c>
      <c r="B2861" s="155" t="s">
        <v>2056</v>
      </c>
      <c r="C2861" s="155"/>
      <c r="D2861" s="155"/>
      <c r="E2861" s="156" t="s">
        <v>2057</v>
      </c>
      <c r="F2861" s="157">
        <v>5175.3</v>
      </c>
      <c r="G2861" s="157">
        <v>3916.6</v>
      </c>
      <c r="H2861" s="157">
        <v>3641.6</v>
      </c>
    </row>
    <row r="2862" spans="1:8" ht="45" outlineLevel="3" x14ac:dyDescent="0.2">
      <c r="A2862" s="155" t="s">
        <v>2246</v>
      </c>
      <c r="B2862" s="155" t="s">
        <v>2056</v>
      </c>
      <c r="C2862" s="155" t="s">
        <v>1055</v>
      </c>
      <c r="D2862" s="155"/>
      <c r="E2862" s="156" t="s">
        <v>1056</v>
      </c>
      <c r="F2862" s="157">
        <v>5175.3</v>
      </c>
      <c r="G2862" s="157">
        <v>3916.6</v>
      </c>
      <c r="H2862" s="157">
        <v>3641.6</v>
      </c>
    </row>
    <row r="2863" spans="1:8" ht="30" outlineLevel="4" x14ac:dyDescent="0.2">
      <c r="A2863" s="155" t="s">
        <v>2246</v>
      </c>
      <c r="B2863" s="155" t="s">
        <v>2056</v>
      </c>
      <c r="C2863" s="155" t="s">
        <v>1057</v>
      </c>
      <c r="D2863" s="155"/>
      <c r="E2863" s="156" t="s">
        <v>1058</v>
      </c>
      <c r="F2863" s="157">
        <v>5175.3</v>
      </c>
      <c r="G2863" s="157">
        <v>3916.6</v>
      </c>
      <c r="H2863" s="157">
        <v>3641.6</v>
      </c>
    </row>
    <row r="2864" spans="1:8" ht="45" outlineLevel="5" x14ac:dyDescent="0.2">
      <c r="A2864" s="155" t="s">
        <v>2246</v>
      </c>
      <c r="B2864" s="155" t="s">
        <v>2056</v>
      </c>
      <c r="C2864" s="155" t="s">
        <v>1059</v>
      </c>
      <c r="D2864" s="155"/>
      <c r="E2864" s="156" t="s">
        <v>1060</v>
      </c>
      <c r="F2864" s="157">
        <v>5175.3</v>
      </c>
      <c r="G2864" s="157">
        <v>3916.6</v>
      </c>
      <c r="H2864" s="157">
        <v>3641.6</v>
      </c>
    </row>
    <row r="2865" spans="1:8" ht="75" outlineLevel="6" x14ac:dyDescent="0.2">
      <c r="A2865" s="155" t="s">
        <v>2246</v>
      </c>
      <c r="B2865" s="155" t="s">
        <v>2056</v>
      </c>
      <c r="C2865" s="155" t="s">
        <v>1069</v>
      </c>
      <c r="D2865" s="155"/>
      <c r="E2865" s="156" t="s">
        <v>1070</v>
      </c>
      <c r="F2865" s="157">
        <v>5175.3</v>
      </c>
      <c r="G2865" s="157">
        <v>3916.6</v>
      </c>
      <c r="H2865" s="157">
        <v>3641.6</v>
      </c>
    </row>
    <row r="2866" spans="1:8" ht="15" outlineLevel="7" x14ac:dyDescent="0.2">
      <c r="A2866" s="155" t="s">
        <v>2246</v>
      </c>
      <c r="B2866" s="155" t="s">
        <v>2056</v>
      </c>
      <c r="C2866" s="155" t="s">
        <v>1069</v>
      </c>
      <c r="D2866" s="155" t="s">
        <v>343</v>
      </c>
      <c r="E2866" s="156" t="s">
        <v>344</v>
      </c>
      <c r="F2866" s="157">
        <v>5175.3</v>
      </c>
      <c r="G2866" s="157">
        <v>3916.6</v>
      </c>
      <c r="H2866" s="157">
        <v>3641.6</v>
      </c>
    </row>
    <row r="2867" spans="1:8" ht="15" outlineLevel="1" x14ac:dyDescent="0.2">
      <c r="A2867" s="155" t="s">
        <v>2246</v>
      </c>
      <c r="B2867" s="155" t="s">
        <v>2250</v>
      </c>
      <c r="C2867" s="155"/>
      <c r="D2867" s="155"/>
      <c r="E2867" s="156" t="s">
        <v>2251</v>
      </c>
      <c r="F2867" s="157">
        <v>39037.199999999997</v>
      </c>
      <c r="G2867" s="157">
        <v>40770.1</v>
      </c>
      <c r="H2867" s="157">
        <v>42187.199999999997</v>
      </c>
    </row>
    <row r="2868" spans="1:8" ht="30" outlineLevel="2" x14ac:dyDescent="0.2">
      <c r="A2868" s="155" t="s">
        <v>2246</v>
      </c>
      <c r="B2868" s="155" t="s">
        <v>2252</v>
      </c>
      <c r="C2868" s="155"/>
      <c r="D2868" s="155"/>
      <c r="E2868" s="156" t="s">
        <v>2253</v>
      </c>
      <c r="F2868" s="157">
        <v>39037.199999999997</v>
      </c>
      <c r="G2868" s="157">
        <v>40770.1</v>
      </c>
      <c r="H2868" s="157">
        <v>42187.199999999997</v>
      </c>
    </row>
    <row r="2869" spans="1:8" ht="45" outlineLevel="3" x14ac:dyDescent="0.2">
      <c r="A2869" s="155" t="s">
        <v>2246</v>
      </c>
      <c r="B2869" s="155" t="s">
        <v>2252</v>
      </c>
      <c r="C2869" s="155" t="s">
        <v>1055</v>
      </c>
      <c r="D2869" s="155"/>
      <c r="E2869" s="156" t="s">
        <v>1056</v>
      </c>
      <c r="F2869" s="157">
        <v>39037.199999999997</v>
      </c>
      <c r="G2869" s="157">
        <v>40770.1</v>
      </c>
      <c r="H2869" s="157">
        <v>42187.199999999997</v>
      </c>
    </row>
    <row r="2870" spans="1:8" ht="30" outlineLevel="4" x14ac:dyDescent="0.2">
      <c r="A2870" s="155" t="s">
        <v>2246</v>
      </c>
      <c r="B2870" s="155" t="s">
        <v>2252</v>
      </c>
      <c r="C2870" s="155" t="s">
        <v>1057</v>
      </c>
      <c r="D2870" s="155"/>
      <c r="E2870" s="156" t="s">
        <v>1058</v>
      </c>
      <c r="F2870" s="157">
        <v>39037.199999999997</v>
      </c>
      <c r="G2870" s="157">
        <v>40770.1</v>
      </c>
      <c r="H2870" s="157">
        <v>42187.199999999997</v>
      </c>
    </row>
    <row r="2871" spans="1:8" ht="60" outlineLevel="5" x14ac:dyDescent="0.2">
      <c r="A2871" s="155" t="s">
        <v>2246</v>
      </c>
      <c r="B2871" s="155" t="s">
        <v>2252</v>
      </c>
      <c r="C2871" s="155" t="s">
        <v>1071</v>
      </c>
      <c r="D2871" s="155"/>
      <c r="E2871" s="156" t="s">
        <v>1072</v>
      </c>
      <c r="F2871" s="157">
        <v>39037.199999999997</v>
      </c>
      <c r="G2871" s="157">
        <v>40770.1</v>
      </c>
      <c r="H2871" s="157">
        <v>42187.199999999997</v>
      </c>
    </row>
    <row r="2872" spans="1:8" ht="65.25" customHeight="1" outlineLevel="6" x14ac:dyDescent="0.2">
      <c r="A2872" s="155" t="s">
        <v>2246</v>
      </c>
      <c r="B2872" s="155" t="s">
        <v>2252</v>
      </c>
      <c r="C2872" s="155" t="s">
        <v>1077</v>
      </c>
      <c r="D2872" s="155"/>
      <c r="E2872" s="156" t="s">
        <v>1078</v>
      </c>
      <c r="F2872" s="157">
        <v>39037.199999999997</v>
      </c>
      <c r="G2872" s="157">
        <v>40770.1</v>
      </c>
      <c r="H2872" s="157">
        <v>42187.199999999997</v>
      </c>
    </row>
    <row r="2873" spans="1:8" ht="15" outlineLevel="7" x14ac:dyDescent="0.2">
      <c r="A2873" s="155" t="s">
        <v>2246</v>
      </c>
      <c r="B2873" s="155" t="s">
        <v>2252</v>
      </c>
      <c r="C2873" s="155" t="s">
        <v>1077</v>
      </c>
      <c r="D2873" s="155" t="s">
        <v>343</v>
      </c>
      <c r="E2873" s="156" t="s">
        <v>344</v>
      </c>
      <c r="F2873" s="157">
        <v>39037.199999999997</v>
      </c>
      <c r="G2873" s="157">
        <v>40770.1</v>
      </c>
      <c r="H2873" s="157">
        <v>42187.199999999997</v>
      </c>
    </row>
    <row r="2874" spans="1:8" ht="60" outlineLevel="1" x14ac:dyDescent="0.2">
      <c r="A2874" s="155" t="s">
        <v>2246</v>
      </c>
      <c r="B2874" s="155" t="s">
        <v>2114</v>
      </c>
      <c r="C2874" s="155"/>
      <c r="D2874" s="155"/>
      <c r="E2874" s="156" t="s">
        <v>2115</v>
      </c>
      <c r="F2874" s="157">
        <v>1520846.5</v>
      </c>
      <c r="G2874" s="157">
        <v>1732943.1</v>
      </c>
      <c r="H2874" s="157">
        <v>1638296.2</v>
      </c>
    </row>
    <row r="2875" spans="1:8" ht="15" outlineLevel="2" x14ac:dyDescent="0.2">
      <c r="A2875" s="155" t="s">
        <v>2246</v>
      </c>
      <c r="B2875" s="155" t="s">
        <v>2164</v>
      </c>
      <c r="C2875" s="155"/>
      <c r="D2875" s="155"/>
      <c r="E2875" s="156" t="s">
        <v>2165</v>
      </c>
      <c r="F2875" s="157">
        <v>46920.3</v>
      </c>
      <c r="G2875" s="157">
        <v>48655.199999999997</v>
      </c>
      <c r="H2875" s="157">
        <v>48655.199999999997</v>
      </c>
    </row>
    <row r="2876" spans="1:8" ht="45" outlineLevel="3" x14ac:dyDescent="0.2">
      <c r="A2876" s="155" t="s">
        <v>2246</v>
      </c>
      <c r="B2876" s="155" t="s">
        <v>2164</v>
      </c>
      <c r="C2876" s="155" t="s">
        <v>1055</v>
      </c>
      <c r="D2876" s="155"/>
      <c r="E2876" s="156" t="s">
        <v>1056</v>
      </c>
      <c r="F2876" s="157">
        <v>46920.3</v>
      </c>
      <c r="G2876" s="157">
        <v>48655.199999999997</v>
      </c>
      <c r="H2876" s="157">
        <v>48655.199999999997</v>
      </c>
    </row>
    <row r="2877" spans="1:8" ht="45" outlineLevel="4" x14ac:dyDescent="0.2">
      <c r="A2877" s="155" t="s">
        <v>2246</v>
      </c>
      <c r="B2877" s="155" t="s">
        <v>2164</v>
      </c>
      <c r="C2877" s="155" t="s">
        <v>1085</v>
      </c>
      <c r="D2877" s="155"/>
      <c r="E2877" s="156" t="s">
        <v>1086</v>
      </c>
      <c r="F2877" s="157">
        <v>1130.7</v>
      </c>
      <c r="G2877" s="157">
        <v>1130.7</v>
      </c>
      <c r="H2877" s="157">
        <v>1130.7</v>
      </c>
    </row>
    <row r="2878" spans="1:8" ht="90" outlineLevel="5" x14ac:dyDescent="0.2">
      <c r="A2878" s="155" t="s">
        <v>2246</v>
      </c>
      <c r="B2878" s="155" t="s">
        <v>2164</v>
      </c>
      <c r="C2878" s="155" t="s">
        <v>1087</v>
      </c>
      <c r="D2878" s="155"/>
      <c r="E2878" s="156" t="s">
        <v>1088</v>
      </c>
      <c r="F2878" s="157">
        <v>1130.7</v>
      </c>
      <c r="G2878" s="157">
        <v>1130.7</v>
      </c>
      <c r="H2878" s="157">
        <v>1130.7</v>
      </c>
    </row>
    <row r="2879" spans="1:8" ht="60" outlineLevel="6" x14ac:dyDescent="0.2">
      <c r="A2879" s="155" t="s">
        <v>2246</v>
      </c>
      <c r="B2879" s="155" t="s">
        <v>2164</v>
      </c>
      <c r="C2879" s="155" t="s">
        <v>1089</v>
      </c>
      <c r="D2879" s="155"/>
      <c r="E2879" s="156" t="s">
        <v>288</v>
      </c>
      <c r="F2879" s="157">
        <v>1130.7</v>
      </c>
      <c r="G2879" s="157">
        <v>1130.7</v>
      </c>
      <c r="H2879" s="157">
        <v>1130.7</v>
      </c>
    </row>
    <row r="2880" spans="1:8" ht="45" outlineLevel="7" x14ac:dyDescent="0.2">
      <c r="A2880" s="155" t="s">
        <v>2246</v>
      </c>
      <c r="B2880" s="155" t="s">
        <v>2164</v>
      </c>
      <c r="C2880" s="155" t="s">
        <v>1089</v>
      </c>
      <c r="D2880" s="155" t="s">
        <v>293</v>
      </c>
      <c r="E2880" s="156" t="s">
        <v>294</v>
      </c>
      <c r="F2880" s="157">
        <v>1130.7</v>
      </c>
      <c r="G2880" s="157">
        <v>1130.7</v>
      </c>
      <c r="H2880" s="157">
        <v>1130.7</v>
      </c>
    </row>
    <row r="2881" spans="1:8" ht="45" outlineLevel="4" x14ac:dyDescent="0.2">
      <c r="A2881" s="155" t="s">
        <v>2246</v>
      </c>
      <c r="B2881" s="155" t="s">
        <v>2164</v>
      </c>
      <c r="C2881" s="155" t="s">
        <v>1104</v>
      </c>
      <c r="D2881" s="155"/>
      <c r="E2881" s="156" t="s">
        <v>951</v>
      </c>
      <c r="F2881" s="157">
        <v>45789.599999999999</v>
      </c>
      <c r="G2881" s="157">
        <v>47524.5</v>
      </c>
      <c r="H2881" s="157">
        <v>47524.5</v>
      </c>
    </row>
    <row r="2882" spans="1:8" ht="45" outlineLevel="5" x14ac:dyDescent="0.2">
      <c r="A2882" s="155" t="s">
        <v>2246</v>
      </c>
      <c r="B2882" s="155" t="s">
        <v>2164</v>
      </c>
      <c r="C2882" s="155" t="s">
        <v>1105</v>
      </c>
      <c r="D2882" s="155"/>
      <c r="E2882" s="156" t="s">
        <v>369</v>
      </c>
      <c r="F2882" s="157">
        <v>45789.599999999999</v>
      </c>
      <c r="G2882" s="157">
        <v>47524.5</v>
      </c>
      <c r="H2882" s="157">
        <v>47524.5</v>
      </c>
    </row>
    <row r="2883" spans="1:8" ht="60" outlineLevel="6" x14ac:dyDescent="0.2">
      <c r="A2883" s="155" t="s">
        <v>2246</v>
      </c>
      <c r="B2883" s="155" t="s">
        <v>2164</v>
      </c>
      <c r="C2883" s="155" t="s">
        <v>1106</v>
      </c>
      <c r="D2883" s="155"/>
      <c r="E2883" s="156" t="s">
        <v>371</v>
      </c>
      <c r="F2883" s="157">
        <v>45789.599999999999</v>
      </c>
      <c r="G2883" s="157">
        <v>47524.5</v>
      </c>
      <c r="H2883" s="157">
        <v>47524.5</v>
      </c>
    </row>
    <row r="2884" spans="1:8" ht="108.75" customHeight="1" outlineLevel="7" x14ac:dyDescent="0.2">
      <c r="A2884" s="155" t="s">
        <v>2246</v>
      </c>
      <c r="B2884" s="155" t="s">
        <v>2164</v>
      </c>
      <c r="C2884" s="155" t="s">
        <v>1106</v>
      </c>
      <c r="D2884" s="155" t="s">
        <v>325</v>
      </c>
      <c r="E2884" s="156" t="s">
        <v>326</v>
      </c>
      <c r="F2884" s="157">
        <v>40131.599999999999</v>
      </c>
      <c r="G2884" s="157">
        <v>41558.199999999997</v>
      </c>
      <c r="H2884" s="157">
        <v>41558.199999999997</v>
      </c>
    </row>
    <row r="2885" spans="1:8" ht="45" outlineLevel="7" x14ac:dyDescent="0.2">
      <c r="A2885" s="155" t="s">
        <v>2246</v>
      </c>
      <c r="B2885" s="155" t="s">
        <v>2164</v>
      </c>
      <c r="C2885" s="155" t="s">
        <v>1106</v>
      </c>
      <c r="D2885" s="155" t="s">
        <v>293</v>
      </c>
      <c r="E2885" s="156" t="s">
        <v>294</v>
      </c>
      <c r="F2885" s="157">
        <v>5655</v>
      </c>
      <c r="G2885" s="157">
        <v>5966.3</v>
      </c>
      <c r="H2885" s="157">
        <v>5966.3</v>
      </c>
    </row>
    <row r="2886" spans="1:8" ht="30" outlineLevel="7" x14ac:dyDescent="0.2">
      <c r="A2886" s="155" t="s">
        <v>2246</v>
      </c>
      <c r="B2886" s="155" t="s">
        <v>2164</v>
      </c>
      <c r="C2886" s="155" t="s">
        <v>1106</v>
      </c>
      <c r="D2886" s="155" t="s">
        <v>301</v>
      </c>
      <c r="E2886" s="156" t="s">
        <v>302</v>
      </c>
      <c r="F2886" s="157">
        <v>3</v>
      </c>
      <c r="G2886" s="157">
        <v>0</v>
      </c>
      <c r="H2886" s="157">
        <v>0</v>
      </c>
    </row>
    <row r="2887" spans="1:8" ht="60" outlineLevel="2" x14ac:dyDescent="0.2">
      <c r="A2887" s="155" t="s">
        <v>2246</v>
      </c>
      <c r="B2887" s="155" t="s">
        <v>2116</v>
      </c>
      <c r="C2887" s="155"/>
      <c r="D2887" s="155"/>
      <c r="E2887" s="156" t="s">
        <v>2117</v>
      </c>
      <c r="F2887" s="157">
        <v>1414741.7</v>
      </c>
      <c r="G2887" s="157">
        <v>1616457.7</v>
      </c>
      <c r="H2887" s="157">
        <v>1524793.6</v>
      </c>
    </row>
    <row r="2888" spans="1:8" ht="45" outlineLevel="3" x14ac:dyDescent="0.2">
      <c r="A2888" s="155" t="s">
        <v>2246</v>
      </c>
      <c r="B2888" s="155" t="s">
        <v>2116</v>
      </c>
      <c r="C2888" s="155" t="s">
        <v>1055</v>
      </c>
      <c r="D2888" s="155"/>
      <c r="E2888" s="156" t="s">
        <v>1056</v>
      </c>
      <c r="F2888" s="157">
        <v>1414741.7</v>
      </c>
      <c r="G2888" s="157">
        <v>1616457.7</v>
      </c>
      <c r="H2888" s="157">
        <v>1524793.6</v>
      </c>
    </row>
    <row r="2889" spans="1:8" ht="45" outlineLevel="4" x14ac:dyDescent="0.2">
      <c r="A2889" s="155" t="s">
        <v>2246</v>
      </c>
      <c r="B2889" s="155" t="s">
        <v>2116</v>
      </c>
      <c r="C2889" s="155" t="s">
        <v>1085</v>
      </c>
      <c r="D2889" s="155"/>
      <c r="E2889" s="156" t="s">
        <v>1086</v>
      </c>
      <c r="F2889" s="157">
        <v>1414741.7</v>
      </c>
      <c r="G2889" s="157">
        <v>1616457.7</v>
      </c>
      <c r="H2889" s="157">
        <v>1524793.6</v>
      </c>
    </row>
    <row r="2890" spans="1:8" ht="90" outlineLevel="5" x14ac:dyDescent="0.2">
      <c r="A2890" s="155" t="s">
        <v>2246</v>
      </c>
      <c r="B2890" s="155" t="s">
        <v>2116</v>
      </c>
      <c r="C2890" s="155" t="s">
        <v>1087</v>
      </c>
      <c r="D2890" s="155"/>
      <c r="E2890" s="156" t="s">
        <v>1088</v>
      </c>
      <c r="F2890" s="157">
        <v>222064.5</v>
      </c>
      <c r="G2890" s="157">
        <v>228554.9</v>
      </c>
      <c r="H2890" s="157">
        <v>211794.4</v>
      </c>
    </row>
    <row r="2891" spans="1:8" ht="60" outlineLevel="6" x14ac:dyDescent="0.2">
      <c r="A2891" s="155" t="s">
        <v>2246</v>
      </c>
      <c r="B2891" s="155" t="s">
        <v>2116</v>
      </c>
      <c r="C2891" s="155" t="s">
        <v>1089</v>
      </c>
      <c r="D2891" s="155"/>
      <c r="E2891" s="156" t="s">
        <v>288</v>
      </c>
      <c r="F2891" s="157">
        <v>220518.7</v>
      </c>
      <c r="G2891" s="157">
        <v>228554.9</v>
      </c>
      <c r="H2891" s="157">
        <v>211794.4</v>
      </c>
    </row>
    <row r="2892" spans="1:8" ht="120" outlineLevel="7" x14ac:dyDescent="0.2">
      <c r="A2892" s="155" t="s">
        <v>2246</v>
      </c>
      <c r="B2892" s="155" t="s">
        <v>2116</v>
      </c>
      <c r="C2892" s="155" t="s">
        <v>1089</v>
      </c>
      <c r="D2892" s="155" t="s">
        <v>325</v>
      </c>
      <c r="E2892" s="156" t="s">
        <v>326</v>
      </c>
      <c r="F2892" s="157">
        <v>100809</v>
      </c>
      <c r="G2892" s="157">
        <v>105191.5</v>
      </c>
      <c r="H2892" s="157">
        <v>105191.5</v>
      </c>
    </row>
    <row r="2893" spans="1:8" ht="45" outlineLevel="7" x14ac:dyDescent="0.2">
      <c r="A2893" s="155" t="s">
        <v>2246</v>
      </c>
      <c r="B2893" s="155" t="s">
        <v>2116</v>
      </c>
      <c r="C2893" s="155" t="s">
        <v>1089</v>
      </c>
      <c r="D2893" s="155" t="s">
        <v>293</v>
      </c>
      <c r="E2893" s="156" t="s">
        <v>294</v>
      </c>
      <c r="F2893" s="157">
        <v>111453.1</v>
      </c>
      <c r="G2893" s="157">
        <v>122066.7</v>
      </c>
      <c r="H2893" s="157">
        <v>105389.4</v>
      </c>
    </row>
    <row r="2894" spans="1:8" ht="15" outlineLevel="7" x14ac:dyDescent="0.2">
      <c r="A2894" s="155" t="s">
        <v>2246</v>
      </c>
      <c r="B2894" s="155" t="s">
        <v>2116</v>
      </c>
      <c r="C2894" s="155" t="s">
        <v>1089</v>
      </c>
      <c r="D2894" s="155" t="s">
        <v>327</v>
      </c>
      <c r="E2894" s="156" t="s">
        <v>328</v>
      </c>
      <c r="F2894" s="157">
        <v>8256.6</v>
      </c>
      <c r="G2894" s="157">
        <v>1296.7</v>
      </c>
      <c r="H2894" s="157">
        <v>1213.5</v>
      </c>
    </row>
    <row r="2895" spans="1:8" ht="45" outlineLevel="6" x14ac:dyDescent="0.2">
      <c r="A2895" s="155" t="s">
        <v>2246</v>
      </c>
      <c r="B2895" s="155" t="s">
        <v>2116</v>
      </c>
      <c r="C2895" s="155" t="s">
        <v>1090</v>
      </c>
      <c r="D2895" s="155"/>
      <c r="E2895" s="156" t="s">
        <v>612</v>
      </c>
      <c r="F2895" s="157">
        <v>1545.8</v>
      </c>
      <c r="G2895" s="157">
        <v>0</v>
      </c>
      <c r="H2895" s="157">
        <v>0</v>
      </c>
    </row>
    <row r="2896" spans="1:8" ht="45" outlineLevel="7" x14ac:dyDescent="0.2">
      <c r="A2896" s="155" t="s">
        <v>2246</v>
      </c>
      <c r="B2896" s="155" t="s">
        <v>2116</v>
      </c>
      <c r="C2896" s="155" t="s">
        <v>1090</v>
      </c>
      <c r="D2896" s="155" t="s">
        <v>293</v>
      </c>
      <c r="E2896" s="156" t="s">
        <v>294</v>
      </c>
      <c r="F2896" s="157">
        <v>1545.8</v>
      </c>
      <c r="G2896" s="157">
        <v>0</v>
      </c>
      <c r="H2896" s="157">
        <v>0</v>
      </c>
    </row>
    <row r="2897" spans="1:8" ht="60" outlineLevel="5" x14ac:dyDescent="0.2">
      <c r="A2897" s="155" t="s">
        <v>2246</v>
      </c>
      <c r="B2897" s="155" t="s">
        <v>2116</v>
      </c>
      <c r="C2897" s="155" t="s">
        <v>1091</v>
      </c>
      <c r="D2897" s="155"/>
      <c r="E2897" s="156" t="s">
        <v>1092</v>
      </c>
      <c r="F2897" s="157">
        <v>1192677.2</v>
      </c>
      <c r="G2897" s="157">
        <v>1387902.8</v>
      </c>
      <c r="H2897" s="157">
        <v>1312999.2</v>
      </c>
    </row>
    <row r="2898" spans="1:8" ht="60" outlineLevel="6" x14ac:dyDescent="0.2">
      <c r="A2898" s="155" t="s">
        <v>2246</v>
      </c>
      <c r="B2898" s="155" t="s">
        <v>2116</v>
      </c>
      <c r="C2898" s="155" t="s">
        <v>1093</v>
      </c>
      <c r="D2898" s="155"/>
      <c r="E2898" s="156" t="s">
        <v>288</v>
      </c>
      <c r="F2898" s="157">
        <v>1091614.3</v>
      </c>
      <c r="G2898" s="157">
        <v>1147703.8</v>
      </c>
      <c r="H2898" s="157">
        <v>1124254.6000000001</v>
      </c>
    </row>
    <row r="2899" spans="1:8" ht="106.5" customHeight="1" outlineLevel="7" x14ac:dyDescent="0.2">
      <c r="A2899" s="155" t="s">
        <v>2246</v>
      </c>
      <c r="B2899" s="155" t="s">
        <v>2116</v>
      </c>
      <c r="C2899" s="155" t="s">
        <v>1093</v>
      </c>
      <c r="D2899" s="155" t="s">
        <v>325</v>
      </c>
      <c r="E2899" s="156" t="s">
        <v>326</v>
      </c>
      <c r="F2899" s="157">
        <v>752245.5</v>
      </c>
      <c r="G2899" s="157">
        <v>784885.8</v>
      </c>
      <c r="H2899" s="157">
        <v>784885.8</v>
      </c>
    </row>
    <row r="2900" spans="1:8" ht="45" outlineLevel="7" x14ac:dyDescent="0.2">
      <c r="A2900" s="155" t="s">
        <v>2246</v>
      </c>
      <c r="B2900" s="155" t="s">
        <v>2116</v>
      </c>
      <c r="C2900" s="155" t="s">
        <v>1093</v>
      </c>
      <c r="D2900" s="155" t="s">
        <v>293</v>
      </c>
      <c r="E2900" s="156" t="s">
        <v>294</v>
      </c>
      <c r="F2900" s="157">
        <v>324281.8</v>
      </c>
      <c r="G2900" s="157">
        <v>347731</v>
      </c>
      <c r="H2900" s="157">
        <v>324281.8</v>
      </c>
    </row>
    <row r="2901" spans="1:8" ht="15" outlineLevel="7" x14ac:dyDescent="0.2">
      <c r="A2901" s="155" t="s">
        <v>2246</v>
      </c>
      <c r="B2901" s="155" t="s">
        <v>2116</v>
      </c>
      <c r="C2901" s="155" t="s">
        <v>1093</v>
      </c>
      <c r="D2901" s="155" t="s">
        <v>327</v>
      </c>
      <c r="E2901" s="156" t="s">
        <v>328</v>
      </c>
      <c r="F2901" s="157">
        <v>15087</v>
      </c>
      <c r="G2901" s="157">
        <v>15087</v>
      </c>
      <c r="H2901" s="157">
        <v>15087</v>
      </c>
    </row>
    <row r="2902" spans="1:8" ht="45" outlineLevel="6" x14ac:dyDescent="0.2">
      <c r="A2902" s="155" t="s">
        <v>2246</v>
      </c>
      <c r="B2902" s="155" t="s">
        <v>2116</v>
      </c>
      <c r="C2902" s="155" t="s">
        <v>1094</v>
      </c>
      <c r="D2902" s="155"/>
      <c r="E2902" s="156" t="s">
        <v>612</v>
      </c>
      <c r="F2902" s="157">
        <v>68632.7</v>
      </c>
      <c r="G2902" s="157">
        <v>202899.8</v>
      </c>
      <c r="H2902" s="157">
        <v>186630</v>
      </c>
    </row>
    <row r="2903" spans="1:8" ht="45" outlineLevel="7" x14ac:dyDescent="0.2">
      <c r="A2903" s="155" t="s">
        <v>2246</v>
      </c>
      <c r="B2903" s="155" t="s">
        <v>2116</v>
      </c>
      <c r="C2903" s="155" t="s">
        <v>1094</v>
      </c>
      <c r="D2903" s="155" t="s">
        <v>293</v>
      </c>
      <c r="E2903" s="156" t="s">
        <v>294</v>
      </c>
      <c r="F2903" s="157">
        <v>68632.7</v>
      </c>
      <c r="G2903" s="157">
        <v>202899.8</v>
      </c>
      <c r="H2903" s="157">
        <v>186630</v>
      </c>
    </row>
    <row r="2904" spans="1:8" ht="60" outlineLevel="6" x14ac:dyDescent="0.2">
      <c r="A2904" s="155" t="s">
        <v>2246</v>
      </c>
      <c r="B2904" s="155" t="s">
        <v>2116</v>
      </c>
      <c r="C2904" s="155" t="s">
        <v>1095</v>
      </c>
      <c r="D2904" s="155"/>
      <c r="E2904" s="156" t="s">
        <v>1096</v>
      </c>
      <c r="F2904" s="157">
        <v>1495.3</v>
      </c>
      <c r="G2904" s="157">
        <v>1495.3</v>
      </c>
      <c r="H2904" s="157">
        <v>1495.3</v>
      </c>
    </row>
    <row r="2905" spans="1:8" ht="45" outlineLevel="7" x14ac:dyDescent="0.2">
      <c r="A2905" s="155" t="s">
        <v>2246</v>
      </c>
      <c r="B2905" s="155" t="s">
        <v>2116</v>
      </c>
      <c r="C2905" s="155" t="s">
        <v>1095</v>
      </c>
      <c r="D2905" s="155" t="s">
        <v>293</v>
      </c>
      <c r="E2905" s="156" t="s">
        <v>294</v>
      </c>
      <c r="F2905" s="157">
        <v>495.3</v>
      </c>
      <c r="G2905" s="157">
        <v>495.3</v>
      </c>
      <c r="H2905" s="157">
        <v>495.3</v>
      </c>
    </row>
    <row r="2906" spans="1:8" ht="60" outlineLevel="7" x14ac:dyDescent="0.2">
      <c r="A2906" s="155" t="s">
        <v>2246</v>
      </c>
      <c r="B2906" s="155" t="s">
        <v>2116</v>
      </c>
      <c r="C2906" s="155" t="s">
        <v>1095</v>
      </c>
      <c r="D2906" s="155" t="s">
        <v>289</v>
      </c>
      <c r="E2906" s="156" t="s">
        <v>290</v>
      </c>
      <c r="F2906" s="157">
        <v>1000</v>
      </c>
      <c r="G2906" s="157">
        <v>1000</v>
      </c>
      <c r="H2906" s="157">
        <v>1000</v>
      </c>
    </row>
    <row r="2907" spans="1:8" ht="75" outlineLevel="6" x14ac:dyDescent="0.2">
      <c r="A2907" s="155" t="s">
        <v>2246</v>
      </c>
      <c r="B2907" s="155" t="s">
        <v>2116</v>
      </c>
      <c r="C2907" s="155" t="s">
        <v>1097</v>
      </c>
      <c r="D2907" s="155"/>
      <c r="E2907" s="156" t="s">
        <v>1098</v>
      </c>
      <c r="F2907" s="157">
        <v>619.29999999999995</v>
      </c>
      <c r="G2907" s="157">
        <v>619.29999999999995</v>
      </c>
      <c r="H2907" s="157">
        <v>619.29999999999995</v>
      </c>
    </row>
    <row r="2908" spans="1:8" ht="45" outlineLevel="7" x14ac:dyDescent="0.2">
      <c r="A2908" s="155" t="s">
        <v>2246</v>
      </c>
      <c r="B2908" s="155" t="s">
        <v>2116</v>
      </c>
      <c r="C2908" s="155" t="s">
        <v>1097</v>
      </c>
      <c r="D2908" s="155" t="s">
        <v>293</v>
      </c>
      <c r="E2908" s="156" t="s">
        <v>294</v>
      </c>
      <c r="F2908" s="157">
        <v>619.29999999999995</v>
      </c>
      <c r="G2908" s="157">
        <v>619.29999999999995</v>
      </c>
      <c r="H2908" s="157">
        <v>619.29999999999995</v>
      </c>
    </row>
    <row r="2909" spans="1:8" ht="60" outlineLevel="6" x14ac:dyDescent="0.2">
      <c r="A2909" s="155" t="s">
        <v>2246</v>
      </c>
      <c r="B2909" s="155" t="s">
        <v>2116</v>
      </c>
      <c r="C2909" s="155" t="s">
        <v>1099</v>
      </c>
      <c r="D2909" s="155"/>
      <c r="E2909" s="156" t="s">
        <v>1100</v>
      </c>
      <c r="F2909" s="157">
        <v>30315.599999999999</v>
      </c>
      <c r="G2909" s="157">
        <v>35184.6</v>
      </c>
      <c r="H2909" s="157">
        <v>0</v>
      </c>
    </row>
    <row r="2910" spans="1:8" ht="45" outlineLevel="7" x14ac:dyDescent="0.2">
      <c r="A2910" s="155" t="s">
        <v>2246</v>
      </c>
      <c r="B2910" s="155" t="s">
        <v>2116</v>
      </c>
      <c r="C2910" s="155" t="s">
        <v>1099</v>
      </c>
      <c r="D2910" s="155" t="s">
        <v>293</v>
      </c>
      <c r="E2910" s="156" t="s">
        <v>294</v>
      </c>
      <c r="F2910" s="157">
        <v>30315.599999999999</v>
      </c>
      <c r="G2910" s="157">
        <v>35184.6</v>
      </c>
      <c r="H2910" s="157">
        <v>0</v>
      </c>
    </row>
    <row r="2911" spans="1:8" ht="15" outlineLevel="2" x14ac:dyDescent="0.2">
      <c r="A2911" s="155" t="s">
        <v>2246</v>
      </c>
      <c r="B2911" s="155" t="s">
        <v>2166</v>
      </c>
      <c r="C2911" s="155"/>
      <c r="D2911" s="155"/>
      <c r="E2911" s="156" t="s">
        <v>2167</v>
      </c>
      <c r="F2911" s="157">
        <v>4273.2</v>
      </c>
      <c r="G2911" s="157">
        <v>4393.5</v>
      </c>
      <c r="H2911" s="157">
        <v>2910.7</v>
      </c>
    </row>
    <row r="2912" spans="1:8" ht="45" outlineLevel="3" x14ac:dyDescent="0.2">
      <c r="A2912" s="155" t="s">
        <v>2246</v>
      </c>
      <c r="B2912" s="155" t="s">
        <v>2166</v>
      </c>
      <c r="C2912" s="155" t="s">
        <v>1055</v>
      </c>
      <c r="D2912" s="155"/>
      <c r="E2912" s="156" t="s">
        <v>1056</v>
      </c>
      <c r="F2912" s="157">
        <v>4273.2</v>
      </c>
      <c r="G2912" s="157">
        <v>4393.5</v>
      </c>
      <c r="H2912" s="157">
        <v>2910.7</v>
      </c>
    </row>
    <row r="2913" spans="1:8" ht="30" outlineLevel="4" x14ac:dyDescent="0.2">
      <c r="A2913" s="155" t="s">
        <v>2246</v>
      </c>
      <c r="B2913" s="155" t="s">
        <v>2166</v>
      </c>
      <c r="C2913" s="155" t="s">
        <v>1057</v>
      </c>
      <c r="D2913" s="155"/>
      <c r="E2913" s="156" t="s">
        <v>1058</v>
      </c>
      <c r="F2913" s="157">
        <v>4273.2</v>
      </c>
      <c r="G2913" s="157">
        <v>4393.5</v>
      </c>
      <c r="H2913" s="157">
        <v>2910.7</v>
      </c>
    </row>
    <row r="2914" spans="1:8" ht="60" outlineLevel="5" x14ac:dyDescent="0.2">
      <c r="A2914" s="155" t="s">
        <v>2246</v>
      </c>
      <c r="B2914" s="155" t="s">
        <v>2166</v>
      </c>
      <c r="C2914" s="155" t="s">
        <v>1081</v>
      </c>
      <c r="D2914" s="155"/>
      <c r="E2914" s="156" t="s">
        <v>1082</v>
      </c>
      <c r="F2914" s="157">
        <v>4273.2</v>
      </c>
      <c r="G2914" s="157">
        <v>4393.5</v>
      </c>
      <c r="H2914" s="157">
        <v>2910.7</v>
      </c>
    </row>
    <row r="2915" spans="1:8" ht="60" outlineLevel="6" x14ac:dyDescent="0.2">
      <c r="A2915" s="155" t="s">
        <v>2246</v>
      </c>
      <c r="B2915" s="155" t="s">
        <v>2166</v>
      </c>
      <c r="C2915" s="155" t="s">
        <v>1083</v>
      </c>
      <c r="D2915" s="155"/>
      <c r="E2915" s="156" t="s">
        <v>288</v>
      </c>
      <c r="F2915" s="157">
        <v>2836.2</v>
      </c>
      <c r="G2915" s="157">
        <v>2910.7</v>
      </c>
      <c r="H2915" s="157">
        <v>2910.7</v>
      </c>
    </row>
    <row r="2916" spans="1:8" ht="60" outlineLevel="7" x14ac:dyDescent="0.2">
      <c r="A2916" s="155" t="s">
        <v>2246</v>
      </c>
      <c r="B2916" s="155" t="s">
        <v>2166</v>
      </c>
      <c r="C2916" s="155" t="s">
        <v>1083</v>
      </c>
      <c r="D2916" s="155" t="s">
        <v>289</v>
      </c>
      <c r="E2916" s="156" t="s">
        <v>290</v>
      </c>
      <c r="F2916" s="157">
        <v>2836.2</v>
      </c>
      <c r="G2916" s="157">
        <v>2910.7</v>
      </c>
      <c r="H2916" s="157">
        <v>2910.7</v>
      </c>
    </row>
    <row r="2917" spans="1:8" ht="45" outlineLevel="6" x14ac:dyDescent="0.2">
      <c r="A2917" s="155" t="s">
        <v>2246</v>
      </c>
      <c r="B2917" s="155" t="s">
        <v>2166</v>
      </c>
      <c r="C2917" s="155" t="s">
        <v>1084</v>
      </c>
      <c r="D2917" s="155"/>
      <c r="E2917" s="156" t="s">
        <v>612</v>
      </c>
      <c r="F2917" s="157">
        <v>1437</v>
      </c>
      <c r="G2917" s="157">
        <v>1482.8</v>
      </c>
      <c r="H2917" s="157">
        <v>0</v>
      </c>
    </row>
    <row r="2918" spans="1:8" ht="60" outlineLevel="7" x14ac:dyDescent="0.2">
      <c r="A2918" s="155" t="s">
        <v>2246</v>
      </c>
      <c r="B2918" s="155" t="s">
        <v>2166</v>
      </c>
      <c r="C2918" s="155" t="s">
        <v>1084</v>
      </c>
      <c r="D2918" s="155" t="s">
        <v>289</v>
      </c>
      <c r="E2918" s="156" t="s">
        <v>290</v>
      </c>
      <c r="F2918" s="157">
        <v>1437</v>
      </c>
      <c r="G2918" s="157">
        <v>1482.8</v>
      </c>
      <c r="H2918" s="157">
        <v>0</v>
      </c>
    </row>
    <row r="2919" spans="1:8" ht="45" outlineLevel="2" x14ac:dyDescent="0.2">
      <c r="A2919" s="155" t="s">
        <v>2246</v>
      </c>
      <c r="B2919" s="155" t="s">
        <v>2254</v>
      </c>
      <c r="C2919" s="155"/>
      <c r="D2919" s="155"/>
      <c r="E2919" s="156" t="s">
        <v>2255</v>
      </c>
      <c r="F2919" s="157">
        <v>54911.3</v>
      </c>
      <c r="G2919" s="157">
        <v>63436.7</v>
      </c>
      <c r="H2919" s="157">
        <v>61936.7</v>
      </c>
    </row>
    <row r="2920" spans="1:8" ht="45" outlineLevel="3" x14ac:dyDescent="0.2">
      <c r="A2920" s="155" t="s">
        <v>2246</v>
      </c>
      <c r="B2920" s="155" t="s">
        <v>2254</v>
      </c>
      <c r="C2920" s="155" t="s">
        <v>1055</v>
      </c>
      <c r="D2920" s="155"/>
      <c r="E2920" s="156" t="s">
        <v>1056</v>
      </c>
      <c r="F2920" s="157">
        <v>54911.3</v>
      </c>
      <c r="G2920" s="157">
        <v>63436.7</v>
      </c>
      <c r="H2920" s="157">
        <v>61936.7</v>
      </c>
    </row>
    <row r="2921" spans="1:8" ht="30" outlineLevel="4" x14ac:dyDescent="0.2">
      <c r="A2921" s="155" t="s">
        <v>2246</v>
      </c>
      <c r="B2921" s="155" t="s">
        <v>2254</v>
      </c>
      <c r="C2921" s="155" t="s">
        <v>1057</v>
      </c>
      <c r="D2921" s="155"/>
      <c r="E2921" s="156" t="s">
        <v>1058</v>
      </c>
      <c r="F2921" s="157">
        <v>54011.3</v>
      </c>
      <c r="G2921" s="157">
        <v>62536.7</v>
      </c>
      <c r="H2921" s="157">
        <v>61036.7</v>
      </c>
    </row>
    <row r="2922" spans="1:8" ht="45" outlineLevel="5" x14ac:dyDescent="0.2">
      <c r="A2922" s="155" t="s">
        <v>2246</v>
      </c>
      <c r="B2922" s="155" t="s">
        <v>2254</v>
      </c>
      <c r="C2922" s="155" t="s">
        <v>1059</v>
      </c>
      <c r="D2922" s="155"/>
      <c r="E2922" s="156" t="s">
        <v>1060</v>
      </c>
      <c r="F2922" s="157">
        <v>32363.3</v>
      </c>
      <c r="G2922" s="157">
        <v>40065.800000000003</v>
      </c>
      <c r="H2922" s="157">
        <v>38565.800000000003</v>
      </c>
    </row>
    <row r="2923" spans="1:8" ht="30" outlineLevel="6" x14ac:dyDescent="0.2">
      <c r="A2923" s="155" t="s">
        <v>2246</v>
      </c>
      <c r="B2923" s="155" t="s">
        <v>2254</v>
      </c>
      <c r="C2923" s="155" t="s">
        <v>1061</v>
      </c>
      <c r="D2923" s="155"/>
      <c r="E2923" s="156" t="s">
        <v>1062</v>
      </c>
      <c r="F2923" s="157">
        <v>24290.799999999999</v>
      </c>
      <c r="G2923" s="157">
        <v>32230</v>
      </c>
      <c r="H2923" s="157">
        <v>30730</v>
      </c>
    </row>
    <row r="2924" spans="1:8" ht="45" outlineLevel="7" x14ac:dyDescent="0.2">
      <c r="A2924" s="155" t="s">
        <v>2246</v>
      </c>
      <c r="B2924" s="155" t="s">
        <v>2254</v>
      </c>
      <c r="C2924" s="155" t="s">
        <v>1061</v>
      </c>
      <c r="D2924" s="155" t="s">
        <v>293</v>
      </c>
      <c r="E2924" s="156" t="s">
        <v>294</v>
      </c>
      <c r="F2924" s="157">
        <v>20145.3</v>
      </c>
      <c r="G2924" s="157">
        <v>28084.5</v>
      </c>
      <c r="H2924" s="157">
        <v>26584.5</v>
      </c>
    </row>
    <row r="2925" spans="1:8" ht="30" outlineLevel="7" x14ac:dyDescent="0.2">
      <c r="A2925" s="155" t="s">
        <v>2246</v>
      </c>
      <c r="B2925" s="155" t="s">
        <v>2254</v>
      </c>
      <c r="C2925" s="155" t="s">
        <v>1061</v>
      </c>
      <c r="D2925" s="155" t="s">
        <v>301</v>
      </c>
      <c r="E2925" s="156" t="s">
        <v>302</v>
      </c>
      <c r="F2925" s="157">
        <v>480.6</v>
      </c>
      <c r="G2925" s="157">
        <v>480.6</v>
      </c>
      <c r="H2925" s="157">
        <v>480.6</v>
      </c>
    </row>
    <row r="2926" spans="1:8" ht="60" outlineLevel="7" x14ac:dyDescent="0.2">
      <c r="A2926" s="155" t="s">
        <v>2246</v>
      </c>
      <c r="B2926" s="155" t="s">
        <v>2254</v>
      </c>
      <c r="C2926" s="155" t="s">
        <v>1061</v>
      </c>
      <c r="D2926" s="155" t="s">
        <v>289</v>
      </c>
      <c r="E2926" s="156" t="s">
        <v>290</v>
      </c>
      <c r="F2926" s="157">
        <v>3664.9</v>
      </c>
      <c r="G2926" s="157">
        <v>3664.9</v>
      </c>
      <c r="H2926" s="157">
        <v>3664.9</v>
      </c>
    </row>
    <row r="2927" spans="1:8" ht="60" outlineLevel="6" x14ac:dyDescent="0.2">
      <c r="A2927" s="155" t="s">
        <v>2246</v>
      </c>
      <c r="B2927" s="155" t="s">
        <v>2254</v>
      </c>
      <c r="C2927" s="155" t="s">
        <v>1063</v>
      </c>
      <c r="D2927" s="155"/>
      <c r="E2927" s="156" t="s">
        <v>1064</v>
      </c>
      <c r="F2927" s="157">
        <v>7694.8</v>
      </c>
      <c r="G2927" s="157">
        <v>7694.8</v>
      </c>
      <c r="H2927" s="157">
        <v>7694.8</v>
      </c>
    </row>
    <row r="2928" spans="1:8" ht="15" outlineLevel="7" x14ac:dyDescent="0.2">
      <c r="A2928" s="155" t="s">
        <v>2246</v>
      </c>
      <c r="B2928" s="155" t="s">
        <v>2254</v>
      </c>
      <c r="C2928" s="155" t="s">
        <v>1063</v>
      </c>
      <c r="D2928" s="155" t="s">
        <v>343</v>
      </c>
      <c r="E2928" s="156" t="s">
        <v>344</v>
      </c>
      <c r="F2928" s="157">
        <v>7694.8</v>
      </c>
      <c r="G2928" s="157">
        <v>7694.8</v>
      </c>
      <c r="H2928" s="157">
        <v>7694.8</v>
      </c>
    </row>
    <row r="2929" spans="1:8" ht="75" outlineLevel="6" x14ac:dyDescent="0.2">
      <c r="A2929" s="155" t="s">
        <v>2246</v>
      </c>
      <c r="B2929" s="155" t="s">
        <v>2254</v>
      </c>
      <c r="C2929" s="155" t="s">
        <v>1065</v>
      </c>
      <c r="D2929" s="155"/>
      <c r="E2929" s="156" t="s">
        <v>1066</v>
      </c>
      <c r="F2929" s="157">
        <v>141</v>
      </c>
      <c r="G2929" s="157">
        <v>141</v>
      </c>
      <c r="H2929" s="157">
        <v>141</v>
      </c>
    </row>
    <row r="2930" spans="1:8" ht="45" outlineLevel="7" x14ac:dyDescent="0.2">
      <c r="A2930" s="155" t="s">
        <v>2246</v>
      </c>
      <c r="B2930" s="155" t="s">
        <v>2254</v>
      </c>
      <c r="C2930" s="155" t="s">
        <v>1065</v>
      </c>
      <c r="D2930" s="155" t="s">
        <v>293</v>
      </c>
      <c r="E2930" s="156" t="s">
        <v>294</v>
      </c>
      <c r="F2930" s="157">
        <v>141</v>
      </c>
      <c r="G2930" s="157">
        <v>141</v>
      </c>
      <c r="H2930" s="157">
        <v>141</v>
      </c>
    </row>
    <row r="2931" spans="1:8" ht="50.25" customHeight="1" outlineLevel="6" x14ac:dyDescent="0.2">
      <c r="A2931" s="155" t="s">
        <v>2246</v>
      </c>
      <c r="B2931" s="155" t="s">
        <v>2254</v>
      </c>
      <c r="C2931" s="155" t="s">
        <v>1067</v>
      </c>
      <c r="D2931" s="155"/>
      <c r="E2931" s="156" t="s">
        <v>1068</v>
      </c>
      <c r="F2931" s="157">
        <v>236.7</v>
      </c>
      <c r="G2931" s="157">
        <v>0</v>
      </c>
      <c r="H2931" s="157">
        <v>0</v>
      </c>
    </row>
    <row r="2932" spans="1:8" ht="15" outlineLevel="7" x14ac:dyDescent="0.2">
      <c r="A2932" s="155" t="s">
        <v>2246</v>
      </c>
      <c r="B2932" s="155" t="s">
        <v>2254</v>
      </c>
      <c r="C2932" s="155" t="s">
        <v>1067</v>
      </c>
      <c r="D2932" s="155" t="s">
        <v>343</v>
      </c>
      <c r="E2932" s="156" t="s">
        <v>344</v>
      </c>
      <c r="F2932" s="157">
        <v>236.7</v>
      </c>
      <c r="G2932" s="157">
        <v>0</v>
      </c>
      <c r="H2932" s="157">
        <v>0</v>
      </c>
    </row>
    <row r="2933" spans="1:8" ht="60" outlineLevel="5" x14ac:dyDescent="0.2">
      <c r="A2933" s="155" t="s">
        <v>2246</v>
      </c>
      <c r="B2933" s="155" t="s">
        <v>2254</v>
      </c>
      <c r="C2933" s="155" t="s">
        <v>1071</v>
      </c>
      <c r="D2933" s="155"/>
      <c r="E2933" s="156" t="s">
        <v>1072</v>
      </c>
      <c r="F2933" s="157">
        <v>21648</v>
      </c>
      <c r="G2933" s="157">
        <v>22470.9</v>
      </c>
      <c r="H2933" s="157">
        <v>22470.9</v>
      </c>
    </row>
    <row r="2934" spans="1:8" ht="45" outlineLevel="6" x14ac:dyDescent="0.2">
      <c r="A2934" s="155" t="s">
        <v>2246</v>
      </c>
      <c r="B2934" s="155" t="s">
        <v>2254</v>
      </c>
      <c r="C2934" s="155" t="s">
        <v>1073</v>
      </c>
      <c r="D2934" s="155"/>
      <c r="E2934" s="156" t="s">
        <v>1074</v>
      </c>
      <c r="F2934" s="157">
        <v>1931.5</v>
      </c>
      <c r="G2934" s="157">
        <v>1931.5</v>
      </c>
      <c r="H2934" s="157">
        <v>1931.5</v>
      </c>
    </row>
    <row r="2935" spans="1:8" ht="15" outlineLevel="7" x14ac:dyDescent="0.2">
      <c r="A2935" s="155" t="s">
        <v>2246</v>
      </c>
      <c r="B2935" s="155" t="s">
        <v>2254</v>
      </c>
      <c r="C2935" s="155" t="s">
        <v>1073</v>
      </c>
      <c r="D2935" s="155" t="s">
        <v>343</v>
      </c>
      <c r="E2935" s="156" t="s">
        <v>344</v>
      </c>
      <c r="F2935" s="157">
        <v>1931.5</v>
      </c>
      <c r="G2935" s="157">
        <v>1931.5</v>
      </c>
      <c r="H2935" s="157">
        <v>1931.5</v>
      </c>
    </row>
    <row r="2936" spans="1:8" ht="60" outlineLevel="6" x14ac:dyDescent="0.2">
      <c r="A2936" s="155" t="s">
        <v>2246</v>
      </c>
      <c r="B2936" s="155" t="s">
        <v>2254</v>
      </c>
      <c r="C2936" s="155" t="s">
        <v>1075</v>
      </c>
      <c r="D2936" s="155"/>
      <c r="E2936" s="156" t="s">
        <v>1076</v>
      </c>
      <c r="F2936" s="157">
        <v>19716.5</v>
      </c>
      <c r="G2936" s="157">
        <v>20539.400000000001</v>
      </c>
      <c r="H2936" s="157">
        <v>20539.400000000001</v>
      </c>
    </row>
    <row r="2937" spans="1:8" ht="15" outlineLevel="7" x14ac:dyDescent="0.2">
      <c r="A2937" s="155" t="s">
        <v>2246</v>
      </c>
      <c r="B2937" s="155" t="s">
        <v>2254</v>
      </c>
      <c r="C2937" s="155" t="s">
        <v>1075</v>
      </c>
      <c r="D2937" s="155" t="s">
        <v>343</v>
      </c>
      <c r="E2937" s="156" t="s">
        <v>344</v>
      </c>
      <c r="F2937" s="157">
        <v>19716.5</v>
      </c>
      <c r="G2937" s="157">
        <v>20539.400000000001</v>
      </c>
      <c r="H2937" s="157">
        <v>20539.400000000001</v>
      </c>
    </row>
    <row r="2938" spans="1:8" ht="63.75" customHeight="1" outlineLevel="4" x14ac:dyDescent="0.2">
      <c r="A2938" s="155" t="s">
        <v>2246</v>
      </c>
      <c r="B2938" s="155" t="s">
        <v>2254</v>
      </c>
      <c r="C2938" s="155" t="s">
        <v>1109</v>
      </c>
      <c r="D2938" s="155"/>
      <c r="E2938" s="156" t="s">
        <v>1110</v>
      </c>
      <c r="F2938" s="157">
        <v>900</v>
      </c>
      <c r="G2938" s="157">
        <v>900</v>
      </c>
      <c r="H2938" s="157">
        <v>900</v>
      </c>
    </row>
    <row r="2939" spans="1:8" ht="63" customHeight="1" outlineLevel="5" x14ac:dyDescent="0.2">
      <c r="A2939" s="155" t="s">
        <v>2246</v>
      </c>
      <c r="B2939" s="155" t="s">
        <v>2254</v>
      </c>
      <c r="C2939" s="155" t="s">
        <v>1111</v>
      </c>
      <c r="D2939" s="155"/>
      <c r="E2939" s="156" t="s">
        <v>1112</v>
      </c>
      <c r="F2939" s="157">
        <v>900</v>
      </c>
      <c r="G2939" s="157">
        <v>900</v>
      </c>
      <c r="H2939" s="157">
        <v>900</v>
      </c>
    </row>
    <row r="2940" spans="1:8" ht="75" outlineLevel="6" x14ac:dyDescent="0.2">
      <c r="A2940" s="155" t="s">
        <v>2246</v>
      </c>
      <c r="B2940" s="155" t="s">
        <v>2254</v>
      </c>
      <c r="C2940" s="155" t="s">
        <v>1114</v>
      </c>
      <c r="D2940" s="155"/>
      <c r="E2940" s="156" t="s">
        <v>1115</v>
      </c>
      <c r="F2940" s="157">
        <v>900</v>
      </c>
      <c r="G2940" s="157">
        <v>900</v>
      </c>
      <c r="H2940" s="157">
        <v>900</v>
      </c>
    </row>
    <row r="2941" spans="1:8" ht="45" outlineLevel="7" x14ac:dyDescent="0.2">
      <c r="A2941" s="155" t="s">
        <v>2246</v>
      </c>
      <c r="B2941" s="155" t="s">
        <v>2254</v>
      </c>
      <c r="C2941" s="155" t="s">
        <v>1114</v>
      </c>
      <c r="D2941" s="155" t="s">
        <v>293</v>
      </c>
      <c r="E2941" s="156" t="s">
        <v>294</v>
      </c>
      <c r="F2941" s="157">
        <v>900</v>
      </c>
      <c r="G2941" s="157">
        <v>900</v>
      </c>
      <c r="H2941" s="157">
        <v>900</v>
      </c>
    </row>
    <row r="2942" spans="1:8" ht="30" outlineLevel="1" x14ac:dyDescent="0.2">
      <c r="A2942" s="155" t="s">
        <v>2246</v>
      </c>
      <c r="B2942" s="155" t="s">
        <v>2058</v>
      </c>
      <c r="C2942" s="155"/>
      <c r="D2942" s="155"/>
      <c r="E2942" s="156" t="s">
        <v>2059</v>
      </c>
      <c r="F2942" s="157">
        <v>7900</v>
      </c>
      <c r="G2942" s="157">
        <v>0</v>
      </c>
      <c r="H2942" s="157">
        <v>0</v>
      </c>
    </row>
    <row r="2943" spans="1:8" ht="15" outlineLevel="2" x14ac:dyDescent="0.2">
      <c r="A2943" s="155" t="s">
        <v>2246</v>
      </c>
      <c r="B2943" s="155" t="s">
        <v>2146</v>
      </c>
      <c r="C2943" s="155"/>
      <c r="D2943" s="155"/>
      <c r="E2943" s="156" t="s">
        <v>2147</v>
      </c>
      <c r="F2943" s="157">
        <v>7900</v>
      </c>
      <c r="G2943" s="157">
        <v>0</v>
      </c>
      <c r="H2943" s="157">
        <v>0</v>
      </c>
    </row>
    <row r="2944" spans="1:8" ht="45" outlineLevel="3" x14ac:dyDescent="0.2">
      <c r="A2944" s="155" t="s">
        <v>2246</v>
      </c>
      <c r="B2944" s="155" t="s">
        <v>2146</v>
      </c>
      <c r="C2944" s="155" t="s">
        <v>1821</v>
      </c>
      <c r="D2944" s="155"/>
      <c r="E2944" s="156" t="s">
        <v>1822</v>
      </c>
      <c r="F2944" s="157">
        <v>7900</v>
      </c>
      <c r="G2944" s="157">
        <v>0</v>
      </c>
      <c r="H2944" s="157">
        <v>0</v>
      </c>
    </row>
    <row r="2945" spans="1:8" ht="60" outlineLevel="4" x14ac:dyDescent="0.2">
      <c r="A2945" s="155" t="s">
        <v>2246</v>
      </c>
      <c r="B2945" s="155" t="s">
        <v>2146</v>
      </c>
      <c r="C2945" s="155" t="s">
        <v>1823</v>
      </c>
      <c r="D2945" s="155"/>
      <c r="E2945" s="156" t="s">
        <v>1824</v>
      </c>
      <c r="F2945" s="157">
        <v>7900</v>
      </c>
      <c r="G2945" s="157">
        <v>0</v>
      </c>
      <c r="H2945" s="157">
        <v>0</v>
      </c>
    </row>
    <row r="2946" spans="1:8" ht="78.75" customHeight="1" outlineLevel="5" x14ac:dyDescent="0.2">
      <c r="A2946" s="155" t="s">
        <v>2246</v>
      </c>
      <c r="B2946" s="155" t="s">
        <v>2146</v>
      </c>
      <c r="C2946" s="155" t="s">
        <v>1825</v>
      </c>
      <c r="D2946" s="155"/>
      <c r="E2946" s="156" t="s">
        <v>1826</v>
      </c>
      <c r="F2946" s="157">
        <v>7900</v>
      </c>
      <c r="G2946" s="157">
        <v>0</v>
      </c>
      <c r="H2946" s="157">
        <v>0</v>
      </c>
    </row>
    <row r="2947" spans="1:8" ht="120" outlineLevel="6" x14ac:dyDescent="0.2">
      <c r="A2947" s="155" t="s">
        <v>2246</v>
      </c>
      <c r="B2947" s="155" t="s">
        <v>2146</v>
      </c>
      <c r="C2947" s="155" t="s">
        <v>1827</v>
      </c>
      <c r="D2947" s="155"/>
      <c r="E2947" s="156" t="s">
        <v>2316</v>
      </c>
      <c r="F2947" s="157">
        <v>7900</v>
      </c>
      <c r="G2947" s="157">
        <v>0</v>
      </c>
      <c r="H2947" s="157">
        <v>0</v>
      </c>
    </row>
    <row r="2948" spans="1:8" ht="45" outlineLevel="7" x14ac:dyDescent="0.2">
      <c r="A2948" s="155" t="s">
        <v>2246</v>
      </c>
      <c r="B2948" s="155" t="s">
        <v>2146</v>
      </c>
      <c r="C2948" s="155" t="s">
        <v>1827</v>
      </c>
      <c r="D2948" s="155" t="s">
        <v>293</v>
      </c>
      <c r="E2948" s="156" t="s">
        <v>294</v>
      </c>
      <c r="F2948" s="157">
        <v>7900</v>
      </c>
      <c r="G2948" s="157">
        <v>0</v>
      </c>
      <c r="H2948" s="157">
        <v>0</v>
      </c>
    </row>
    <row r="2949" spans="1:8" ht="15" outlineLevel="1" x14ac:dyDescent="0.2">
      <c r="A2949" s="155" t="s">
        <v>2246</v>
      </c>
      <c r="B2949" s="155" t="s">
        <v>2070</v>
      </c>
      <c r="C2949" s="155"/>
      <c r="D2949" s="155"/>
      <c r="E2949" s="156" t="s">
        <v>2071</v>
      </c>
      <c r="F2949" s="157">
        <v>16415.7</v>
      </c>
      <c r="G2949" s="157">
        <v>16956.8</v>
      </c>
      <c r="H2949" s="157">
        <v>16956.8</v>
      </c>
    </row>
    <row r="2950" spans="1:8" ht="45" outlineLevel="2" x14ac:dyDescent="0.2">
      <c r="A2950" s="155" t="s">
        <v>2246</v>
      </c>
      <c r="B2950" s="155" t="s">
        <v>2168</v>
      </c>
      <c r="C2950" s="155"/>
      <c r="D2950" s="155"/>
      <c r="E2950" s="156" t="s">
        <v>2169</v>
      </c>
      <c r="F2950" s="157">
        <v>16415.7</v>
      </c>
      <c r="G2950" s="157">
        <v>16956.8</v>
      </c>
      <c r="H2950" s="157">
        <v>16956.8</v>
      </c>
    </row>
    <row r="2951" spans="1:8" ht="45" outlineLevel="3" x14ac:dyDescent="0.2">
      <c r="A2951" s="155" t="s">
        <v>2246</v>
      </c>
      <c r="B2951" s="155" t="s">
        <v>2168</v>
      </c>
      <c r="C2951" s="155" t="s">
        <v>1055</v>
      </c>
      <c r="D2951" s="155"/>
      <c r="E2951" s="156" t="s">
        <v>1056</v>
      </c>
      <c r="F2951" s="157">
        <v>16415.7</v>
      </c>
      <c r="G2951" s="157">
        <v>16956.8</v>
      </c>
      <c r="H2951" s="157">
        <v>16956.8</v>
      </c>
    </row>
    <row r="2952" spans="1:8" ht="45" outlineLevel="4" x14ac:dyDescent="0.2">
      <c r="A2952" s="155" t="s">
        <v>2246</v>
      </c>
      <c r="B2952" s="155" t="s">
        <v>2168</v>
      </c>
      <c r="C2952" s="155" t="s">
        <v>1085</v>
      </c>
      <c r="D2952" s="155"/>
      <c r="E2952" s="156" t="s">
        <v>1086</v>
      </c>
      <c r="F2952" s="157">
        <v>16415.7</v>
      </c>
      <c r="G2952" s="157">
        <v>16956.8</v>
      </c>
      <c r="H2952" s="157">
        <v>16956.8</v>
      </c>
    </row>
    <row r="2953" spans="1:8" ht="90" outlineLevel="5" x14ac:dyDescent="0.2">
      <c r="A2953" s="155" t="s">
        <v>2246</v>
      </c>
      <c r="B2953" s="155" t="s">
        <v>2168</v>
      </c>
      <c r="C2953" s="155" t="s">
        <v>1087</v>
      </c>
      <c r="D2953" s="155"/>
      <c r="E2953" s="156" t="s">
        <v>1088</v>
      </c>
      <c r="F2953" s="157">
        <v>16415.7</v>
      </c>
      <c r="G2953" s="157">
        <v>16956.8</v>
      </c>
      <c r="H2953" s="157">
        <v>16956.8</v>
      </c>
    </row>
    <row r="2954" spans="1:8" ht="60" outlineLevel="6" x14ac:dyDescent="0.2">
      <c r="A2954" s="155" t="s">
        <v>2246</v>
      </c>
      <c r="B2954" s="155" t="s">
        <v>2168</v>
      </c>
      <c r="C2954" s="155" t="s">
        <v>1089</v>
      </c>
      <c r="D2954" s="155"/>
      <c r="E2954" s="156" t="s">
        <v>288</v>
      </c>
      <c r="F2954" s="157">
        <v>16415.7</v>
      </c>
      <c r="G2954" s="157">
        <v>16956.8</v>
      </c>
      <c r="H2954" s="157">
        <v>16956.8</v>
      </c>
    </row>
    <row r="2955" spans="1:8" ht="60" outlineLevel="7" x14ac:dyDescent="0.2">
      <c r="A2955" s="155" t="s">
        <v>2246</v>
      </c>
      <c r="B2955" s="155" t="s">
        <v>2168</v>
      </c>
      <c r="C2955" s="155" t="s">
        <v>1089</v>
      </c>
      <c r="D2955" s="155" t="s">
        <v>289</v>
      </c>
      <c r="E2955" s="156" t="s">
        <v>290</v>
      </c>
      <c r="F2955" s="157">
        <v>16415.7</v>
      </c>
      <c r="G2955" s="157">
        <v>16956.8</v>
      </c>
      <c r="H2955" s="157">
        <v>16956.8</v>
      </c>
    </row>
    <row r="2956" spans="1:8" ht="30" x14ac:dyDescent="0.2">
      <c r="A2956" s="155" t="s">
        <v>2256</v>
      </c>
      <c r="B2956" s="155"/>
      <c r="C2956" s="155"/>
      <c r="D2956" s="155"/>
      <c r="E2956" s="156" t="s">
        <v>2257</v>
      </c>
      <c r="F2956" s="157">
        <v>40294.1</v>
      </c>
      <c r="G2956" s="157">
        <v>41580.699999999997</v>
      </c>
      <c r="H2956" s="157">
        <v>41580.699999999997</v>
      </c>
    </row>
    <row r="2957" spans="1:8" ht="30" outlineLevel="1" x14ac:dyDescent="0.2">
      <c r="A2957" s="155" t="s">
        <v>2256</v>
      </c>
      <c r="B2957" s="155" t="s">
        <v>2054</v>
      </c>
      <c r="C2957" s="155"/>
      <c r="D2957" s="155"/>
      <c r="E2957" s="156" t="s">
        <v>2055</v>
      </c>
      <c r="F2957" s="157">
        <v>40294.1</v>
      </c>
      <c r="G2957" s="157">
        <v>41580.699999999997</v>
      </c>
      <c r="H2957" s="157">
        <v>41580.699999999997</v>
      </c>
    </row>
    <row r="2958" spans="1:8" ht="30" outlineLevel="2" x14ac:dyDescent="0.2">
      <c r="A2958" s="155" t="s">
        <v>2256</v>
      </c>
      <c r="B2958" s="155" t="s">
        <v>2056</v>
      </c>
      <c r="C2958" s="155"/>
      <c r="D2958" s="155"/>
      <c r="E2958" s="156" t="s">
        <v>2057</v>
      </c>
      <c r="F2958" s="157">
        <v>40294.1</v>
      </c>
      <c r="G2958" s="157">
        <v>41580.699999999997</v>
      </c>
      <c r="H2958" s="157">
        <v>41580.699999999997</v>
      </c>
    </row>
    <row r="2959" spans="1:8" ht="105" outlineLevel="3" x14ac:dyDescent="0.2">
      <c r="A2959" s="155" t="s">
        <v>2256</v>
      </c>
      <c r="B2959" s="155" t="s">
        <v>2056</v>
      </c>
      <c r="C2959" s="155" t="s">
        <v>1989</v>
      </c>
      <c r="D2959" s="155"/>
      <c r="E2959" s="156" t="s">
        <v>1990</v>
      </c>
      <c r="F2959" s="157">
        <v>40294.1</v>
      </c>
      <c r="G2959" s="157">
        <v>41580.699999999997</v>
      </c>
      <c r="H2959" s="157">
        <v>41580.699999999997</v>
      </c>
    </row>
    <row r="2960" spans="1:8" ht="60" outlineLevel="4" x14ac:dyDescent="0.2">
      <c r="A2960" s="155" t="s">
        <v>2256</v>
      </c>
      <c r="B2960" s="155" t="s">
        <v>2056</v>
      </c>
      <c r="C2960" s="155" t="s">
        <v>1991</v>
      </c>
      <c r="D2960" s="155"/>
      <c r="E2960" s="156" t="s">
        <v>371</v>
      </c>
      <c r="F2960" s="157">
        <v>36814</v>
      </c>
      <c r="G2960" s="157">
        <v>38100.6</v>
      </c>
      <c r="H2960" s="157">
        <v>38100.6</v>
      </c>
    </row>
    <row r="2961" spans="1:8" ht="120" outlineLevel="7" x14ac:dyDescent="0.2">
      <c r="A2961" s="155" t="s">
        <v>2256</v>
      </c>
      <c r="B2961" s="155" t="s">
        <v>2056</v>
      </c>
      <c r="C2961" s="155" t="s">
        <v>1991</v>
      </c>
      <c r="D2961" s="155" t="s">
        <v>325</v>
      </c>
      <c r="E2961" s="156" t="s">
        <v>326</v>
      </c>
      <c r="F2961" s="157">
        <v>30410.799999999999</v>
      </c>
      <c r="G2961" s="157">
        <v>30827.4</v>
      </c>
      <c r="H2961" s="157">
        <v>30827.4</v>
      </c>
    </row>
    <row r="2962" spans="1:8" ht="45" outlineLevel="7" x14ac:dyDescent="0.2">
      <c r="A2962" s="155" t="s">
        <v>2256</v>
      </c>
      <c r="B2962" s="155" t="s">
        <v>2056</v>
      </c>
      <c r="C2962" s="155" t="s">
        <v>1991</v>
      </c>
      <c r="D2962" s="155" t="s">
        <v>293</v>
      </c>
      <c r="E2962" s="156" t="s">
        <v>294</v>
      </c>
      <c r="F2962" s="157">
        <v>6403.2</v>
      </c>
      <c r="G2962" s="157">
        <v>7273.2</v>
      </c>
      <c r="H2962" s="157">
        <v>7273.2</v>
      </c>
    </row>
    <row r="2963" spans="1:8" ht="75" outlineLevel="4" x14ac:dyDescent="0.2">
      <c r="A2963" s="155" t="s">
        <v>2256</v>
      </c>
      <c r="B2963" s="155" t="s">
        <v>2056</v>
      </c>
      <c r="C2963" s="155" t="s">
        <v>2002</v>
      </c>
      <c r="D2963" s="155"/>
      <c r="E2963" s="156" t="s">
        <v>2003</v>
      </c>
      <c r="F2963" s="157">
        <v>144</v>
      </c>
      <c r="G2963" s="157">
        <v>144</v>
      </c>
      <c r="H2963" s="157">
        <v>144</v>
      </c>
    </row>
    <row r="2964" spans="1:8" ht="45" outlineLevel="7" x14ac:dyDescent="0.2">
      <c r="A2964" s="155" t="s">
        <v>2256</v>
      </c>
      <c r="B2964" s="155" t="s">
        <v>2056</v>
      </c>
      <c r="C2964" s="155" t="s">
        <v>2002</v>
      </c>
      <c r="D2964" s="155" t="s">
        <v>293</v>
      </c>
      <c r="E2964" s="156" t="s">
        <v>294</v>
      </c>
      <c r="F2964" s="157">
        <v>144</v>
      </c>
      <c r="G2964" s="157">
        <v>144</v>
      </c>
      <c r="H2964" s="157">
        <v>144</v>
      </c>
    </row>
    <row r="2965" spans="1:8" ht="75" outlineLevel="4" x14ac:dyDescent="0.2">
      <c r="A2965" s="155" t="s">
        <v>2256</v>
      </c>
      <c r="B2965" s="155" t="s">
        <v>2056</v>
      </c>
      <c r="C2965" s="155" t="s">
        <v>2047</v>
      </c>
      <c r="D2965" s="155"/>
      <c r="E2965" s="156" t="s">
        <v>607</v>
      </c>
      <c r="F2965" s="157">
        <v>3336.1</v>
      </c>
      <c r="G2965" s="157">
        <v>3336.1</v>
      </c>
      <c r="H2965" s="157">
        <v>3336.1</v>
      </c>
    </row>
    <row r="2966" spans="1:8" ht="45" outlineLevel="7" x14ac:dyDescent="0.2">
      <c r="A2966" s="155" t="s">
        <v>2256</v>
      </c>
      <c r="B2966" s="155" t="s">
        <v>2056</v>
      </c>
      <c r="C2966" s="155" t="s">
        <v>2047</v>
      </c>
      <c r="D2966" s="155" t="s">
        <v>293</v>
      </c>
      <c r="E2966" s="156" t="s">
        <v>294</v>
      </c>
      <c r="F2966" s="157">
        <v>3336.1</v>
      </c>
      <c r="G2966" s="157">
        <v>3336.1</v>
      </c>
      <c r="H2966" s="157">
        <v>3336.1</v>
      </c>
    </row>
    <row r="2967" spans="1:8" ht="45" x14ac:dyDescent="0.2">
      <c r="A2967" s="155" t="s">
        <v>2258</v>
      </c>
      <c r="B2967" s="155"/>
      <c r="C2967" s="155"/>
      <c r="D2967" s="155"/>
      <c r="E2967" s="156" t="s">
        <v>2259</v>
      </c>
      <c r="F2967" s="157">
        <v>16534.400000000001</v>
      </c>
      <c r="G2967" s="157">
        <v>17092.8</v>
      </c>
      <c r="H2967" s="157">
        <v>17092.8</v>
      </c>
    </row>
    <row r="2968" spans="1:8" ht="30" outlineLevel="1" x14ac:dyDescent="0.2">
      <c r="A2968" s="155" t="s">
        <v>2258</v>
      </c>
      <c r="B2968" s="155" t="s">
        <v>2054</v>
      </c>
      <c r="C2968" s="155"/>
      <c r="D2968" s="155"/>
      <c r="E2968" s="156" t="s">
        <v>2055</v>
      </c>
      <c r="F2968" s="157">
        <v>16534.400000000001</v>
      </c>
      <c r="G2968" s="157">
        <v>17092.8</v>
      </c>
      <c r="H2968" s="157">
        <v>17092.8</v>
      </c>
    </row>
    <row r="2969" spans="1:8" ht="30" outlineLevel="2" x14ac:dyDescent="0.2">
      <c r="A2969" s="155" t="s">
        <v>2258</v>
      </c>
      <c r="B2969" s="155" t="s">
        <v>2056</v>
      </c>
      <c r="C2969" s="155"/>
      <c r="D2969" s="155"/>
      <c r="E2969" s="156" t="s">
        <v>2057</v>
      </c>
      <c r="F2969" s="157">
        <v>16534.400000000001</v>
      </c>
      <c r="G2969" s="157">
        <v>17092.8</v>
      </c>
      <c r="H2969" s="157">
        <v>17092.8</v>
      </c>
    </row>
    <row r="2970" spans="1:8" ht="105" outlineLevel="3" x14ac:dyDescent="0.2">
      <c r="A2970" s="155" t="s">
        <v>2258</v>
      </c>
      <c r="B2970" s="155" t="s">
        <v>2056</v>
      </c>
      <c r="C2970" s="155" t="s">
        <v>1989</v>
      </c>
      <c r="D2970" s="155"/>
      <c r="E2970" s="156" t="s">
        <v>1990</v>
      </c>
      <c r="F2970" s="157">
        <v>16534.400000000001</v>
      </c>
      <c r="G2970" s="157">
        <v>17092.8</v>
      </c>
      <c r="H2970" s="157">
        <v>17092.8</v>
      </c>
    </row>
    <row r="2971" spans="1:8" ht="60" outlineLevel="4" x14ac:dyDescent="0.2">
      <c r="A2971" s="155" t="s">
        <v>2258</v>
      </c>
      <c r="B2971" s="155" t="s">
        <v>2056</v>
      </c>
      <c r="C2971" s="155" t="s">
        <v>1991</v>
      </c>
      <c r="D2971" s="155"/>
      <c r="E2971" s="156" t="s">
        <v>371</v>
      </c>
      <c r="F2971" s="157">
        <v>16053</v>
      </c>
      <c r="G2971" s="157">
        <v>16611.400000000001</v>
      </c>
      <c r="H2971" s="157">
        <v>16611.400000000001</v>
      </c>
    </row>
    <row r="2972" spans="1:8" ht="108" customHeight="1" outlineLevel="7" x14ac:dyDescent="0.2">
      <c r="A2972" s="155" t="s">
        <v>2258</v>
      </c>
      <c r="B2972" s="155" t="s">
        <v>2056</v>
      </c>
      <c r="C2972" s="155" t="s">
        <v>1991</v>
      </c>
      <c r="D2972" s="155" t="s">
        <v>325</v>
      </c>
      <c r="E2972" s="156" t="s">
        <v>326</v>
      </c>
      <c r="F2972" s="157">
        <v>13324</v>
      </c>
      <c r="G2972" s="157">
        <v>13382.4</v>
      </c>
      <c r="H2972" s="157">
        <v>13382.4</v>
      </c>
    </row>
    <row r="2973" spans="1:8" ht="45" outlineLevel="7" x14ac:dyDescent="0.2">
      <c r="A2973" s="155" t="s">
        <v>2258</v>
      </c>
      <c r="B2973" s="155" t="s">
        <v>2056</v>
      </c>
      <c r="C2973" s="155" t="s">
        <v>1991</v>
      </c>
      <c r="D2973" s="155" t="s">
        <v>293</v>
      </c>
      <c r="E2973" s="156" t="s">
        <v>294</v>
      </c>
      <c r="F2973" s="157">
        <v>2729</v>
      </c>
      <c r="G2973" s="157">
        <v>3229</v>
      </c>
      <c r="H2973" s="157">
        <v>3229</v>
      </c>
    </row>
    <row r="2974" spans="1:8" ht="50.25" customHeight="1" outlineLevel="4" x14ac:dyDescent="0.2">
      <c r="A2974" s="155" t="s">
        <v>2258</v>
      </c>
      <c r="B2974" s="155" t="s">
        <v>2056</v>
      </c>
      <c r="C2974" s="155" t="s">
        <v>2000</v>
      </c>
      <c r="D2974" s="155"/>
      <c r="E2974" s="156" t="s">
        <v>2001</v>
      </c>
      <c r="F2974" s="157">
        <v>89.7</v>
      </c>
      <c r="G2974" s="157">
        <v>89.7</v>
      </c>
      <c r="H2974" s="157">
        <v>89.7</v>
      </c>
    </row>
    <row r="2975" spans="1:8" ht="45" outlineLevel="7" x14ac:dyDescent="0.2">
      <c r="A2975" s="155" t="s">
        <v>2258</v>
      </c>
      <c r="B2975" s="155" t="s">
        <v>2056</v>
      </c>
      <c r="C2975" s="155" t="s">
        <v>2000</v>
      </c>
      <c r="D2975" s="155" t="s">
        <v>293</v>
      </c>
      <c r="E2975" s="156" t="s">
        <v>294</v>
      </c>
      <c r="F2975" s="157">
        <v>89.7</v>
      </c>
      <c r="G2975" s="157">
        <v>89.7</v>
      </c>
      <c r="H2975" s="157">
        <v>89.7</v>
      </c>
    </row>
    <row r="2976" spans="1:8" ht="75" outlineLevel="4" x14ac:dyDescent="0.2">
      <c r="A2976" s="155" t="s">
        <v>2258</v>
      </c>
      <c r="B2976" s="155" t="s">
        <v>2056</v>
      </c>
      <c r="C2976" s="155" t="s">
        <v>2047</v>
      </c>
      <c r="D2976" s="155"/>
      <c r="E2976" s="156" t="s">
        <v>607</v>
      </c>
      <c r="F2976" s="157">
        <v>391.7</v>
      </c>
      <c r="G2976" s="157">
        <v>391.7</v>
      </c>
      <c r="H2976" s="157">
        <v>391.7</v>
      </c>
    </row>
    <row r="2977" spans="1:8" ht="45" outlineLevel="7" x14ac:dyDescent="0.2">
      <c r="A2977" s="155" t="s">
        <v>2258</v>
      </c>
      <c r="B2977" s="155" t="s">
        <v>2056</v>
      </c>
      <c r="C2977" s="155" t="s">
        <v>2047</v>
      </c>
      <c r="D2977" s="155" t="s">
        <v>293</v>
      </c>
      <c r="E2977" s="156" t="s">
        <v>294</v>
      </c>
      <c r="F2977" s="157">
        <v>391.7</v>
      </c>
      <c r="G2977" s="157">
        <v>391.7</v>
      </c>
      <c r="H2977" s="157">
        <v>391.7</v>
      </c>
    </row>
    <row r="2978" spans="1:8" ht="30" x14ac:dyDescent="0.2">
      <c r="A2978" s="155" t="s">
        <v>2260</v>
      </c>
      <c r="B2978" s="155"/>
      <c r="C2978" s="155"/>
      <c r="D2978" s="155"/>
      <c r="E2978" s="156" t="s">
        <v>2261</v>
      </c>
      <c r="F2978" s="157">
        <v>119424.2</v>
      </c>
      <c r="G2978" s="157">
        <v>123638.7</v>
      </c>
      <c r="H2978" s="157">
        <v>123638.7</v>
      </c>
    </row>
    <row r="2979" spans="1:8" ht="30" outlineLevel="1" x14ac:dyDescent="0.2">
      <c r="A2979" s="155" t="s">
        <v>2260</v>
      </c>
      <c r="B2979" s="155" t="s">
        <v>2054</v>
      </c>
      <c r="C2979" s="155"/>
      <c r="D2979" s="155"/>
      <c r="E2979" s="156" t="s">
        <v>2055</v>
      </c>
      <c r="F2979" s="157">
        <v>119424.2</v>
      </c>
      <c r="G2979" s="157">
        <v>123638.7</v>
      </c>
      <c r="H2979" s="157">
        <v>123638.7</v>
      </c>
    </row>
    <row r="2980" spans="1:8" ht="75" outlineLevel="2" x14ac:dyDescent="0.2">
      <c r="A2980" s="155" t="s">
        <v>2260</v>
      </c>
      <c r="B2980" s="155" t="s">
        <v>2210</v>
      </c>
      <c r="C2980" s="155"/>
      <c r="D2980" s="155"/>
      <c r="E2980" s="156" t="s">
        <v>2211</v>
      </c>
      <c r="F2980" s="157">
        <v>119174.2</v>
      </c>
      <c r="G2980" s="157">
        <v>123388.7</v>
      </c>
      <c r="H2980" s="157">
        <v>123388.7</v>
      </c>
    </row>
    <row r="2981" spans="1:8" ht="105" outlineLevel="3" x14ac:dyDescent="0.2">
      <c r="A2981" s="155" t="s">
        <v>2260</v>
      </c>
      <c r="B2981" s="155" t="s">
        <v>2210</v>
      </c>
      <c r="C2981" s="155" t="s">
        <v>1989</v>
      </c>
      <c r="D2981" s="155"/>
      <c r="E2981" s="156" t="s">
        <v>1990</v>
      </c>
      <c r="F2981" s="157">
        <v>119174.2</v>
      </c>
      <c r="G2981" s="157">
        <v>123388.7</v>
      </c>
      <c r="H2981" s="157">
        <v>123388.7</v>
      </c>
    </row>
    <row r="2982" spans="1:8" ht="60" outlineLevel="4" x14ac:dyDescent="0.2">
      <c r="A2982" s="155" t="s">
        <v>2260</v>
      </c>
      <c r="B2982" s="155" t="s">
        <v>2210</v>
      </c>
      <c r="C2982" s="155" t="s">
        <v>1991</v>
      </c>
      <c r="D2982" s="155"/>
      <c r="E2982" s="156" t="s">
        <v>371</v>
      </c>
      <c r="F2982" s="157">
        <v>118774.2</v>
      </c>
      <c r="G2982" s="157">
        <v>122988.7</v>
      </c>
      <c r="H2982" s="157">
        <v>122988.7</v>
      </c>
    </row>
    <row r="2983" spans="1:8" ht="109.5" customHeight="1" outlineLevel="7" x14ac:dyDescent="0.2">
      <c r="A2983" s="155" t="s">
        <v>2260</v>
      </c>
      <c r="B2983" s="155" t="s">
        <v>2210</v>
      </c>
      <c r="C2983" s="155" t="s">
        <v>1991</v>
      </c>
      <c r="D2983" s="155" t="s">
        <v>325</v>
      </c>
      <c r="E2983" s="156" t="s">
        <v>326</v>
      </c>
      <c r="F2983" s="157">
        <v>98516.7</v>
      </c>
      <c r="G2983" s="157">
        <v>98953.8</v>
      </c>
      <c r="H2983" s="157">
        <v>98953.8</v>
      </c>
    </row>
    <row r="2984" spans="1:8" ht="45" outlineLevel="7" x14ac:dyDescent="0.2">
      <c r="A2984" s="155" t="s">
        <v>2260</v>
      </c>
      <c r="B2984" s="155" t="s">
        <v>2210</v>
      </c>
      <c r="C2984" s="155" t="s">
        <v>1991</v>
      </c>
      <c r="D2984" s="155" t="s">
        <v>293</v>
      </c>
      <c r="E2984" s="156" t="s">
        <v>294</v>
      </c>
      <c r="F2984" s="157">
        <v>20232.400000000001</v>
      </c>
      <c r="G2984" s="157">
        <v>24009.8</v>
      </c>
      <c r="H2984" s="157">
        <v>24009.8</v>
      </c>
    </row>
    <row r="2985" spans="1:8" ht="15" outlineLevel="7" x14ac:dyDescent="0.2">
      <c r="A2985" s="155" t="s">
        <v>2260</v>
      </c>
      <c r="B2985" s="155" t="s">
        <v>2210</v>
      </c>
      <c r="C2985" s="155" t="s">
        <v>1991</v>
      </c>
      <c r="D2985" s="155" t="s">
        <v>327</v>
      </c>
      <c r="E2985" s="156" t="s">
        <v>328</v>
      </c>
      <c r="F2985" s="157">
        <v>25.1</v>
      </c>
      <c r="G2985" s="157">
        <v>25.1</v>
      </c>
      <c r="H2985" s="157">
        <v>25.1</v>
      </c>
    </row>
    <row r="2986" spans="1:8" ht="45" outlineLevel="4" x14ac:dyDescent="0.2">
      <c r="A2986" s="155" t="s">
        <v>2260</v>
      </c>
      <c r="B2986" s="155" t="s">
        <v>2210</v>
      </c>
      <c r="C2986" s="155" t="s">
        <v>1997</v>
      </c>
      <c r="D2986" s="155"/>
      <c r="E2986" s="156" t="s">
        <v>1296</v>
      </c>
      <c r="F2986" s="157">
        <v>400</v>
      </c>
      <c r="G2986" s="157">
        <v>400</v>
      </c>
      <c r="H2986" s="157">
        <v>400</v>
      </c>
    </row>
    <row r="2987" spans="1:8" ht="45" outlineLevel="7" x14ac:dyDescent="0.2">
      <c r="A2987" s="155" t="s">
        <v>2260</v>
      </c>
      <c r="B2987" s="155" t="s">
        <v>2210</v>
      </c>
      <c r="C2987" s="155" t="s">
        <v>1997</v>
      </c>
      <c r="D2987" s="155" t="s">
        <v>293</v>
      </c>
      <c r="E2987" s="156" t="s">
        <v>294</v>
      </c>
      <c r="F2987" s="157">
        <v>400</v>
      </c>
      <c r="G2987" s="157">
        <v>400</v>
      </c>
      <c r="H2987" s="157">
        <v>400</v>
      </c>
    </row>
    <row r="2988" spans="1:8" ht="30" outlineLevel="2" x14ac:dyDescent="0.2">
      <c r="A2988" s="155" t="s">
        <v>2260</v>
      </c>
      <c r="B2988" s="155" t="s">
        <v>2056</v>
      </c>
      <c r="C2988" s="155"/>
      <c r="D2988" s="155"/>
      <c r="E2988" s="156" t="s">
        <v>2057</v>
      </c>
      <c r="F2988" s="157">
        <v>250</v>
      </c>
      <c r="G2988" s="157">
        <v>250</v>
      </c>
      <c r="H2988" s="157">
        <v>250</v>
      </c>
    </row>
    <row r="2989" spans="1:8" ht="105" outlineLevel="3" x14ac:dyDescent="0.2">
      <c r="A2989" s="155" t="s">
        <v>2260</v>
      </c>
      <c r="B2989" s="155" t="s">
        <v>2056</v>
      </c>
      <c r="C2989" s="155" t="s">
        <v>1989</v>
      </c>
      <c r="D2989" s="155"/>
      <c r="E2989" s="156" t="s">
        <v>1990</v>
      </c>
      <c r="F2989" s="157">
        <v>250</v>
      </c>
      <c r="G2989" s="157">
        <v>250</v>
      </c>
      <c r="H2989" s="157">
        <v>250</v>
      </c>
    </row>
    <row r="2990" spans="1:8" ht="45" outlineLevel="4" x14ac:dyDescent="0.2">
      <c r="A2990" s="155" t="s">
        <v>2260</v>
      </c>
      <c r="B2990" s="155" t="s">
        <v>2056</v>
      </c>
      <c r="C2990" s="155" t="s">
        <v>2006</v>
      </c>
      <c r="D2990" s="155"/>
      <c r="E2990" s="156" t="s">
        <v>2007</v>
      </c>
      <c r="F2990" s="157">
        <v>250</v>
      </c>
      <c r="G2990" s="157">
        <v>250</v>
      </c>
      <c r="H2990" s="157">
        <v>250</v>
      </c>
    </row>
    <row r="2991" spans="1:8" ht="45" outlineLevel="7" x14ac:dyDescent="0.2">
      <c r="A2991" s="155" t="s">
        <v>2260</v>
      </c>
      <c r="B2991" s="155" t="s">
        <v>2056</v>
      </c>
      <c r="C2991" s="155" t="s">
        <v>2006</v>
      </c>
      <c r="D2991" s="155" t="s">
        <v>293</v>
      </c>
      <c r="E2991" s="156" t="s">
        <v>294</v>
      </c>
      <c r="F2991" s="157">
        <v>220</v>
      </c>
      <c r="G2991" s="157">
        <v>220</v>
      </c>
      <c r="H2991" s="157">
        <v>220</v>
      </c>
    </row>
    <row r="2992" spans="1:8" ht="30" outlineLevel="7" x14ac:dyDescent="0.2">
      <c r="A2992" s="155" t="s">
        <v>2260</v>
      </c>
      <c r="B2992" s="155" t="s">
        <v>2056</v>
      </c>
      <c r="C2992" s="155" t="s">
        <v>2006</v>
      </c>
      <c r="D2992" s="155" t="s">
        <v>301</v>
      </c>
      <c r="E2992" s="156" t="s">
        <v>302</v>
      </c>
      <c r="F2992" s="157">
        <v>30</v>
      </c>
      <c r="G2992" s="157">
        <v>30</v>
      </c>
      <c r="H2992" s="157">
        <v>30</v>
      </c>
    </row>
    <row r="2993" spans="1:8" ht="30" x14ac:dyDescent="0.2">
      <c r="A2993" s="155" t="s">
        <v>2262</v>
      </c>
      <c r="B2993" s="155"/>
      <c r="C2993" s="155"/>
      <c r="D2993" s="155"/>
      <c r="E2993" s="156" t="s">
        <v>2263</v>
      </c>
      <c r="F2993" s="157">
        <v>207521</v>
      </c>
      <c r="G2993" s="157">
        <v>207390.6</v>
      </c>
      <c r="H2993" s="157">
        <v>454172.5</v>
      </c>
    </row>
    <row r="2994" spans="1:8" ht="30" outlineLevel="1" x14ac:dyDescent="0.2">
      <c r="A2994" s="155" t="s">
        <v>2262</v>
      </c>
      <c r="B2994" s="155" t="s">
        <v>2054</v>
      </c>
      <c r="C2994" s="155"/>
      <c r="D2994" s="155"/>
      <c r="E2994" s="156" t="s">
        <v>2055</v>
      </c>
      <c r="F2994" s="157">
        <v>207521</v>
      </c>
      <c r="G2994" s="157">
        <v>207390.6</v>
      </c>
      <c r="H2994" s="157">
        <v>454172.5</v>
      </c>
    </row>
    <row r="2995" spans="1:8" ht="30" outlineLevel="2" x14ac:dyDescent="0.2">
      <c r="A2995" s="155" t="s">
        <v>2262</v>
      </c>
      <c r="B2995" s="155" t="s">
        <v>2264</v>
      </c>
      <c r="C2995" s="155"/>
      <c r="D2995" s="155"/>
      <c r="E2995" s="156" t="s">
        <v>2265</v>
      </c>
      <c r="F2995" s="157">
        <v>205881</v>
      </c>
      <c r="G2995" s="157">
        <v>205750.6</v>
      </c>
      <c r="H2995" s="157">
        <v>452532.5</v>
      </c>
    </row>
    <row r="2996" spans="1:8" ht="105" outlineLevel="3" x14ac:dyDescent="0.2">
      <c r="A2996" s="155" t="s">
        <v>2262</v>
      </c>
      <c r="B2996" s="155" t="s">
        <v>2264</v>
      </c>
      <c r="C2996" s="155" t="s">
        <v>1989</v>
      </c>
      <c r="D2996" s="155"/>
      <c r="E2996" s="156" t="s">
        <v>1990</v>
      </c>
      <c r="F2996" s="157">
        <v>205881</v>
      </c>
      <c r="G2996" s="157">
        <v>205750.6</v>
      </c>
      <c r="H2996" s="157">
        <v>452532.5</v>
      </c>
    </row>
    <row r="2997" spans="1:8" ht="60" outlineLevel="4" x14ac:dyDescent="0.2">
      <c r="A2997" s="155" t="s">
        <v>2262</v>
      </c>
      <c r="B2997" s="155" t="s">
        <v>2264</v>
      </c>
      <c r="C2997" s="155" t="s">
        <v>1991</v>
      </c>
      <c r="D2997" s="155"/>
      <c r="E2997" s="156" t="s">
        <v>371</v>
      </c>
      <c r="F2997" s="157">
        <v>194086.7</v>
      </c>
      <c r="G2997" s="157">
        <v>202357.9</v>
      </c>
      <c r="H2997" s="157">
        <v>202357.9</v>
      </c>
    </row>
    <row r="2998" spans="1:8" ht="110.25" customHeight="1" outlineLevel="7" x14ac:dyDescent="0.2">
      <c r="A2998" s="155" t="s">
        <v>2262</v>
      </c>
      <c r="B2998" s="155" t="s">
        <v>2264</v>
      </c>
      <c r="C2998" s="155" t="s">
        <v>1991</v>
      </c>
      <c r="D2998" s="155" t="s">
        <v>325</v>
      </c>
      <c r="E2998" s="156" t="s">
        <v>326</v>
      </c>
      <c r="F2998" s="157">
        <v>173632.1</v>
      </c>
      <c r="G2998" s="157">
        <v>181418.2</v>
      </c>
      <c r="H2998" s="157">
        <v>181418.2</v>
      </c>
    </row>
    <row r="2999" spans="1:8" ht="45" outlineLevel="7" x14ac:dyDescent="0.2">
      <c r="A2999" s="155" t="s">
        <v>2262</v>
      </c>
      <c r="B2999" s="155" t="s">
        <v>2264</v>
      </c>
      <c r="C2999" s="155" t="s">
        <v>1991</v>
      </c>
      <c r="D2999" s="155" t="s">
        <v>293</v>
      </c>
      <c r="E2999" s="156" t="s">
        <v>294</v>
      </c>
      <c r="F2999" s="157">
        <v>20454.599999999999</v>
      </c>
      <c r="G2999" s="157">
        <v>20939.7</v>
      </c>
      <c r="H2999" s="157">
        <v>20939.7</v>
      </c>
    </row>
    <row r="3000" spans="1:8" ht="30" outlineLevel="4" x14ac:dyDescent="0.2">
      <c r="A3000" s="155" t="s">
        <v>2262</v>
      </c>
      <c r="B3000" s="155" t="s">
        <v>2264</v>
      </c>
      <c r="C3000" s="155" t="s">
        <v>1995</v>
      </c>
      <c r="D3000" s="155"/>
      <c r="E3000" s="156" t="s">
        <v>1996</v>
      </c>
      <c r="F3000" s="157">
        <v>7956.8</v>
      </c>
      <c r="G3000" s="157">
        <v>0</v>
      </c>
      <c r="H3000" s="157">
        <v>246856.1</v>
      </c>
    </row>
    <row r="3001" spans="1:8" ht="15" outlineLevel="7" x14ac:dyDescent="0.2">
      <c r="A3001" s="155" t="s">
        <v>2262</v>
      </c>
      <c r="B3001" s="155" t="s">
        <v>2264</v>
      </c>
      <c r="C3001" s="155" t="s">
        <v>1995</v>
      </c>
      <c r="D3001" s="155" t="s">
        <v>327</v>
      </c>
      <c r="E3001" s="156" t="s">
        <v>328</v>
      </c>
      <c r="F3001" s="157">
        <v>7956.8</v>
      </c>
      <c r="G3001" s="157">
        <v>0</v>
      </c>
      <c r="H3001" s="157">
        <v>246856.1</v>
      </c>
    </row>
    <row r="3002" spans="1:8" ht="105" outlineLevel="4" x14ac:dyDescent="0.2">
      <c r="A3002" s="155" t="s">
        <v>2262</v>
      </c>
      <c r="B3002" s="155" t="s">
        <v>2264</v>
      </c>
      <c r="C3002" s="155" t="s">
        <v>2004</v>
      </c>
      <c r="D3002" s="155"/>
      <c r="E3002" s="156" t="s">
        <v>2005</v>
      </c>
      <c r="F3002" s="157">
        <v>889.7</v>
      </c>
      <c r="G3002" s="157">
        <v>444.9</v>
      </c>
      <c r="H3002" s="157">
        <v>370.7</v>
      </c>
    </row>
    <row r="3003" spans="1:8" ht="45" outlineLevel="7" x14ac:dyDescent="0.2">
      <c r="A3003" s="155" t="s">
        <v>2262</v>
      </c>
      <c r="B3003" s="155" t="s">
        <v>2264</v>
      </c>
      <c r="C3003" s="155" t="s">
        <v>2004</v>
      </c>
      <c r="D3003" s="155" t="s">
        <v>293</v>
      </c>
      <c r="E3003" s="156" t="s">
        <v>294</v>
      </c>
      <c r="F3003" s="157">
        <v>889.7</v>
      </c>
      <c r="G3003" s="157">
        <v>444.9</v>
      </c>
      <c r="H3003" s="157">
        <v>370.7</v>
      </c>
    </row>
    <row r="3004" spans="1:8" ht="75" outlineLevel="4" x14ac:dyDescent="0.2">
      <c r="A3004" s="155" t="s">
        <v>2262</v>
      </c>
      <c r="B3004" s="155" t="s">
        <v>2264</v>
      </c>
      <c r="C3004" s="155" t="s">
        <v>2008</v>
      </c>
      <c r="D3004" s="155"/>
      <c r="E3004" s="156" t="s">
        <v>2009</v>
      </c>
      <c r="F3004" s="157">
        <v>1738.9</v>
      </c>
      <c r="G3004" s="157">
        <v>1738.9</v>
      </c>
      <c r="H3004" s="157">
        <v>1738.9</v>
      </c>
    </row>
    <row r="3005" spans="1:8" ht="45" outlineLevel="7" x14ac:dyDescent="0.2">
      <c r="A3005" s="155" t="s">
        <v>2262</v>
      </c>
      <c r="B3005" s="155" t="s">
        <v>2264</v>
      </c>
      <c r="C3005" s="155" t="s">
        <v>2008</v>
      </c>
      <c r="D3005" s="155" t="s">
        <v>293</v>
      </c>
      <c r="E3005" s="156" t="s">
        <v>294</v>
      </c>
      <c r="F3005" s="157">
        <v>1738.9</v>
      </c>
      <c r="G3005" s="157">
        <v>1738.9</v>
      </c>
      <c r="H3005" s="157">
        <v>1738.9</v>
      </c>
    </row>
    <row r="3006" spans="1:8" ht="45" outlineLevel="4" x14ac:dyDescent="0.2">
      <c r="A3006" s="155" t="s">
        <v>2262</v>
      </c>
      <c r="B3006" s="155" t="s">
        <v>2264</v>
      </c>
      <c r="C3006" s="155" t="s">
        <v>2029</v>
      </c>
      <c r="D3006" s="155"/>
      <c r="E3006" s="156" t="s">
        <v>2030</v>
      </c>
      <c r="F3006" s="157">
        <v>303.5</v>
      </c>
      <c r="G3006" s="157">
        <v>303.5</v>
      </c>
      <c r="H3006" s="157">
        <v>303.5</v>
      </c>
    </row>
    <row r="3007" spans="1:8" ht="45" outlineLevel="7" x14ac:dyDescent="0.2">
      <c r="A3007" s="155" t="s">
        <v>2262</v>
      </c>
      <c r="B3007" s="155" t="s">
        <v>2264</v>
      </c>
      <c r="C3007" s="155" t="s">
        <v>2029</v>
      </c>
      <c r="D3007" s="155" t="s">
        <v>293</v>
      </c>
      <c r="E3007" s="156" t="s">
        <v>294</v>
      </c>
      <c r="F3007" s="157">
        <v>303.5</v>
      </c>
      <c r="G3007" s="157">
        <v>303.5</v>
      </c>
      <c r="H3007" s="157">
        <v>303.5</v>
      </c>
    </row>
    <row r="3008" spans="1:8" ht="75" outlineLevel="4" x14ac:dyDescent="0.2">
      <c r="A3008" s="155" t="s">
        <v>2262</v>
      </c>
      <c r="B3008" s="155" t="s">
        <v>2264</v>
      </c>
      <c r="C3008" s="155" t="s">
        <v>2047</v>
      </c>
      <c r="D3008" s="155"/>
      <c r="E3008" s="156" t="s">
        <v>607</v>
      </c>
      <c r="F3008" s="157">
        <v>905.4</v>
      </c>
      <c r="G3008" s="157">
        <v>905.4</v>
      </c>
      <c r="H3008" s="157">
        <v>905.4</v>
      </c>
    </row>
    <row r="3009" spans="1:8" ht="45" outlineLevel="7" x14ac:dyDescent="0.2">
      <c r="A3009" s="155" t="s">
        <v>2262</v>
      </c>
      <c r="B3009" s="155" t="s">
        <v>2264</v>
      </c>
      <c r="C3009" s="155" t="s">
        <v>2047</v>
      </c>
      <c r="D3009" s="155" t="s">
        <v>293</v>
      </c>
      <c r="E3009" s="156" t="s">
        <v>294</v>
      </c>
      <c r="F3009" s="157">
        <v>905.4</v>
      </c>
      <c r="G3009" s="157">
        <v>905.4</v>
      </c>
      <c r="H3009" s="157">
        <v>905.4</v>
      </c>
    </row>
    <row r="3010" spans="1:8" ht="30" outlineLevel="2" x14ac:dyDescent="0.2">
      <c r="A3010" s="155" t="s">
        <v>2262</v>
      </c>
      <c r="B3010" s="155" t="s">
        <v>2056</v>
      </c>
      <c r="C3010" s="155"/>
      <c r="D3010" s="155"/>
      <c r="E3010" s="156" t="s">
        <v>2057</v>
      </c>
      <c r="F3010" s="157">
        <v>1640</v>
      </c>
      <c r="G3010" s="157">
        <v>1640</v>
      </c>
      <c r="H3010" s="157">
        <v>1640</v>
      </c>
    </row>
    <row r="3011" spans="1:8" ht="105" outlineLevel="3" x14ac:dyDescent="0.2">
      <c r="A3011" s="155" t="s">
        <v>2262</v>
      </c>
      <c r="B3011" s="155" t="s">
        <v>2056</v>
      </c>
      <c r="C3011" s="155" t="s">
        <v>1989</v>
      </c>
      <c r="D3011" s="155"/>
      <c r="E3011" s="156" t="s">
        <v>1990</v>
      </c>
      <c r="F3011" s="157">
        <v>1640</v>
      </c>
      <c r="G3011" s="157">
        <v>1640</v>
      </c>
      <c r="H3011" s="157">
        <v>1640</v>
      </c>
    </row>
    <row r="3012" spans="1:8" ht="34.5" customHeight="1" outlineLevel="4" x14ac:dyDescent="0.2">
      <c r="A3012" s="155" t="s">
        <v>2262</v>
      </c>
      <c r="B3012" s="155" t="s">
        <v>2056</v>
      </c>
      <c r="C3012" s="155" t="s">
        <v>2023</v>
      </c>
      <c r="D3012" s="155"/>
      <c r="E3012" s="156" t="s">
        <v>2024</v>
      </c>
      <c r="F3012" s="157">
        <v>1640</v>
      </c>
      <c r="G3012" s="157">
        <v>1640</v>
      </c>
      <c r="H3012" s="157">
        <v>1640</v>
      </c>
    </row>
    <row r="3013" spans="1:8" ht="45" outlineLevel="7" x14ac:dyDescent="0.2">
      <c r="A3013" s="155" t="s">
        <v>2262</v>
      </c>
      <c r="B3013" s="155" t="s">
        <v>2056</v>
      </c>
      <c r="C3013" s="155" t="s">
        <v>2023</v>
      </c>
      <c r="D3013" s="155" t="s">
        <v>293</v>
      </c>
      <c r="E3013" s="156" t="s">
        <v>294</v>
      </c>
      <c r="F3013" s="157">
        <v>680</v>
      </c>
      <c r="G3013" s="157">
        <v>680</v>
      </c>
      <c r="H3013" s="157">
        <v>680</v>
      </c>
    </row>
    <row r="3014" spans="1:8" ht="30" outlineLevel="7" x14ac:dyDescent="0.2">
      <c r="A3014" s="155" t="s">
        <v>2262</v>
      </c>
      <c r="B3014" s="155" t="s">
        <v>2056</v>
      </c>
      <c r="C3014" s="155" t="s">
        <v>2023</v>
      </c>
      <c r="D3014" s="155" t="s">
        <v>301</v>
      </c>
      <c r="E3014" s="156" t="s">
        <v>302</v>
      </c>
      <c r="F3014" s="157">
        <v>460</v>
      </c>
      <c r="G3014" s="157">
        <v>460</v>
      </c>
      <c r="H3014" s="157">
        <v>460</v>
      </c>
    </row>
    <row r="3015" spans="1:8" ht="15" outlineLevel="7" x14ac:dyDescent="0.2">
      <c r="A3015" s="155" t="s">
        <v>2262</v>
      </c>
      <c r="B3015" s="155" t="s">
        <v>2056</v>
      </c>
      <c r="C3015" s="155" t="s">
        <v>2023</v>
      </c>
      <c r="D3015" s="155" t="s">
        <v>327</v>
      </c>
      <c r="E3015" s="156" t="s">
        <v>328</v>
      </c>
      <c r="F3015" s="157">
        <v>500</v>
      </c>
      <c r="G3015" s="157">
        <v>500</v>
      </c>
      <c r="H3015" s="157">
        <v>500</v>
      </c>
    </row>
    <row r="3016" spans="1:8" ht="30" x14ac:dyDescent="0.2">
      <c r="A3016" s="155" t="s">
        <v>2266</v>
      </c>
      <c r="B3016" s="155"/>
      <c r="C3016" s="155"/>
      <c r="D3016" s="155"/>
      <c r="E3016" s="156" t="s">
        <v>2267</v>
      </c>
      <c r="F3016" s="157">
        <v>38367673</v>
      </c>
      <c r="G3016" s="157">
        <v>33706047.600000001</v>
      </c>
      <c r="H3016" s="157">
        <v>32702932.399999999</v>
      </c>
    </row>
    <row r="3017" spans="1:8" ht="30" outlineLevel="1" x14ac:dyDescent="0.2">
      <c r="A3017" s="155" t="s">
        <v>2266</v>
      </c>
      <c r="B3017" s="155" t="s">
        <v>2054</v>
      </c>
      <c r="C3017" s="155"/>
      <c r="D3017" s="155"/>
      <c r="E3017" s="156" t="s">
        <v>2055</v>
      </c>
      <c r="F3017" s="157">
        <v>69277.7</v>
      </c>
      <c r="G3017" s="157">
        <v>561600</v>
      </c>
      <c r="H3017" s="157">
        <v>549616.4</v>
      </c>
    </row>
    <row r="3018" spans="1:8" ht="30" outlineLevel="2" x14ac:dyDescent="0.2">
      <c r="A3018" s="155" t="s">
        <v>2266</v>
      </c>
      <c r="B3018" s="155" t="s">
        <v>2056</v>
      </c>
      <c r="C3018" s="155"/>
      <c r="D3018" s="155"/>
      <c r="E3018" s="156" t="s">
        <v>2057</v>
      </c>
      <c r="F3018" s="157">
        <v>69277.7</v>
      </c>
      <c r="G3018" s="157">
        <v>561600</v>
      </c>
      <c r="H3018" s="157">
        <v>549616.4</v>
      </c>
    </row>
    <row r="3019" spans="1:8" ht="45" outlineLevel="3" x14ac:dyDescent="0.2">
      <c r="A3019" s="155" t="s">
        <v>2266</v>
      </c>
      <c r="B3019" s="155" t="s">
        <v>2056</v>
      </c>
      <c r="C3019" s="155" t="s">
        <v>1547</v>
      </c>
      <c r="D3019" s="155"/>
      <c r="E3019" s="156" t="s">
        <v>1548</v>
      </c>
      <c r="F3019" s="157">
        <v>69277.7</v>
      </c>
      <c r="G3019" s="157">
        <v>561600</v>
      </c>
      <c r="H3019" s="157">
        <v>549616.4</v>
      </c>
    </row>
    <row r="3020" spans="1:8" ht="47.25" customHeight="1" outlineLevel="4" x14ac:dyDescent="0.2">
      <c r="A3020" s="155" t="s">
        <v>2266</v>
      </c>
      <c r="B3020" s="155" t="s">
        <v>2056</v>
      </c>
      <c r="C3020" s="155" t="s">
        <v>1549</v>
      </c>
      <c r="D3020" s="155"/>
      <c r="E3020" s="156" t="s">
        <v>1550</v>
      </c>
      <c r="F3020" s="157">
        <v>69277.7</v>
      </c>
      <c r="G3020" s="157">
        <v>561600</v>
      </c>
      <c r="H3020" s="157">
        <v>549616.4</v>
      </c>
    </row>
    <row r="3021" spans="1:8" ht="165" outlineLevel="5" x14ac:dyDescent="0.2">
      <c r="A3021" s="155" t="s">
        <v>2266</v>
      </c>
      <c r="B3021" s="155" t="s">
        <v>2056</v>
      </c>
      <c r="C3021" s="155" t="s">
        <v>1576</v>
      </c>
      <c r="D3021" s="155"/>
      <c r="E3021" s="156" t="s">
        <v>1577</v>
      </c>
      <c r="F3021" s="157">
        <v>69277.7</v>
      </c>
      <c r="G3021" s="157">
        <v>73489.399999999994</v>
      </c>
      <c r="H3021" s="157">
        <v>62839.4</v>
      </c>
    </row>
    <row r="3022" spans="1:8" ht="60" outlineLevel="6" x14ac:dyDescent="0.2">
      <c r="A3022" s="155" t="s">
        <v>2266</v>
      </c>
      <c r="B3022" s="155" t="s">
        <v>2056</v>
      </c>
      <c r="C3022" s="155" t="s">
        <v>1578</v>
      </c>
      <c r="D3022" s="155"/>
      <c r="E3022" s="156" t="s">
        <v>288</v>
      </c>
      <c r="F3022" s="157">
        <v>69277.7</v>
      </c>
      <c r="G3022" s="157">
        <v>73489.399999999994</v>
      </c>
      <c r="H3022" s="157">
        <v>62839.4</v>
      </c>
    </row>
    <row r="3023" spans="1:8" ht="108.75" customHeight="1" outlineLevel="7" x14ac:dyDescent="0.2">
      <c r="A3023" s="155" t="s">
        <v>2266</v>
      </c>
      <c r="B3023" s="155" t="s">
        <v>2056</v>
      </c>
      <c r="C3023" s="155" t="s">
        <v>1578</v>
      </c>
      <c r="D3023" s="155" t="s">
        <v>325</v>
      </c>
      <c r="E3023" s="156" t="s">
        <v>326</v>
      </c>
      <c r="F3023" s="157">
        <v>53375.199999999997</v>
      </c>
      <c r="G3023" s="157">
        <v>55697.9</v>
      </c>
      <c r="H3023" s="157">
        <v>55697.9</v>
      </c>
    </row>
    <row r="3024" spans="1:8" ht="45" outlineLevel="7" x14ac:dyDescent="0.2">
      <c r="A3024" s="155" t="s">
        <v>2266</v>
      </c>
      <c r="B3024" s="155" t="s">
        <v>2056</v>
      </c>
      <c r="C3024" s="155" t="s">
        <v>1578</v>
      </c>
      <c r="D3024" s="155" t="s">
        <v>293</v>
      </c>
      <c r="E3024" s="156" t="s">
        <v>294</v>
      </c>
      <c r="F3024" s="157">
        <v>15892.4</v>
      </c>
      <c r="G3024" s="157">
        <v>17784.3</v>
      </c>
      <c r="H3024" s="157">
        <v>7134.3</v>
      </c>
    </row>
    <row r="3025" spans="1:8" ht="15" outlineLevel="7" x14ac:dyDescent="0.2">
      <c r="A3025" s="155" t="s">
        <v>2266</v>
      </c>
      <c r="B3025" s="155" t="s">
        <v>2056</v>
      </c>
      <c r="C3025" s="155" t="s">
        <v>1578</v>
      </c>
      <c r="D3025" s="155" t="s">
        <v>327</v>
      </c>
      <c r="E3025" s="156" t="s">
        <v>328</v>
      </c>
      <c r="F3025" s="157">
        <v>10.1</v>
      </c>
      <c r="G3025" s="157">
        <v>7.2</v>
      </c>
      <c r="H3025" s="157">
        <v>7.2</v>
      </c>
    </row>
    <row r="3026" spans="1:8" ht="60" outlineLevel="5" x14ac:dyDescent="0.2">
      <c r="A3026" s="155" t="s">
        <v>2266</v>
      </c>
      <c r="B3026" s="155" t="s">
        <v>2056</v>
      </c>
      <c r="C3026" s="155" t="s">
        <v>1583</v>
      </c>
      <c r="D3026" s="155"/>
      <c r="E3026" s="156" t="s">
        <v>1584</v>
      </c>
      <c r="F3026" s="157">
        <v>0</v>
      </c>
      <c r="G3026" s="157">
        <v>488110.6</v>
      </c>
      <c r="H3026" s="157">
        <v>486777</v>
      </c>
    </row>
    <row r="3027" spans="1:8" ht="45" outlineLevel="6" x14ac:dyDescent="0.2">
      <c r="A3027" s="155" t="s">
        <v>2266</v>
      </c>
      <c r="B3027" s="155" t="s">
        <v>2056</v>
      </c>
      <c r="C3027" s="155" t="s">
        <v>1585</v>
      </c>
      <c r="D3027" s="155"/>
      <c r="E3027" s="156" t="s">
        <v>25</v>
      </c>
      <c r="F3027" s="157">
        <v>0</v>
      </c>
      <c r="G3027" s="157">
        <v>488110.6</v>
      </c>
      <c r="H3027" s="157">
        <v>486777</v>
      </c>
    </row>
    <row r="3028" spans="1:8" ht="15" outlineLevel="7" x14ac:dyDescent="0.2">
      <c r="A3028" s="155" t="s">
        <v>2266</v>
      </c>
      <c r="B3028" s="155" t="s">
        <v>2056</v>
      </c>
      <c r="C3028" s="155" t="s">
        <v>1585</v>
      </c>
      <c r="D3028" s="155" t="s">
        <v>327</v>
      </c>
      <c r="E3028" s="156" t="s">
        <v>328</v>
      </c>
      <c r="F3028" s="157">
        <v>0</v>
      </c>
      <c r="G3028" s="157">
        <v>488110.6</v>
      </c>
      <c r="H3028" s="157">
        <v>486777</v>
      </c>
    </row>
    <row r="3029" spans="1:8" ht="60" outlineLevel="1" x14ac:dyDescent="0.2">
      <c r="A3029" s="155" t="s">
        <v>2266</v>
      </c>
      <c r="B3029" s="155" t="s">
        <v>2114</v>
      </c>
      <c r="C3029" s="155"/>
      <c r="D3029" s="155"/>
      <c r="E3029" s="156" t="s">
        <v>2115</v>
      </c>
      <c r="F3029" s="157">
        <v>7695.7</v>
      </c>
      <c r="G3029" s="157">
        <v>7695.7</v>
      </c>
      <c r="H3029" s="157">
        <v>7695.7</v>
      </c>
    </row>
    <row r="3030" spans="1:8" ht="45" outlineLevel="2" x14ac:dyDescent="0.2">
      <c r="A3030" s="155" t="s">
        <v>2266</v>
      </c>
      <c r="B3030" s="155" t="s">
        <v>2254</v>
      </c>
      <c r="C3030" s="155"/>
      <c r="D3030" s="155"/>
      <c r="E3030" s="156" t="s">
        <v>2255</v>
      </c>
      <c r="F3030" s="157">
        <v>7695.7</v>
      </c>
      <c r="G3030" s="157">
        <v>7695.7</v>
      </c>
      <c r="H3030" s="157">
        <v>7695.7</v>
      </c>
    </row>
    <row r="3031" spans="1:8" ht="45" outlineLevel="3" x14ac:dyDescent="0.2">
      <c r="A3031" s="155" t="s">
        <v>2266</v>
      </c>
      <c r="B3031" s="155" t="s">
        <v>2254</v>
      </c>
      <c r="C3031" s="155" t="s">
        <v>1547</v>
      </c>
      <c r="D3031" s="155"/>
      <c r="E3031" s="156" t="s">
        <v>1548</v>
      </c>
      <c r="F3031" s="157">
        <v>7695.7</v>
      </c>
      <c r="G3031" s="157">
        <v>7695.7</v>
      </c>
      <c r="H3031" s="157">
        <v>7695.7</v>
      </c>
    </row>
    <row r="3032" spans="1:8" ht="105" outlineLevel="4" x14ac:dyDescent="0.2">
      <c r="A3032" s="155" t="s">
        <v>2266</v>
      </c>
      <c r="B3032" s="155" t="s">
        <v>2254</v>
      </c>
      <c r="C3032" s="155" t="s">
        <v>1641</v>
      </c>
      <c r="D3032" s="155"/>
      <c r="E3032" s="156" t="s">
        <v>1642</v>
      </c>
      <c r="F3032" s="157">
        <v>7695.7</v>
      </c>
      <c r="G3032" s="157">
        <v>7695.7</v>
      </c>
      <c r="H3032" s="157">
        <v>7695.7</v>
      </c>
    </row>
    <row r="3033" spans="1:8" ht="45" outlineLevel="5" x14ac:dyDescent="0.2">
      <c r="A3033" s="155" t="s">
        <v>2266</v>
      </c>
      <c r="B3033" s="155" t="s">
        <v>2254</v>
      </c>
      <c r="C3033" s="155" t="s">
        <v>1650</v>
      </c>
      <c r="D3033" s="155"/>
      <c r="E3033" s="156" t="s">
        <v>1651</v>
      </c>
      <c r="F3033" s="157">
        <v>7695.7</v>
      </c>
      <c r="G3033" s="157">
        <v>7695.7</v>
      </c>
      <c r="H3033" s="157">
        <v>7695.7</v>
      </c>
    </row>
    <row r="3034" spans="1:8" ht="120" outlineLevel="6" x14ac:dyDescent="0.2">
      <c r="A3034" s="155" t="s">
        <v>2266</v>
      </c>
      <c r="B3034" s="155" t="s">
        <v>2254</v>
      </c>
      <c r="C3034" s="155" t="s">
        <v>1652</v>
      </c>
      <c r="D3034" s="155"/>
      <c r="E3034" s="156" t="s">
        <v>1653</v>
      </c>
      <c r="F3034" s="157">
        <v>7695.7</v>
      </c>
      <c r="G3034" s="157">
        <v>7695.7</v>
      </c>
      <c r="H3034" s="157">
        <v>7695.7</v>
      </c>
    </row>
    <row r="3035" spans="1:8" ht="60" outlineLevel="7" x14ac:dyDescent="0.2">
      <c r="A3035" s="155" t="s">
        <v>2266</v>
      </c>
      <c r="B3035" s="155" t="s">
        <v>2254</v>
      </c>
      <c r="C3035" s="155" t="s">
        <v>1652</v>
      </c>
      <c r="D3035" s="155" t="s">
        <v>289</v>
      </c>
      <c r="E3035" s="156" t="s">
        <v>290</v>
      </c>
      <c r="F3035" s="157">
        <v>7695.7</v>
      </c>
      <c r="G3035" s="157">
        <v>7695.7</v>
      </c>
      <c r="H3035" s="157">
        <v>7695.7</v>
      </c>
    </row>
    <row r="3036" spans="1:8" ht="30" outlineLevel="1" x14ac:dyDescent="0.2">
      <c r="A3036" s="155" t="s">
        <v>2266</v>
      </c>
      <c r="B3036" s="155" t="s">
        <v>2058</v>
      </c>
      <c r="C3036" s="155"/>
      <c r="D3036" s="155"/>
      <c r="E3036" s="156" t="s">
        <v>2059</v>
      </c>
      <c r="F3036" s="157">
        <v>37206275.799999997</v>
      </c>
      <c r="G3036" s="157">
        <v>32793857.300000001</v>
      </c>
      <c r="H3036" s="157">
        <v>31802725.699999999</v>
      </c>
    </row>
    <row r="3037" spans="1:8" ht="30" outlineLevel="2" x14ac:dyDescent="0.2">
      <c r="A3037" s="155" t="s">
        <v>2266</v>
      </c>
      <c r="B3037" s="155" t="s">
        <v>2268</v>
      </c>
      <c r="C3037" s="155"/>
      <c r="D3037" s="155"/>
      <c r="E3037" s="156" t="s">
        <v>2269</v>
      </c>
      <c r="F3037" s="157">
        <v>304722.3</v>
      </c>
      <c r="G3037" s="157">
        <v>296190</v>
      </c>
      <c r="H3037" s="157">
        <v>301050</v>
      </c>
    </row>
    <row r="3038" spans="1:8" ht="45" outlineLevel="3" x14ac:dyDescent="0.2">
      <c r="A3038" s="155" t="s">
        <v>2266</v>
      </c>
      <c r="B3038" s="155" t="s">
        <v>2268</v>
      </c>
      <c r="C3038" s="155" t="s">
        <v>1547</v>
      </c>
      <c r="D3038" s="155"/>
      <c r="E3038" s="156" t="s">
        <v>1548</v>
      </c>
      <c r="F3038" s="157">
        <v>304722.3</v>
      </c>
      <c r="G3038" s="157">
        <v>296190</v>
      </c>
      <c r="H3038" s="157">
        <v>301050</v>
      </c>
    </row>
    <row r="3039" spans="1:8" ht="45" outlineLevel="4" x14ac:dyDescent="0.2">
      <c r="A3039" s="155" t="s">
        <v>2266</v>
      </c>
      <c r="B3039" s="155" t="s">
        <v>2268</v>
      </c>
      <c r="C3039" s="155" t="s">
        <v>1601</v>
      </c>
      <c r="D3039" s="155"/>
      <c r="E3039" s="156" t="s">
        <v>1602</v>
      </c>
      <c r="F3039" s="157">
        <v>304722.3</v>
      </c>
      <c r="G3039" s="157">
        <v>296190</v>
      </c>
      <c r="H3039" s="157">
        <v>301050</v>
      </c>
    </row>
    <row r="3040" spans="1:8" ht="45.75" customHeight="1" outlineLevel="5" x14ac:dyDescent="0.2">
      <c r="A3040" s="155" t="s">
        <v>2266</v>
      </c>
      <c r="B3040" s="155" t="s">
        <v>2268</v>
      </c>
      <c r="C3040" s="155" t="s">
        <v>1626</v>
      </c>
      <c r="D3040" s="155"/>
      <c r="E3040" s="156" t="s">
        <v>1627</v>
      </c>
      <c r="F3040" s="157">
        <v>304722.3</v>
      </c>
      <c r="G3040" s="157">
        <v>296190</v>
      </c>
      <c r="H3040" s="157">
        <v>301050</v>
      </c>
    </row>
    <row r="3041" spans="1:8" ht="120" outlineLevel="6" x14ac:dyDescent="0.2">
      <c r="A3041" s="155" t="s">
        <v>2266</v>
      </c>
      <c r="B3041" s="155" t="s">
        <v>2268</v>
      </c>
      <c r="C3041" s="155" t="s">
        <v>1628</v>
      </c>
      <c r="D3041" s="155"/>
      <c r="E3041" s="156" t="s">
        <v>1629</v>
      </c>
      <c r="F3041" s="157">
        <v>243000</v>
      </c>
      <c r="G3041" s="157">
        <v>216000</v>
      </c>
      <c r="H3041" s="157">
        <v>216000</v>
      </c>
    </row>
    <row r="3042" spans="1:8" ht="15" outlineLevel="7" x14ac:dyDescent="0.2">
      <c r="A3042" s="155" t="s">
        <v>2266</v>
      </c>
      <c r="B3042" s="155" t="s">
        <v>2268</v>
      </c>
      <c r="C3042" s="155" t="s">
        <v>1628</v>
      </c>
      <c r="D3042" s="155" t="s">
        <v>327</v>
      </c>
      <c r="E3042" s="156" t="s">
        <v>328</v>
      </c>
      <c r="F3042" s="157">
        <v>243000</v>
      </c>
      <c r="G3042" s="157">
        <v>216000</v>
      </c>
      <c r="H3042" s="157">
        <v>216000</v>
      </c>
    </row>
    <row r="3043" spans="1:8" ht="135" outlineLevel="6" x14ac:dyDescent="0.2">
      <c r="A3043" s="155" t="s">
        <v>2266</v>
      </c>
      <c r="B3043" s="155" t="s">
        <v>2268</v>
      </c>
      <c r="C3043" s="155" t="s">
        <v>1630</v>
      </c>
      <c r="D3043" s="155"/>
      <c r="E3043" s="156" t="s">
        <v>1631</v>
      </c>
      <c r="F3043" s="157">
        <v>61722.3</v>
      </c>
      <c r="G3043" s="157">
        <v>80190</v>
      </c>
      <c r="H3043" s="157">
        <v>85050</v>
      </c>
    </row>
    <row r="3044" spans="1:8" ht="15" outlineLevel="7" x14ac:dyDescent="0.2">
      <c r="A3044" s="155" t="s">
        <v>2266</v>
      </c>
      <c r="B3044" s="155" t="s">
        <v>2268</v>
      </c>
      <c r="C3044" s="155" t="s">
        <v>1630</v>
      </c>
      <c r="D3044" s="155" t="s">
        <v>327</v>
      </c>
      <c r="E3044" s="156" t="s">
        <v>328</v>
      </c>
      <c r="F3044" s="157">
        <v>61722.3</v>
      </c>
      <c r="G3044" s="157">
        <v>80190</v>
      </c>
      <c r="H3044" s="157">
        <v>85050</v>
      </c>
    </row>
    <row r="3045" spans="1:8" ht="15" outlineLevel="2" x14ac:dyDescent="0.2">
      <c r="A3045" s="155" t="s">
        <v>2266</v>
      </c>
      <c r="B3045" s="155" t="s">
        <v>2060</v>
      </c>
      <c r="C3045" s="155"/>
      <c r="D3045" s="155"/>
      <c r="E3045" s="156" t="s">
        <v>2061</v>
      </c>
      <c r="F3045" s="157">
        <v>10333</v>
      </c>
      <c r="G3045" s="157">
        <v>0</v>
      </c>
      <c r="H3045" s="157">
        <v>0</v>
      </c>
    </row>
    <row r="3046" spans="1:8" ht="75" outlineLevel="3" x14ac:dyDescent="0.2">
      <c r="A3046" s="155" t="s">
        <v>2266</v>
      </c>
      <c r="B3046" s="155" t="s">
        <v>2060</v>
      </c>
      <c r="C3046" s="155" t="s">
        <v>1431</v>
      </c>
      <c r="D3046" s="155"/>
      <c r="E3046" s="156" t="s">
        <v>1432</v>
      </c>
      <c r="F3046" s="157">
        <v>10333</v>
      </c>
      <c r="G3046" s="157">
        <v>0</v>
      </c>
      <c r="H3046" s="157">
        <v>0</v>
      </c>
    </row>
    <row r="3047" spans="1:8" ht="30" outlineLevel="4" x14ac:dyDescent="0.2">
      <c r="A3047" s="155" t="s">
        <v>2266</v>
      </c>
      <c r="B3047" s="155" t="s">
        <v>2060</v>
      </c>
      <c r="C3047" s="155" t="s">
        <v>1499</v>
      </c>
      <c r="D3047" s="155"/>
      <c r="E3047" s="156" t="s">
        <v>1500</v>
      </c>
      <c r="F3047" s="157">
        <v>10333</v>
      </c>
      <c r="G3047" s="157">
        <v>0</v>
      </c>
      <c r="H3047" s="157">
        <v>0</v>
      </c>
    </row>
    <row r="3048" spans="1:8" ht="30" outlineLevel="5" x14ac:dyDescent="0.2">
      <c r="A3048" s="155" t="s">
        <v>2266</v>
      </c>
      <c r="B3048" s="155" t="s">
        <v>2060</v>
      </c>
      <c r="C3048" s="155" t="s">
        <v>1507</v>
      </c>
      <c r="D3048" s="155"/>
      <c r="E3048" s="156" t="s">
        <v>1508</v>
      </c>
      <c r="F3048" s="157">
        <v>10333</v>
      </c>
      <c r="G3048" s="157">
        <v>0</v>
      </c>
      <c r="H3048" s="157">
        <v>0</v>
      </c>
    </row>
    <row r="3049" spans="1:8" ht="15" outlineLevel="6" x14ac:dyDescent="0.2">
      <c r="A3049" s="155" t="s">
        <v>2266</v>
      </c>
      <c r="B3049" s="155" t="s">
        <v>2060</v>
      </c>
      <c r="C3049" s="155" t="s">
        <v>1509</v>
      </c>
      <c r="D3049" s="155"/>
      <c r="E3049" s="156" t="s">
        <v>1510</v>
      </c>
      <c r="F3049" s="157">
        <v>10333</v>
      </c>
      <c r="G3049" s="157">
        <v>0</v>
      </c>
      <c r="H3049" s="157">
        <v>0</v>
      </c>
    </row>
    <row r="3050" spans="1:8" ht="15" outlineLevel="7" x14ac:dyDescent="0.2">
      <c r="A3050" s="155" t="s">
        <v>2266</v>
      </c>
      <c r="B3050" s="155" t="s">
        <v>2060</v>
      </c>
      <c r="C3050" s="155" t="s">
        <v>1509</v>
      </c>
      <c r="D3050" s="155" t="s">
        <v>343</v>
      </c>
      <c r="E3050" s="156" t="s">
        <v>344</v>
      </c>
      <c r="F3050" s="157">
        <v>10333</v>
      </c>
      <c r="G3050" s="157">
        <v>0</v>
      </c>
      <c r="H3050" s="157">
        <v>0</v>
      </c>
    </row>
    <row r="3051" spans="1:8" ht="15" outlineLevel="2" x14ac:dyDescent="0.2">
      <c r="A3051" s="155" t="s">
        <v>2266</v>
      </c>
      <c r="B3051" s="155" t="s">
        <v>2270</v>
      </c>
      <c r="C3051" s="155"/>
      <c r="D3051" s="155"/>
      <c r="E3051" s="156" t="s">
        <v>2271</v>
      </c>
      <c r="F3051" s="157">
        <v>5868343.2999999998</v>
      </c>
      <c r="G3051" s="157">
        <v>5718899</v>
      </c>
      <c r="H3051" s="157">
        <v>5840771.2999999998</v>
      </c>
    </row>
    <row r="3052" spans="1:8" ht="45" outlineLevel="3" x14ac:dyDescent="0.2">
      <c r="A3052" s="155" t="s">
        <v>2266</v>
      </c>
      <c r="B3052" s="155" t="s">
        <v>2270</v>
      </c>
      <c r="C3052" s="155" t="s">
        <v>1547</v>
      </c>
      <c r="D3052" s="155"/>
      <c r="E3052" s="156" t="s">
        <v>1548</v>
      </c>
      <c r="F3052" s="157">
        <v>5868343.2999999998</v>
      </c>
      <c r="G3052" s="157">
        <v>5718899</v>
      </c>
      <c r="H3052" s="157">
        <v>5840771.2999999998</v>
      </c>
    </row>
    <row r="3053" spans="1:8" ht="48" customHeight="1" outlineLevel="4" x14ac:dyDescent="0.2">
      <c r="A3053" s="155" t="s">
        <v>2266</v>
      </c>
      <c r="B3053" s="155" t="s">
        <v>2270</v>
      </c>
      <c r="C3053" s="155" t="s">
        <v>1549</v>
      </c>
      <c r="D3053" s="155"/>
      <c r="E3053" s="156" t="s">
        <v>1550</v>
      </c>
      <c r="F3053" s="157">
        <v>239972</v>
      </c>
      <c r="G3053" s="157">
        <v>0</v>
      </c>
      <c r="H3053" s="157">
        <v>0</v>
      </c>
    </row>
    <row r="3054" spans="1:8" ht="120" outlineLevel="5" x14ac:dyDescent="0.2">
      <c r="A3054" s="155" t="s">
        <v>2266</v>
      </c>
      <c r="B3054" s="155" t="s">
        <v>2270</v>
      </c>
      <c r="C3054" s="155" t="s">
        <v>1557</v>
      </c>
      <c r="D3054" s="155"/>
      <c r="E3054" s="156" t="s">
        <v>1558</v>
      </c>
      <c r="F3054" s="157">
        <v>239972</v>
      </c>
      <c r="G3054" s="157">
        <v>0</v>
      </c>
      <c r="H3054" s="157">
        <v>0</v>
      </c>
    </row>
    <row r="3055" spans="1:8" ht="45" outlineLevel="6" x14ac:dyDescent="0.2">
      <c r="A3055" s="155" t="s">
        <v>2266</v>
      </c>
      <c r="B3055" s="155" t="s">
        <v>2270</v>
      </c>
      <c r="C3055" s="155" t="s">
        <v>1560</v>
      </c>
      <c r="D3055" s="155"/>
      <c r="E3055" s="156" t="s">
        <v>1561</v>
      </c>
      <c r="F3055" s="157">
        <v>239972</v>
      </c>
      <c r="G3055" s="157">
        <v>0</v>
      </c>
      <c r="H3055" s="157">
        <v>0</v>
      </c>
    </row>
    <row r="3056" spans="1:8" ht="45" outlineLevel="7" x14ac:dyDescent="0.2">
      <c r="A3056" s="155" t="s">
        <v>2266</v>
      </c>
      <c r="B3056" s="155" t="s">
        <v>2270</v>
      </c>
      <c r="C3056" s="155" t="s">
        <v>1560</v>
      </c>
      <c r="D3056" s="155" t="s">
        <v>388</v>
      </c>
      <c r="E3056" s="156" t="s">
        <v>389</v>
      </c>
      <c r="F3056" s="157">
        <v>239972</v>
      </c>
      <c r="G3056" s="157">
        <v>0</v>
      </c>
      <c r="H3056" s="157">
        <v>0</v>
      </c>
    </row>
    <row r="3057" spans="1:8" ht="45" outlineLevel="4" x14ac:dyDescent="0.2">
      <c r="A3057" s="155" t="s">
        <v>2266</v>
      </c>
      <c r="B3057" s="155" t="s">
        <v>2270</v>
      </c>
      <c r="C3057" s="155" t="s">
        <v>1601</v>
      </c>
      <c r="D3057" s="155"/>
      <c r="E3057" s="156" t="s">
        <v>1602</v>
      </c>
      <c r="F3057" s="157">
        <v>5566724.2000000002</v>
      </c>
      <c r="G3057" s="157">
        <v>5655167.2999999998</v>
      </c>
      <c r="H3057" s="157">
        <v>5777039.5999999996</v>
      </c>
    </row>
    <row r="3058" spans="1:8" ht="45" outlineLevel="5" x14ac:dyDescent="0.2">
      <c r="A3058" s="155" t="s">
        <v>2266</v>
      </c>
      <c r="B3058" s="155" t="s">
        <v>2270</v>
      </c>
      <c r="C3058" s="155" t="s">
        <v>1603</v>
      </c>
      <c r="D3058" s="155"/>
      <c r="E3058" s="156" t="s">
        <v>1604</v>
      </c>
      <c r="F3058" s="157">
        <v>2029424.2</v>
      </c>
      <c r="G3058" s="157">
        <v>1742004.7</v>
      </c>
      <c r="H3058" s="157">
        <v>1626269.7</v>
      </c>
    </row>
    <row r="3059" spans="1:8" ht="60" outlineLevel="6" x14ac:dyDescent="0.2">
      <c r="A3059" s="155" t="s">
        <v>2266</v>
      </c>
      <c r="B3059" s="155" t="s">
        <v>2270</v>
      </c>
      <c r="C3059" s="155" t="s">
        <v>1605</v>
      </c>
      <c r="D3059" s="155"/>
      <c r="E3059" s="156" t="s">
        <v>1606</v>
      </c>
      <c r="F3059" s="157">
        <v>1665966.7</v>
      </c>
      <c r="G3059" s="157">
        <v>1597861.6</v>
      </c>
      <c r="H3059" s="157">
        <v>1606360.8</v>
      </c>
    </row>
    <row r="3060" spans="1:8" ht="45" outlineLevel="7" x14ac:dyDescent="0.2">
      <c r="A3060" s="155" t="s">
        <v>2266</v>
      </c>
      <c r="B3060" s="155" t="s">
        <v>2270</v>
      </c>
      <c r="C3060" s="155" t="s">
        <v>1605</v>
      </c>
      <c r="D3060" s="155" t="s">
        <v>293</v>
      </c>
      <c r="E3060" s="156" t="s">
        <v>294</v>
      </c>
      <c r="F3060" s="157">
        <v>28612.400000000001</v>
      </c>
      <c r="G3060" s="157">
        <v>30448.799999999999</v>
      </c>
      <c r="H3060" s="157">
        <v>31440.400000000001</v>
      </c>
    </row>
    <row r="3061" spans="1:8" ht="15" outlineLevel="7" x14ac:dyDescent="0.2">
      <c r="A3061" s="155" t="s">
        <v>2266</v>
      </c>
      <c r="B3061" s="155" t="s">
        <v>2270</v>
      </c>
      <c r="C3061" s="155" t="s">
        <v>1605</v>
      </c>
      <c r="D3061" s="155" t="s">
        <v>327</v>
      </c>
      <c r="E3061" s="156" t="s">
        <v>328</v>
      </c>
      <c r="F3061" s="157">
        <v>1637354.3</v>
      </c>
      <c r="G3061" s="157">
        <v>1567412.8</v>
      </c>
      <c r="H3061" s="157">
        <v>1574920.4</v>
      </c>
    </row>
    <row r="3062" spans="1:8" ht="135" outlineLevel="6" x14ac:dyDescent="0.2">
      <c r="A3062" s="155" t="s">
        <v>2266</v>
      </c>
      <c r="B3062" s="155" t="s">
        <v>2270</v>
      </c>
      <c r="C3062" s="155" t="s">
        <v>1607</v>
      </c>
      <c r="D3062" s="155"/>
      <c r="E3062" s="156" t="s">
        <v>2318</v>
      </c>
      <c r="F3062" s="157">
        <v>34526.199999999997</v>
      </c>
      <c r="G3062" s="157">
        <v>19143.099999999999</v>
      </c>
      <c r="H3062" s="157">
        <v>19908.900000000001</v>
      </c>
    </row>
    <row r="3063" spans="1:8" ht="60" outlineLevel="7" x14ac:dyDescent="0.2">
      <c r="A3063" s="155" t="s">
        <v>2266</v>
      </c>
      <c r="B3063" s="155" t="s">
        <v>2270</v>
      </c>
      <c r="C3063" s="155" t="s">
        <v>1607</v>
      </c>
      <c r="D3063" s="155" t="s">
        <v>289</v>
      </c>
      <c r="E3063" s="156" t="s">
        <v>290</v>
      </c>
      <c r="F3063" s="157">
        <v>34526.199999999997</v>
      </c>
      <c r="G3063" s="157">
        <v>19143.099999999999</v>
      </c>
      <c r="H3063" s="157">
        <v>19908.900000000001</v>
      </c>
    </row>
    <row r="3064" spans="1:8" ht="135" outlineLevel="6" x14ac:dyDescent="0.2">
      <c r="A3064" s="155" t="s">
        <v>2266</v>
      </c>
      <c r="B3064" s="155" t="s">
        <v>2270</v>
      </c>
      <c r="C3064" s="155" t="s">
        <v>1608</v>
      </c>
      <c r="D3064" s="155"/>
      <c r="E3064" s="156" t="s">
        <v>1609</v>
      </c>
      <c r="F3064" s="157">
        <v>293000</v>
      </c>
      <c r="G3064" s="157">
        <v>125000</v>
      </c>
      <c r="H3064" s="157">
        <v>0</v>
      </c>
    </row>
    <row r="3065" spans="1:8" ht="15" outlineLevel="7" x14ac:dyDescent="0.2">
      <c r="A3065" s="155" t="s">
        <v>2266</v>
      </c>
      <c r="B3065" s="155" t="s">
        <v>2270</v>
      </c>
      <c r="C3065" s="155" t="s">
        <v>1608</v>
      </c>
      <c r="D3065" s="155" t="s">
        <v>327</v>
      </c>
      <c r="E3065" s="156" t="s">
        <v>328</v>
      </c>
      <c r="F3065" s="157">
        <v>293000</v>
      </c>
      <c r="G3065" s="157">
        <v>125000</v>
      </c>
      <c r="H3065" s="157">
        <v>0</v>
      </c>
    </row>
    <row r="3066" spans="1:8" ht="60" outlineLevel="6" x14ac:dyDescent="0.2">
      <c r="A3066" s="155" t="s">
        <v>2266</v>
      </c>
      <c r="B3066" s="155" t="s">
        <v>2270</v>
      </c>
      <c r="C3066" s="155" t="s">
        <v>1610</v>
      </c>
      <c r="D3066" s="155"/>
      <c r="E3066" s="156" t="s">
        <v>1611</v>
      </c>
      <c r="F3066" s="157">
        <v>35931.300000000003</v>
      </c>
      <c r="G3066" s="157">
        <v>0</v>
      </c>
      <c r="H3066" s="157">
        <v>0</v>
      </c>
    </row>
    <row r="3067" spans="1:8" ht="60" outlineLevel="7" x14ac:dyDescent="0.2">
      <c r="A3067" s="155" t="s">
        <v>2266</v>
      </c>
      <c r="B3067" s="155" t="s">
        <v>2270</v>
      </c>
      <c r="C3067" s="155" t="s">
        <v>1610</v>
      </c>
      <c r="D3067" s="155" t="s">
        <v>289</v>
      </c>
      <c r="E3067" s="156" t="s">
        <v>290</v>
      </c>
      <c r="F3067" s="157">
        <v>35931.300000000003</v>
      </c>
      <c r="G3067" s="157">
        <v>0</v>
      </c>
      <c r="H3067" s="157">
        <v>0</v>
      </c>
    </row>
    <row r="3068" spans="1:8" ht="60" outlineLevel="5" x14ac:dyDescent="0.2">
      <c r="A3068" s="155" t="s">
        <v>2266</v>
      </c>
      <c r="B3068" s="155" t="s">
        <v>2270</v>
      </c>
      <c r="C3068" s="155" t="s">
        <v>1612</v>
      </c>
      <c r="D3068" s="155"/>
      <c r="E3068" s="156" t="s">
        <v>1613</v>
      </c>
      <c r="F3068" s="157">
        <v>3208149.7</v>
      </c>
      <c r="G3068" s="157">
        <v>3519965.8</v>
      </c>
      <c r="H3068" s="157">
        <v>3600758.4</v>
      </c>
    </row>
    <row r="3069" spans="1:8" ht="60" outlineLevel="6" x14ac:dyDescent="0.2">
      <c r="A3069" s="155" t="s">
        <v>2266</v>
      </c>
      <c r="B3069" s="155" t="s">
        <v>2270</v>
      </c>
      <c r="C3069" s="155" t="s">
        <v>1614</v>
      </c>
      <c r="D3069" s="155"/>
      <c r="E3069" s="156" t="s">
        <v>288</v>
      </c>
      <c r="F3069" s="157">
        <v>63632.5</v>
      </c>
      <c r="G3069" s="157">
        <v>65700.100000000006</v>
      </c>
      <c r="H3069" s="157">
        <v>65700.100000000006</v>
      </c>
    </row>
    <row r="3070" spans="1:8" ht="108" customHeight="1" outlineLevel="7" x14ac:dyDescent="0.2">
      <c r="A3070" s="155" t="s">
        <v>2266</v>
      </c>
      <c r="B3070" s="155" t="s">
        <v>2270</v>
      </c>
      <c r="C3070" s="155" t="s">
        <v>1614</v>
      </c>
      <c r="D3070" s="155" t="s">
        <v>325</v>
      </c>
      <c r="E3070" s="156" t="s">
        <v>326</v>
      </c>
      <c r="F3070" s="157">
        <v>59106.9</v>
      </c>
      <c r="G3070" s="157">
        <v>61303</v>
      </c>
      <c r="H3070" s="157">
        <v>61303</v>
      </c>
    </row>
    <row r="3071" spans="1:8" ht="45" outlineLevel="7" x14ac:dyDescent="0.2">
      <c r="A3071" s="155" t="s">
        <v>2266</v>
      </c>
      <c r="B3071" s="155" t="s">
        <v>2270</v>
      </c>
      <c r="C3071" s="155" t="s">
        <v>1614</v>
      </c>
      <c r="D3071" s="155" t="s">
        <v>293</v>
      </c>
      <c r="E3071" s="156" t="s">
        <v>294</v>
      </c>
      <c r="F3071" s="157">
        <v>4359.5</v>
      </c>
      <c r="G3071" s="157">
        <v>4349.1000000000004</v>
      </c>
      <c r="H3071" s="157">
        <v>4376.6000000000004</v>
      </c>
    </row>
    <row r="3072" spans="1:8" ht="15" outlineLevel="7" x14ac:dyDescent="0.2">
      <c r="A3072" s="155" t="s">
        <v>2266</v>
      </c>
      <c r="B3072" s="155" t="s">
        <v>2270</v>
      </c>
      <c r="C3072" s="155" t="s">
        <v>1614</v>
      </c>
      <c r="D3072" s="155" t="s">
        <v>327</v>
      </c>
      <c r="E3072" s="156" t="s">
        <v>328</v>
      </c>
      <c r="F3072" s="157">
        <v>166.1</v>
      </c>
      <c r="G3072" s="157">
        <v>48</v>
      </c>
      <c r="H3072" s="157">
        <v>20.5</v>
      </c>
    </row>
    <row r="3073" spans="1:8" ht="105" outlineLevel="6" x14ac:dyDescent="0.2">
      <c r="A3073" s="155" t="s">
        <v>2266</v>
      </c>
      <c r="B3073" s="155" t="s">
        <v>2270</v>
      </c>
      <c r="C3073" s="155" t="s">
        <v>1615</v>
      </c>
      <c r="D3073" s="155"/>
      <c r="E3073" s="156" t="s">
        <v>1616</v>
      </c>
      <c r="F3073" s="157">
        <v>701.9</v>
      </c>
      <c r="G3073" s="157">
        <v>731.7</v>
      </c>
      <c r="H3073" s="157">
        <v>731.7</v>
      </c>
    </row>
    <row r="3074" spans="1:8" ht="15" outlineLevel="7" x14ac:dyDescent="0.2">
      <c r="A3074" s="155" t="s">
        <v>2266</v>
      </c>
      <c r="B3074" s="155" t="s">
        <v>2270</v>
      </c>
      <c r="C3074" s="155" t="s">
        <v>1615</v>
      </c>
      <c r="D3074" s="155" t="s">
        <v>343</v>
      </c>
      <c r="E3074" s="156" t="s">
        <v>344</v>
      </c>
      <c r="F3074" s="157">
        <v>701.9</v>
      </c>
      <c r="G3074" s="157">
        <v>731.7</v>
      </c>
      <c r="H3074" s="157">
        <v>731.7</v>
      </c>
    </row>
    <row r="3075" spans="1:8" ht="75" outlineLevel="6" x14ac:dyDescent="0.2">
      <c r="A3075" s="155" t="s">
        <v>2266</v>
      </c>
      <c r="B3075" s="155" t="s">
        <v>2270</v>
      </c>
      <c r="C3075" s="155" t="s">
        <v>1617</v>
      </c>
      <c r="D3075" s="155"/>
      <c r="E3075" s="156" t="s">
        <v>1618</v>
      </c>
      <c r="F3075" s="157">
        <v>120000</v>
      </c>
      <c r="G3075" s="157">
        <v>83428.600000000006</v>
      </c>
      <c r="H3075" s="157">
        <v>0</v>
      </c>
    </row>
    <row r="3076" spans="1:8" ht="15" outlineLevel="7" x14ac:dyDescent="0.2">
      <c r="A3076" s="155" t="s">
        <v>2266</v>
      </c>
      <c r="B3076" s="155" t="s">
        <v>2270</v>
      </c>
      <c r="C3076" s="155" t="s">
        <v>1617</v>
      </c>
      <c r="D3076" s="155" t="s">
        <v>327</v>
      </c>
      <c r="E3076" s="156" t="s">
        <v>328</v>
      </c>
      <c r="F3076" s="157">
        <v>120000</v>
      </c>
      <c r="G3076" s="157">
        <v>83428.600000000006</v>
      </c>
      <c r="H3076" s="157">
        <v>0</v>
      </c>
    </row>
    <row r="3077" spans="1:8" ht="90" outlineLevel="6" x14ac:dyDescent="0.2">
      <c r="A3077" s="155" t="s">
        <v>2266</v>
      </c>
      <c r="B3077" s="155" t="s">
        <v>2270</v>
      </c>
      <c r="C3077" s="155" t="s">
        <v>1619</v>
      </c>
      <c r="D3077" s="155"/>
      <c r="E3077" s="156" t="s">
        <v>1620</v>
      </c>
      <c r="F3077" s="157">
        <v>2853804.6</v>
      </c>
      <c r="G3077" s="157">
        <v>3193911.9</v>
      </c>
      <c r="H3077" s="157">
        <v>3353088</v>
      </c>
    </row>
    <row r="3078" spans="1:8" ht="45" outlineLevel="7" x14ac:dyDescent="0.2">
      <c r="A3078" s="155" t="s">
        <v>2266</v>
      </c>
      <c r="B3078" s="155" t="s">
        <v>2270</v>
      </c>
      <c r="C3078" s="155" t="s">
        <v>1619</v>
      </c>
      <c r="D3078" s="155" t="s">
        <v>293</v>
      </c>
      <c r="E3078" s="156" t="s">
        <v>294</v>
      </c>
      <c r="F3078" s="157">
        <v>2853804.6</v>
      </c>
      <c r="G3078" s="157">
        <v>3193911.9</v>
      </c>
      <c r="H3078" s="157">
        <v>3353088</v>
      </c>
    </row>
    <row r="3079" spans="1:8" ht="75" outlineLevel="6" x14ac:dyDescent="0.2">
      <c r="A3079" s="155" t="s">
        <v>2266</v>
      </c>
      <c r="B3079" s="155" t="s">
        <v>2270</v>
      </c>
      <c r="C3079" s="155" t="s">
        <v>1621</v>
      </c>
      <c r="D3079" s="155"/>
      <c r="E3079" s="156" t="s">
        <v>2314</v>
      </c>
      <c r="F3079" s="157">
        <v>35000</v>
      </c>
      <c r="G3079" s="157">
        <v>35000</v>
      </c>
      <c r="H3079" s="157">
        <v>35000</v>
      </c>
    </row>
    <row r="3080" spans="1:8" ht="15" outlineLevel="7" x14ac:dyDescent="0.2">
      <c r="A3080" s="155" t="s">
        <v>2266</v>
      </c>
      <c r="B3080" s="155" t="s">
        <v>2270</v>
      </c>
      <c r="C3080" s="155" t="s">
        <v>1621</v>
      </c>
      <c r="D3080" s="155" t="s">
        <v>327</v>
      </c>
      <c r="E3080" s="156" t="s">
        <v>328</v>
      </c>
      <c r="F3080" s="157">
        <v>35000</v>
      </c>
      <c r="G3080" s="157">
        <v>35000</v>
      </c>
      <c r="H3080" s="157">
        <v>35000</v>
      </c>
    </row>
    <row r="3081" spans="1:8" ht="135" outlineLevel="6" x14ac:dyDescent="0.2">
      <c r="A3081" s="155" t="s">
        <v>2266</v>
      </c>
      <c r="B3081" s="155" t="s">
        <v>2270</v>
      </c>
      <c r="C3081" s="155" t="s">
        <v>1622</v>
      </c>
      <c r="D3081" s="155"/>
      <c r="E3081" s="156" t="s">
        <v>1623</v>
      </c>
      <c r="F3081" s="157">
        <v>600.5</v>
      </c>
      <c r="G3081" s="157">
        <v>600.5</v>
      </c>
      <c r="H3081" s="157">
        <v>600.5</v>
      </c>
    </row>
    <row r="3082" spans="1:8" ht="15" outlineLevel="7" x14ac:dyDescent="0.2">
      <c r="A3082" s="155" t="s">
        <v>2266</v>
      </c>
      <c r="B3082" s="155" t="s">
        <v>2270</v>
      </c>
      <c r="C3082" s="155" t="s">
        <v>1622</v>
      </c>
      <c r="D3082" s="155" t="s">
        <v>327</v>
      </c>
      <c r="E3082" s="156" t="s">
        <v>328</v>
      </c>
      <c r="F3082" s="157">
        <v>600.5</v>
      </c>
      <c r="G3082" s="157">
        <v>600.5</v>
      </c>
      <c r="H3082" s="157">
        <v>600.5</v>
      </c>
    </row>
    <row r="3083" spans="1:8" ht="120" outlineLevel="6" x14ac:dyDescent="0.2">
      <c r="A3083" s="155" t="s">
        <v>2266</v>
      </c>
      <c r="B3083" s="155" t="s">
        <v>2270</v>
      </c>
      <c r="C3083" s="155" t="s">
        <v>1624</v>
      </c>
      <c r="D3083" s="155"/>
      <c r="E3083" s="156" t="s">
        <v>1625</v>
      </c>
      <c r="F3083" s="157">
        <v>134410.20000000001</v>
      </c>
      <c r="G3083" s="157">
        <v>140593</v>
      </c>
      <c r="H3083" s="157">
        <v>145638.1</v>
      </c>
    </row>
    <row r="3084" spans="1:8" ht="15" outlineLevel="7" x14ac:dyDescent="0.2">
      <c r="A3084" s="155" t="s">
        <v>2266</v>
      </c>
      <c r="B3084" s="155" t="s">
        <v>2270</v>
      </c>
      <c r="C3084" s="155" t="s">
        <v>1624</v>
      </c>
      <c r="D3084" s="155" t="s">
        <v>327</v>
      </c>
      <c r="E3084" s="156" t="s">
        <v>328</v>
      </c>
      <c r="F3084" s="157">
        <v>134410.20000000001</v>
      </c>
      <c r="G3084" s="157">
        <v>140593</v>
      </c>
      <c r="H3084" s="157">
        <v>145638.1</v>
      </c>
    </row>
    <row r="3085" spans="1:8" ht="60" outlineLevel="5" x14ac:dyDescent="0.2">
      <c r="A3085" s="155" t="s">
        <v>2266</v>
      </c>
      <c r="B3085" s="155" t="s">
        <v>2270</v>
      </c>
      <c r="C3085" s="155" t="s">
        <v>1632</v>
      </c>
      <c r="D3085" s="155"/>
      <c r="E3085" s="156" t="s">
        <v>2315</v>
      </c>
      <c r="F3085" s="157">
        <v>290400.3</v>
      </c>
      <c r="G3085" s="157">
        <v>393196.79999999999</v>
      </c>
      <c r="H3085" s="157">
        <v>550011.5</v>
      </c>
    </row>
    <row r="3086" spans="1:8" ht="65.25" customHeight="1" outlineLevel="6" x14ac:dyDescent="0.2">
      <c r="A3086" s="155" t="s">
        <v>2266</v>
      </c>
      <c r="B3086" s="155" t="s">
        <v>2270</v>
      </c>
      <c r="C3086" s="155" t="s">
        <v>1633</v>
      </c>
      <c r="D3086" s="155"/>
      <c r="E3086" s="156" t="s">
        <v>1634</v>
      </c>
      <c r="F3086" s="157">
        <v>105201.60000000001</v>
      </c>
      <c r="G3086" s="157">
        <v>52472.3</v>
      </c>
      <c r="H3086" s="157">
        <v>13673.2</v>
      </c>
    </row>
    <row r="3087" spans="1:8" ht="15" outlineLevel="7" x14ac:dyDescent="0.2">
      <c r="A3087" s="155" t="s">
        <v>2266</v>
      </c>
      <c r="B3087" s="155" t="s">
        <v>2270</v>
      </c>
      <c r="C3087" s="155" t="s">
        <v>1633</v>
      </c>
      <c r="D3087" s="155" t="s">
        <v>343</v>
      </c>
      <c r="E3087" s="156" t="s">
        <v>344</v>
      </c>
      <c r="F3087" s="157">
        <v>105201.60000000001</v>
      </c>
      <c r="G3087" s="157">
        <v>52472.3</v>
      </c>
      <c r="H3087" s="157">
        <v>13673.2</v>
      </c>
    </row>
    <row r="3088" spans="1:8" ht="150" outlineLevel="6" x14ac:dyDescent="0.2">
      <c r="A3088" s="155" t="s">
        <v>2266</v>
      </c>
      <c r="B3088" s="155" t="s">
        <v>2270</v>
      </c>
      <c r="C3088" s="155" t="s">
        <v>1635</v>
      </c>
      <c r="D3088" s="155"/>
      <c r="E3088" s="156" t="s">
        <v>1636</v>
      </c>
      <c r="F3088" s="157">
        <v>185198.7</v>
      </c>
      <c r="G3088" s="157">
        <v>340724.5</v>
      </c>
      <c r="H3088" s="157">
        <v>536338.30000000005</v>
      </c>
    </row>
    <row r="3089" spans="1:8" ht="15" outlineLevel="7" x14ac:dyDescent="0.2">
      <c r="A3089" s="155" t="s">
        <v>2266</v>
      </c>
      <c r="B3089" s="155" t="s">
        <v>2270</v>
      </c>
      <c r="C3089" s="155" t="s">
        <v>1635</v>
      </c>
      <c r="D3089" s="155" t="s">
        <v>343</v>
      </c>
      <c r="E3089" s="156" t="s">
        <v>344</v>
      </c>
      <c r="F3089" s="157">
        <v>185198.7</v>
      </c>
      <c r="G3089" s="157">
        <v>340724.5</v>
      </c>
      <c r="H3089" s="157">
        <v>536338.30000000005</v>
      </c>
    </row>
    <row r="3090" spans="1:8" ht="105" outlineLevel="5" x14ac:dyDescent="0.2">
      <c r="A3090" s="155" t="s">
        <v>2266</v>
      </c>
      <c r="B3090" s="155" t="s">
        <v>2270</v>
      </c>
      <c r="C3090" s="155" t="s">
        <v>1637</v>
      </c>
      <c r="D3090" s="155"/>
      <c r="E3090" s="156" t="s">
        <v>1638</v>
      </c>
      <c r="F3090" s="157">
        <v>38750</v>
      </c>
      <c r="G3090" s="157">
        <v>0</v>
      </c>
      <c r="H3090" s="157">
        <v>0</v>
      </c>
    </row>
    <row r="3091" spans="1:8" ht="168" customHeight="1" outlineLevel="6" x14ac:dyDescent="0.2">
      <c r="A3091" s="155" t="s">
        <v>2266</v>
      </c>
      <c r="B3091" s="155" t="s">
        <v>2270</v>
      </c>
      <c r="C3091" s="155" t="s">
        <v>1639</v>
      </c>
      <c r="D3091" s="155"/>
      <c r="E3091" s="156" t="s">
        <v>1640</v>
      </c>
      <c r="F3091" s="157">
        <v>38750</v>
      </c>
      <c r="G3091" s="157">
        <v>0</v>
      </c>
      <c r="H3091" s="157">
        <v>0</v>
      </c>
    </row>
    <row r="3092" spans="1:8" ht="15" outlineLevel="7" x14ac:dyDescent="0.2">
      <c r="A3092" s="155" t="s">
        <v>2266</v>
      </c>
      <c r="B3092" s="155" t="s">
        <v>2270</v>
      </c>
      <c r="C3092" s="155" t="s">
        <v>1639</v>
      </c>
      <c r="D3092" s="155" t="s">
        <v>343</v>
      </c>
      <c r="E3092" s="156" t="s">
        <v>344</v>
      </c>
      <c r="F3092" s="157">
        <v>38750</v>
      </c>
      <c r="G3092" s="157">
        <v>0</v>
      </c>
      <c r="H3092" s="157">
        <v>0</v>
      </c>
    </row>
    <row r="3093" spans="1:8" ht="45" outlineLevel="4" x14ac:dyDescent="0.2">
      <c r="A3093" s="155" t="s">
        <v>2266</v>
      </c>
      <c r="B3093" s="155" t="s">
        <v>2270</v>
      </c>
      <c r="C3093" s="155" t="s">
        <v>1666</v>
      </c>
      <c r="D3093" s="155"/>
      <c r="E3093" s="156" t="s">
        <v>951</v>
      </c>
      <c r="F3093" s="157">
        <v>61647.1</v>
      </c>
      <c r="G3093" s="157">
        <v>63731.7</v>
      </c>
      <c r="H3093" s="157">
        <v>63731.7</v>
      </c>
    </row>
    <row r="3094" spans="1:8" ht="45" outlineLevel="5" x14ac:dyDescent="0.2">
      <c r="A3094" s="155" t="s">
        <v>2266</v>
      </c>
      <c r="B3094" s="155" t="s">
        <v>2270</v>
      </c>
      <c r="C3094" s="155" t="s">
        <v>1667</v>
      </c>
      <c r="D3094" s="155"/>
      <c r="E3094" s="156" t="s">
        <v>369</v>
      </c>
      <c r="F3094" s="157">
        <v>54647.1</v>
      </c>
      <c r="G3094" s="157">
        <v>56731.7</v>
      </c>
      <c r="H3094" s="157">
        <v>56731.7</v>
      </c>
    </row>
    <row r="3095" spans="1:8" ht="60" outlineLevel="6" x14ac:dyDescent="0.2">
      <c r="A3095" s="155" t="s">
        <v>2266</v>
      </c>
      <c r="B3095" s="155" t="s">
        <v>2270</v>
      </c>
      <c r="C3095" s="155" t="s">
        <v>1668</v>
      </c>
      <c r="D3095" s="155"/>
      <c r="E3095" s="156" t="s">
        <v>371</v>
      </c>
      <c r="F3095" s="157">
        <v>54647.1</v>
      </c>
      <c r="G3095" s="157">
        <v>56731.7</v>
      </c>
      <c r="H3095" s="157">
        <v>56731.7</v>
      </c>
    </row>
    <row r="3096" spans="1:8" ht="120" outlineLevel="7" x14ac:dyDescent="0.2">
      <c r="A3096" s="155" t="s">
        <v>2266</v>
      </c>
      <c r="B3096" s="155" t="s">
        <v>2270</v>
      </c>
      <c r="C3096" s="155" t="s">
        <v>1668</v>
      </c>
      <c r="D3096" s="155" t="s">
        <v>325</v>
      </c>
      <c r="E3096" s="156" t="s">
        <v>326</v>
      </c>
      <c r="F3096" s="157">
        <v>48527.9</v>
      </c>
      <c r="G3096" s="157">
        <v>49939.9</v>
      </c>
      <c r="H3096" s="157">
        <v>49939.9</v>
      </c>
    </row>
    <row r="3097" spans="1:8" ht="45" outlineLevel="7" x14ac:dyDescent="0.2">
      <c r="A3097" s="155" t="s">
        <v>2266</v>
      </c>
      <c r="B3097" s="155" t="s">
        <v>2270</v>
      </c>
      <c r="C3097" s="155" t="s">
        <v>1668</v>
      </c>
      <c r="D3097" s="155" t="s">
        <v>293</v>
      </c>
      <c r="E3097" s="156" t="s">
        <v>294</v>
      </c>
      <c r="F3097" s="157">
        <v>6109.3</v>
      </c>
      <c r="G3097" s="157">
        <v>6786.9</v>
      </c>
      <c r="H3097" s="157">
        <v>6786.9</v>
      </c>
    </row>
    <row r="3098" spans="1:8" ht="30" outlineLevel="7" x14ac:dyDescent="0.2">
      <c r="A3098" s="155" t="s">
        <v>2266</v>
      </c>
      <c r="B3098" s="155" t="s">
        <v>2270</v>
      </c>
      <c r="C3098" s="155" t="s">
        <v>1668</v>
      </c>
      <c r="D3098" s="155" t="s">
        <v>301</v>
      </c>
      <c r="E3098" s="156" t="s">
        <v>302</v>
      </c>
      <c r="F3098" s="157">
        <v>5</v>
      </c>
      <c r="G3098" s="157">
        <v>0</v>
      </c>
      <c r="H3098" s="157">
        <v>0</v>
      </c>
    </row>
    <row r="3099" spans="1:8" ht="15" outlineLevel="7" x14ac:dyDescent="0.2">
      <c r="A3099" s="155" t="s">
        <v>2266</v>
      </c>
      <c r="B3099" s="155" t="s">
        <v>2270</v>
      </c>
      <c r="C3099" s="155" t="s">
        <v>1668</v>
      </c>
      <c r="D3099" s="155" t="s">
        <v>327</v>
      </c>
      <c r="E3099" s="156" t="s">
        <v>328</v>
      </c>
      <c r="F3099" s="157">
        <v>4.9000000000000004</v>
      </c>
      <c r="G3099" s="157">
        <v>4.9000000000000004</v>
      </c>
      <c r="H3099" s="157">
        <v>4.9000000000000004</v>
      </c>
    </row>
    <row r="3100" spans="1:8" ht="78" customHeight="1" outlineLevel="5" x14ac:dyDescent="0.2">
      <c r="A3100" s="155" t="s">
        <v>2266</v>
      </c>
      <c r="B3100" s="155" t="s">
        <v>2270</v>
      </c>
      <c r="C3100" s="155" t="s">
        <v>1669</v>
      </c>
      <c r="D3100" s="155"/>
      <c r="E3100" s="156" t="s">
        <v>1670</v>
      </c>
      <c r="F3100" s="157">
        <v>7000</v>
      </c>
      <c r="G3100" s="157">
        <v>7000</v>
      </c>
      <c r="H3100" s="157">
        <v>7000</v>
      </c>
    </row>
    <row r="3101" spans="1:8" ht="60" outlineLevel="6" x14ac:dyDescent="0.2">
      <c r="A3101" s="155" t="s">
        <v>2266</v>
      </c>
      <c r="B3101" s="155" t="s">
        <v>2270</v>
      </c>
      <c r="C3101" s="155" t="s">
        <v>1671</v>
      </c>
      <c r="D3101" s="155"/>
      <c r="E3101" s="156" t="s">
        <v>1672</v>
      </c>
      <c r="F3101" s="157">
        <v>7000</v>
      </c>
      <c r="G3101" s="157">
        <v>7000</v>
      </c>
      <c r="H3101" s="157">
        <v>7000</v>
      </c>
    </row>
    <row r="3102" spans="1:8" ht="45" outlineLevel="7" x14ac:dyDescent="0.2">
      <c r="A3102" s="155" t="s">
        <v>2266</v>
      </c>
      <c r="B3102" s="155" t="s">
        <v>2270</v>
      </c>
      <c r="C3102" s="155" t="s">
        <v>1671</v>
      </c>
      <c r="D3102" s="155" t="s">
        <v>293</v>
      </c>
      <c r="E3102" s="156" t="s">
        <v>294</v>
      </c>
      <c r="F3102" s="157">
        <v>7000</v>
      </c>
      <c r="G3102" s="157">
        <v>7000</v>
      </c>
      <c r="H3102" s="157">
        <v>7000</v>
      </c>
    </row>
    <row r="3103" spans="1:8" ht="30" outlineLevel="2" x14ac:dyDescent="0.2">
      <c r="A3103" s="155" t="s">
        <v>2266</v>
      </c>
      <c r="B3103" s="155" t="s">
        <v>2272</v>
      </c>
      <c r="C3103" s="155"/>
      <c r="D3103" s="155"/>
      <c r="E3103" s="156" t="s">
        <v>2273</v>
      </c>
      <c r="F3103" s="157">
        <v>31022877.199999999</v>
      </c>
      <c r="G3103" s="157">
        <v>26778768.300000001</v>
      </c>
      <c r="H3103" s="157">
        <v>25660904.399999999</v>
      </c>
    </row>
    <row r="3104" spans="1:8" ht="45" outlineLevel="3" x14ac:dyDescent="0.2">
      <c r="A3104" s="155" t="s">
        <v>2266</v>
      </c>
      <c r="B3104" s="155" t="s">
        <v>2272</v>
      </c>
      <c r="C3104" s="155" t="s">
        <v>1547</v>
      </c>
      <c r="D3104" s="155"/>
      <c r="E3104" s="156" t="s">
        <v>1548</v>
      </c>
      <c r="F3104" s="157">
        <v>31022877.199999999</v>
      </c>
      <c r="G3104" s="157">
        <v>26778768.300000001</v>
      </c>
      <c r="H3104" s="157">
        <v>25660904.399999999</v>
      </c>
    </row>
    <row r="3105" spans="1:8" ht="60" outlineLevel="4" x14ac:dyDescent="0.2">
      <c r="A3105" s="155" t="s">
        <v>2266</v>
      </c>
      <c r="B3105" s="155" t="s">
        <v>2272</v>
      </c>
      <c r="C3105" s="155" t="s">
        <v>1549</v>
      </c>
      <c r="D3105" s="155"/>
      <c r="E3105" s="156" t="s">
        <v>1550</v>
      </c>
      <c r="F3105" s="157">
        <v>29703305.699999999</v>
      </c>
      <c r="G3105" s="157">
        <v>25159528.699999999</v>
      </c>
      <c r="H3105" s="157">
        <v>24483803.899999999</v>
      </c>
    </row>
    <row r="3106" spans="1:8" ht="45" outlineLevel="5" x14ac:dyDescent="0.2">
      <c r="A3106" s="155" t="s">
        <v>2266</v>
      </c>
      <c r="B3106" s="155" t="s">
        <v>2272</v>
      </c>
      <c r="C3106" s="155" t="s">
        <v>1551</v>
      </c>
      <c r="D3106" s="155"/>
      <c r="E3106" s="156" t="s">
        <v>1552</v>
      </c>
      <c r="F3106" s="157">
        <v>6652467.7999999998</v>
      </c>
      <c r="G3106" s="157">
        <v>7208871.7000000002</v>
      </c>
      <c r="H3106" s="157">
        <v>7422553.5999999996</v>
      </c>
    </row>
    <row r="3107" spans="1:8" ht="75" outlineLevel="6" x14ac:dyDescent="0.2">
      <c r="A3107" s="155" t="s">
        <v>2266</v>
      </c>
      <c r="B3107" s="155" t="s">
        <v>2272</v>
      </c>
      <c r="C3107" s="155" t="s">
        <v>1553</v>
      </c>
      <c r="D3107" s="155"/>
      <c r="E3107" s="156" t="s">
        <v>1554</v>
      </c>
      <c r="F3107" s="157">
        <v>5196081.5</v>
      </c>
      <c r="G3107" s="157">
        <v>5734891.4000000004</v>
      </c>
      <c r="H3107" s="157">
        <v>6291582.7000000002</v>
      </c>
    </row>
    <row r="3108" spans="1:8" ht="60" outlineLevel="7" x14ac:dyDescent="0.2">
      <c r="A3108" s="155" t="s">
        <v>2266</v>
      </c>
      <c r="B3108" s="155" t="s">
        <v>2272</v>
      </c>
      <c r="C3108" s="155" t="s">
        <v>1553</v>
      </c>
      <c r="D3108" s="155" t="s">
        <v>289</v>
      </c>
      <c r="E3108" s="156" t="s">
        <v>290</v>
      </c>
      <c r="F3108" s="157">
        <v>5196081.5</v>
      </c>
      <c r="G3108" s="157">
        <v>5734891.4000000004</v>
      </c>
      <c r="H3108" s="157">
        <v>6291582.7000000002</v>
      </c>
    </row>
    <row r="3109" spans="1:8" ht="60" outlineLevel="6" x14ac:dyDescent="0.2">
      <c r="A3109" s="155" t="s">
        <v>2266</v>
      </c>
      <c r="B3109" s="155" t="s">
        <v>2272</v>
      </c>
      <c r="C3109" s="155" t="s">
        <v>1555</v>
      </c>
      <c r="D3109" s="155"/>
      <c r="E3109" s="156" t="s">
        <v>1556</v>
      </c>
      <c r="F3109" s="157">
        <v>1456386.3</v>
      </c>
      <c r="G3109" s="157">
        <v>1473980.3</v>
      </c>
      <c r="H3109" s="157">
        <v>1130970.8999999999</v>
      </c>
    </row>
    <row r="3110" spans="1:8" ht="60" outlineLevel="7" x14ac:dyDescent="0.2">
      <c r="A3110" s="155" t="s">
        <v>2266</v>
      </c>
      <c r="B3110" s="155" t="s">
        <v>2272</v>
      </c>
      <c r="C3110" s="155" t="s">
        <v>1555</v>
      </c>
      <c r="D3110" s="155" t="s">
        <v>289</v>
      </c>
      <c r="E3110" s="156" t="s">
        <v>290</v>
      </c>
      <c r="F3110" s="157">
        <v>1456386.3</v>
      </c>
      <c r="G3110" s="157">
        <v>1473980.3</v>
      </c>
      <c r="H3110" s="157">
        <v>1130970.8999999999</v>
      </c>
    </row>
    <row r="3111" spans="1:8" ht="120" outlineLevel="5" x14ac:dyDescent="0.2">
      <c r="A3111" s="155" t="s">
        <v>2266</v>
      </c>
      <c r="B3111" s="155" t="s">
        <v>2272</v>
      </c>
      <c r="C3111" s="155" t="s">
        <v>1557</v>
      </c>
      <c r="D3111" s="155"/>
      <c r="E3111" s="156" t="s">
        <v>1558</v>
      </c>
      <c r="F3111" s="157">
        <v>13134482.5</v>
      </c>
      <c r="G3111" s="157">
        <v>9853243</v>
      </c>
      <c r="H3111" s="157">
        <v>11367476</v>
      </c>
    </row>
    <row r="3112" spans="1:8" ht="60" outlineLevel="6" x14ac:dyDescent="0.2">
      <c r="A3112" s="155" t="s">
        <v>2266</v>
      </c>
      <c r="B3112" s="155" t="s">
        <v>2272</v>
      </c>
      <c r="C3112" s="155" t="s">
        <v>1559</v>
      </c>
      <c r="D3112" s="155"/>
      <c r="E3112" s="156" t="s">
        <v>288</v>
      </c>
      <c r="F3112" s="157">
        <v>303231.7</v>
      </c>
      <c r="G3112" s="157">
        <v>49519.7</v>
      </c>
      <c r="H3112" s="157">
        <v>51928.5</v>
      </c>
    </row>
    <row r="3113" spans="1:8" ht="60" outlineLevel="7" x14ac:dyDescent="0.2">
      <c r="A3113" s="155" t="s">
        <v>2266</v>
      </c>
      <c r="B3113" s="155" t="s">
        <v>2272</v>
      </c>
      <c r="C3113" s="155" t="s">
        <v>1559</v>
      </c>
      <c r="D3113" s="155" t="s">
        <v>289</v>
      </c>
      <c r="E3113" s="156" t="s">
        <v>290</v>
      </c>
      <c r="F3113" s="157">
        <v>303231.7</v>
      </c>
      <c r="G3113" s="157">
        <v>49519.7</v>
      </c>
      <c r="H3113" s="157">
        <v>51928.5</v>
      </c>
    </row>
    <row r="3114" spans="1:8" ht="45" outlineLevel="6" x14ac:dyDescent="0.2">
      <c r="A3114" s="155" t="s">
        <v>2266</v>
      </c>
      <c r="B3114" s="155" t="s">
        <v>2272</v>
      </c>
      <c r="C3114" s="155" t="s">
        <v>1560</v>
      </c>
      <c r="D3114" s="155"/>
      <c r="E3114" s="156" t="s">
        <v>1561</v>
      </c>
      <c r="F3114" s="157">
        <v>9410606.8000000007</v>
      </c>
      <c r="G3114" s="157">
        <v>6373235.2000000002</v>
      </c>
      <c r="H3114" s="157">
        <v>9218056.5999999996</v>
      </c>
    </row>
    <row r="3115" spans="1:8" ht="45" outlineLevel="7" x14ac:dyDescent="0.2">
      <c r="A3115" s="155" t="s">
        <v>2266</v>
      </c>
      <c r="B3115" s="155" t="s">
        <v>2272</v>
      </c>
      <c r="C3115" s="155" t="s">
        <v>1560</v>
      </c>
      <c r="D3115" s="155" t="s">
        <v>388</v>
      </c>
      <c r="E3115" s="156" t="s">
        <v>389</v>
      </c>
      <c r="F3115" s="157">
        <v>9357341.6999999993</v>
      </c>
      <c r="G3115" s="157">
        <v>6317569.7999999998</v>
      </c>
      <c r="H3115" s="157">
        <v>9162391.1999999993</v>
      </c>
    </row>
    <row r="3116" spans="1:8" ht="60" outlineLevel="7" x14ac:dyDescent="0.2">
      <c r="A3116" s="155" t="s">
        <v>2266</v>
      </c>
      <c r="B3116" s="155" t="s">
        <v>2272</v>
      </c>
      <c r="C3116" s="155" t="s">
        <v>1560</v>
      </c>
      <c r="D3116" s="155" t="s">
        <v>289</v>
      </c>
      <c r="E3116" s="156" t="s">
        <v>290</v>
      </c>
      <c r="F3116" s="157">
        <v>53265.1</v>
      </c>
      <c r="G3116" s="157">
        <v>55665.4</v>
      </c>
      <c r="H3116" s="157">
        <v>55665.4</v>
      </c>
    </row>
    <row r="3117" spans="1:8" ht="120" outlineLevel="6" x14ac:dyDescent="0.2">
      <c r="A3117" s="155" t="s">
        <v>2266</v>
      </c>
      <c r="B3117" s="155" t="s">
        <v>2272</v>
      </c>
      <c r="C3117" s="155" t="s">
        <v>1562</v>
      </c>
      <c r="D3117" s="155"/>
      <c r="E3117" s="156" t="s">
        <v>1563</v>
      </c>
      <c r="F3117" s="157">
        <v>3420644</v>
      </c>
      <c r="G3117" s="157">
        <v>3430488.1</v>
      </c>
      <c r="H3117" s="157">
        <v>2097490.9</v>
      </c>
    </row>
    <row r="3118" spans="1:8" ht="45" outlineLevel="7" x14ac:dyDescent="0.2">
      <c r="A3118" s="155" t="s">
        <v>2266</v>
      </c>
      <c r="B3118" s="155" t="s">
        <v>2272</v>
      </c>
      <c r="C3118" s="155" t="s">
        <v>1562</v>
      </c>
      <c r="D3118" s="155" t="s">
        <v>388</v>
      </c>
      <c r="E3118" s="156" t="s">
        <v>389</v>
      </c>
      <c r="F3118" s="157">
        <v>3420644</v>
      </c>
      <c r="G3118" s="157">
        <v>3430488.1</v>
      </c>
      <c r="H3118" s="157">
        <v>2097490.9</v>
      </c>
    </row>
    <row r="3119" spans="1:8" ht="45" outlineLevel="5" x14ac:dyDescent="0.2">
      <c r="A3119" s="155" t="s">
        <v>2266</v>
      </c>
      <c r="B3119" s="155" t="s">
        <v>2272</v>
      </c>
      <c r="C3119" s="155" t="s">
        <v>1564</v>
      </c>
      <c r="D3119" s="155"/>
      <c r="E3119" s="156" t="s">
        <v>1565</v>
      </c>
      <c r="F3119" s="157">
        <v>214079.5</v>
      </c>
      <c r="G3119" s="157">
        <v>194260.5</v>
      </c>
      <c r="H3119" s="157">
        <v>194260.5</v>
      </c>
    </row>
    <row r="3120" spans="1:8" ht="60" outlineLevel="6" x14ac:dyDescent="0.2">
      <c r="A3120" s="155" t="s">
        <v>2266</v>
      </c>
      <c r="B3120" s="155" t="s">
        <v>2272</v>
      </c>
      <c r="C3120" s="155" t="s">
        <v>1566</v>
      </c>
      <c r="D3120" s="155"/>
      <c r="E3120" s="156" t="s">
        <v>288</v>
      </c>
      <c r="F3120" s="157">
        <v>214079.5</v>
      </c>
      <c r="G3120" s="157">
        <v>194260.5</v>
      </c>
      <c r="H3120" s="157">
        <v>194260.5</v>
      </c>
    </row>
    <row r="3121" spans="1:8" ht="60" outlineLevel="7" x14ac:dyDescent="0.2">
      <c r="A3121" s="155" t="s">
        <v>2266</v>
      </c>
      <c r="B3121" s="155" t="s">
        <v>2272</v>
      </c>
      <c r="C3121" s="155" t="s">
        <v>1566</v>
      </c>
      <c r="D3121" s="155" t="s">
        <v>289</v>
      </c>
      <c r="E3121" s="156" t="s">
        <v>290</v>
      </c>
      <c r="F3121" s="157">
        <v>214079.5</v>
      </c>
      <c r="G3121" s="157">
        <v>194260.5</v>
      </c>
      <c r="H3121" s="157">
        <v>194260.5</v>
      </c>
    </row>
    <row r="3122" spans="1:8" ht="90" outlineLevel="5" x14ac:dyDescent="0.2">
      <c r="A3122" s="155" t="s">
        <v>2266</v>
      </c>
      <c r="B3122" s="155" t="s">
        <v>2272</v>
      </c>
      <c r="C3122" s="155" t="s">
        <v>1567</v>
      </c>
      <c r="D3122" s="155"/>
      <c r="E3122" s="156" t="s">
        <v>1568</v>
      </c>
      <c r="F3122" s="157">
        <v>2950225.7</v>
      </c>
      <c r="G3122" s="157">
        <v>2910476.9</v>
      </c>
      <c r="H3122" s="157">
        <v>3285855.2</v>
      </c>
    </row>
    <row r="3123" spans="1:8" ht="90" outlineLevel="6" x14ac:dyDescent="0.2">
      <c r="A3123" s="155" t="s">
        <v>2266</v>
      </c>
      <c r="B3123" s="155" t="s">
        <v>2272</v>
      </c>
      <c r="C3123" s="155" t="s">
        <v>1569</v>
      </c>
      <c r="D3123" s="155"/>
      <c r="E3123" s="156" t="s">
        <v>1570</v>
      </c>
      <c r="F3123" s="157">
        <v>2950225.7</v>
      </c>
      <c r="G3123" s="157">
        <v>2860476.9</v>
      </c>
      <c r="H3123" s="157">
        <v>3235855.2</v>
      </c>
    </row>
    <row r="3124" spans="1:8" ht="15" outlineLevel="7" x14ac:dyDescent="0.2">
      <c r="A3124" s="155" t="s">
        <v>2266</v>
      </c>
      <c r="B3124" s="155" t="s">
        <v>2272</v>
      </c>
      <c r="C3124" s="155" t="s">
        <v>1569</v>
      </c>
      <c r="D3124" s="155" t="s">
        <v>343</v>
      </c>
      <c r="E3124" s="156" t="s">
        <v>344</v>
      </c>
      <c r="F3124" s="157">
        <v>2950225.7</v>
      </c>
      <c r="G3124" s="157">
        <v>2860476.9</v>
      </c>
      <c r="H3124" s="157">
        <v>3235855.2</v>
      </c>
    </row>
    <row r="3125" spans="1:8" ht="75" outlineLevel="6" x14ac:dyDescent="0.2">
      <c r="A3125" s="155" t="s">
        <v>2266</v>
      </c>
      <c r="B3125" s="155" t="s">
        <v>2272</v>
      </c>
      <c r="C3125" s="155" t="s">
        <v>1571</v>
      </c>
      <c r="D3125" s="155"/>
      <c r="E3125" s="156" t="s">
        <v>1572</v>
      </c>
      <c r="F3125" s="157">
        <v>0</v>
      </c>
      <c r="G3125" s="157">
        <v>50000</v>
      </c>
      <c r="H3125" s="157">
        <v>50000</v>
      </c>
    </row>
    <row r="3126" spans="1:8" ht="15" outlineLevel="7" x14ac:dyDescent="0.2">
      <c r="A3126" s="155" t="s">
        <v>2266</v>
      </c>
      <c r="B3126" s="155" t="s">
        <v>2272</v>
      </c>
      <c r="C3126" s="155" t="s">
        <v>1571</v>
      </c>
      <c r="D3126" s="155" t="s">
        <v>343</v>
      </c>
      <c r="E3126" s="156" t="s">
        <v>344</v>
      </c>
      <c r="F3126" s="157">
        <v>0</v>
      </c>
      <c r="G3126" s="157">
        <v>50000</v>
      </c>
      <c r="H3126" s="157">
        <v>50000</v>
      </c>
    </row>
    <row r="3127" spans="1:8" ht="45" outlineLevel="5" x14ac:dyDescent="0.2">
      <c r="A3127" s="155" t="s">
        <v>2266</v>
      </c>
      <c r="B3127" s="155" t="s">
        <v>2272</v>
      </c>
      <c r="C3127" s="155" t="s">
        <v>1573</v>
      </c>
      <c r="D3127" s="155"/>
      <c r="E3127" s="156" t="s">
        <v>1574</v>
      </c>
      <c r="F3127" s="157">
        <v>61939.7</v>
      </c>
      <c r="G3127" s="157">
        <v>70549.8</v>
      </c>
      <c r="H3127" s="157">
        <v>58616.3</v>
      </c>
    </row>
    <row r="3128" spans="1:8" ht="60" outlineLevel="6" x14ac:dyDescent="0.2">
      <c r="A3128" s="155" t="s">
        <v>2266</v>
      </c>
      <c r="B3128" s="155" t="s">
        <v>2272</v>
      </c>
      <c r="C3128" s="155" t="s">
        <v>1575</v>
      </c>
      <c r="D3128" s="155"/>
      <c r="E3128" s="156" t="s">
        <v>288</v>
      </c>
      <c r="F3128" s="157">
        <v>61939.7</v>
      </c>
      <c r="G3128" s="157">
        <v>70549.8</v>
      </c>
      <c r="H3128" s="157">
        <v>58616.3</v>
      </c>
    </row>
    <row r="3129" spans="1:8" ht="60" outlineLevel="7" x14ac:dyDescent="0.2">
      <c r="A3129" s="155" t="s">
        <v>2266</v>
      </c>
      <c r="B3129" s="155" t="s">
        <v>2272</v>
      </c>
      <c r="C3129" s="155" t="s">
        <v>1575</v>
      </c>
      <c r="D3129" s="155" t="s">
        <v>289</v>
      </c>
      <c r="E3129" s="156" t="s">
        <v>290</v>
      </c>
      <c r="F3129" s="157">
        <v>61939.7</v>
      </c>
      <c r="G3129" s="157">
        <v>70549.8</v>
      </c>
      <c r="H3129" s="157">
        <v>58616.3</v>
      </c>
    </row>
    <row r="3130" spans="1:8" ht="154.5" customHeight="1" outlineLevel="5" x14ac:dyDescent="0.2">
      <c r="A3130" s="155" t="s">
        <v>2266</v>
      </c>
      <c r="B3130" s="155" t="s">
        <v>2272</v>
      </c>
      <c r="C3130" s="155" t="s">
        <v>1579</v>
      </c>
      <c r="D3130" s="155"/>
      <c r="E3130" s="156" t="s">
        <v>1580</v>
      </c>
      <c r="F3130" s="157">
        <v>253019.9</v>
      </c>
      <c r="G3130" s="157">
        <v>0</v>
      </c>
      <c r="H3130" s="157">
        <v>0</v>
      </c>
    </row>
    <row r="3131" spans="1:8" ht="75" outlineLevel="6" x14ac:dyDescent="0.2">
      <c r="A3131" s="155" t="s">
        <v>2266</v>
      </c>
      <c r="B3131" s="155" t="s">
        <v>2272</v>
      </c>
      <c r="C3131" s="155" t="s">
        <v>1581</v>
      </c>
      <c r="D3131" s="155"/>
      <c r="E3131" s="156" t="s">
        <v>1582</v>
      </c>
      <c r="F3131" s="157">
        <v>253019.9</v>
      </c>
      <c r="G3131" s="157">
        <v>0</v>
      </c>
      <c r="H3131" s="157">
        <v>0</v>
      </c>
    </row>
    <row r="3132" spans="1:8" ht="60" outlineLevel="7" x14ac:dyDescent="0.2">
      <c r="A3132" s="155" t="s">
        <v>2266</v>
      </c>
      <c r="B3132" s="155" t="s">
        <v>2272</v>
      </c>
      <c r="C3132" s="155" t="s">
        <v>1581</v>
      </c>
      <c r="D3132" s="155" t="s">
        <v>289</v>
      </c>
      <c r="E3132" s="156" t="s">
        <v>290</v>
      </c>
      <c r="F3132" s="157">
        <v>253019.9</v>
      </c>
      <c r="G3132" s="157">
        <v>0</v>
      </c>
      <c r="H3132" s="157">
        <v>0</v>
      </c>
    </row>
    <row r="3133" spans="1:8" ht="60" outlineLevel="5" x14ac:dyDescent="0.2">
      <c r="A3133" s="155" t="s">
        <v>2266</v>
      </c>
      <c r="B3133" s="155" t="s">
        <v>2272</v>
      </c>
      <c r="C3133" s="155" t="s">
        <v>1583</v>
      </c>
      <c r="D3133" s="155"/>
      <c r="E3133" s="156" t="s">
        <v>1584</v>
      </c>
      <c r="F3133" s="157">
        <v>0</v>
      </c>
      <c r="G3133" s="157">
        <v>55193.1</v>
      </c>
      <c r="H3133" s="157">
        <v>55042.3</v>
      </c>
    </row>
    <row r="3134" spans="1:8" ht="45" outlineLevel="6" x14ac:dyDescent="0.2">
      <c r="A3134" s="155" t="s">
        <v>2266</v>
      </c>
      <c r="B3134" s="155" t="s">
        <v>2272</v>
      </c>
      <c r="C3134" s="155" t="s">
        <v>1585</v>
      </c>
      <c r="D3134" s="155"/>
      <c r="E3134" s="156" t="s">
        <v>25</v>
      </c>
      <c r="F3134" s="157">
        <v>0</v>
      </c>
      <c r="G3134" s="157">
        <v>55193.1</v>
      </c>
      <c r="H3134" s="157">
        <v>55042.3</v>
      </c>
    </row>
    <row r="3135" spans="1:8" ht="15" outlineLevel="7" x14ac:dyDescent="0.2">
      <c r="A3135" s="155" t="s">
        <v>2266</v>
      </c>
      <c r="B3135" s="155" t="s">
        <v>2272</v>
      </c>
      <c r="C3135" s="155" t="s">
        <v>1585</v>
      </c>
      <c r="D3135" s="155" t="s">
        <v>327</v>
      </c>
      <c r="E3135" s="156" t="s">
        <v>328</v>
      </c>
      <c r="F3135" s="157">
        <v>0</v>
      </c>
      <c r="G3135" s="157">
        <v>55193.1</v>
      </c>
      <c r="H3135" s="157">
        <v>55042.3</v>
      </c>
    </row>
    <row r="3136" spans="1:8" ht="30" outlineLevel="5" x14ac:dyDescent="0.2">
      <c r="A3136" s="155" t="s">
        <v>2266</v>
      </c>
      <c r="B3136" s="155" t="s">
        <v>2272</v>
      </c>
      <c r="C3136" s="155" t="s">
        <v>1586</v>
      </c>
      <c r="D3136" s="155"/>
      <c r="E3136" s="156" t="s">
        <v>1587</v>
      </c>
      <c r="F3136" s="157">
        <v>182751.9</v>
      </c>
      <c r="G3136" s="157">
        <v>0</v>
      </c>
      <c r="H3136" s="157">
        <v>0</v>
      </c>
    </row>
    <row r="3137" spans="1:8" ht="50.25" customHeight="1" outlineLevel="6" x14ac:dyDescent="0.2">
      <c r="A3137" s="155" t="s">
        <v>2266</v>
      </c>
      <c r="B3137" s="155" t="s">
        <v>2272</v>
      </c>
      <c r="C3137" s="155" t="s">
        <v>1588</v>
      </c>
      <c r="D3137" s="155"/>
      <c r="E3137" s="156" t="s">
        <v>1589</v>
      </c>
      <c r="F3137" s="157">
        <v>182751.9</v>
      </c>
      <c r="G3137" s="157">
        <v>0</v>
      </c>
      <c r="H3137" s="157">
        <v>0</v>
      </c>
    </row>
    <row r="3138" spans="1:8" ht="45" outlineLevel="7" x14ac:dyDescent="0.2">
      <c r="A3138" s="155" t="s">
        <v>2266</v>
      </c>
      <c r="B3138" s="155" t="s">
        <v>2272</v>
      </c>
      <c r="C3138" s="155" t="s">
        <v>1588</v>
      </c>
      <c r="D3138" s="155" t="s">
        <v>388</v>
      </c>
      <c r="E3138" s="156" t="s">
        <v>389</v>
      </c>
      <c r="F3138" s="157">
        <v>182751.9</v>
      </c>
      <c r="G3138" s="157">
        <v>0</v>
      </c>
      <c r="H3138" s="157">
        <v>0</v>
      </c>
    </row>
    <row r="3139" spans="1:8" ht="81" customHeight="1" outlineLevel="5" x14ac:dyDescent="0.2">
      <c r="A3139" s="155" t="s">
        <v>2266</v>
      </c>
      <c r="B3139" s="155" t="s">
        <v>2272</v>
      </c>
      <c r="C3139" s="155" t="s">
        <v>1590</v>
      </c>
      <c r="D3139" s="155"/>
      <c r="E3139" s="156" t="s">
        <v>2312</v>
      </c>
      <c r="F3139" s="157">
        <v>6254338.7000000002</v>
      </c>
      <c r="G3139" s="157">
        <v>4866933.7</v>
      </c>
      <c r="H3139" s="157">
        <v>2100000</v>
      </c>
    </row>
    <row r="3140" spans="1:8" ht="135" outlineLevel="6" x14ac:dyDescent="0.2">
      <c r="A3140" s="155" t="s">
        <v>2266</v>
      </c>
      <c r="B3140" s="155" t="s">
        <v>2272</v>
      </c>
      <c r="C3140" s="155" t="s">
        <v>1591</v>
      </c>
      <c r="D3140" s="155"/>
      <c r="E3140" s="156" t="s">
        <v>1592</v>
      </c>
      <c r="F3140" s="157">
        <v>465540.9</v>
      </c>
      <c r="G3140" s="157">
        <v>1222628.3999999999</v>
      </c>
      <c r="H3140" s="157">
        <v>768169</v>
      </c>
    </row>
    <row r="3141" spans="1:8" ht="60" outlineLevel="7" x14ac:dyDescent="0.2">
      <c r="A3141" s="155" t="s">
        <v>2266</v>
      </c>
      <c r="B3141" s="155" t="s">
        <v>2272</v>
      </c>
      <c r="C3141" s="155" t="s">
        <v>1591</v>
      </c>
      <c r="D3141" s="155" t="s">
        <v>289</v>
      </c>
      <c r="E3141" s="156" t="s">
        <v>290</v>
      </c>
      <c r="F3141" s="157">
        <v>465540.9</v>
      </c>
      <c r="G3141" s="157">
        <v>1222628.3999999999</v>
      </c>
      <c r="H3141" s="157">
        <v>768169</v>
      </c>
    </row>
    <row r="3142" spans="1:8" ht="120" outlineLevel="6" x14ac:dyDescent="0.2">
      <c r="A3142" s="155" t="s">
        <v>2266</v>
      </c>
      <c r="B3142" s="155" t="s">
        <v>2272</v>
      </c>
      <c r="C3142" s="155" t="s">
        <v>1593</v>
      </c>
      <c r="D3142" s="155"/>
      <c r="E3142" s="156" t="s">
        <v>1594</v>
      </c>
      <c r="F3142" s="157">
        <v>744600</v>
      </c>
      <c r="G3142" s="157">
        <v>920660.6</v>
      </c>
      <c r="H3142" s="157">
        <v>500000</v>
      </c>
    </row>
    <row r="3143" spans="1:8" ht="45" outlineLevel="7" x14ac:dyDescent="0.2">
      <c r="A3143" s="155" t="s">
        <v>2266</v>
      </c>
      <c r="B3143" s="155" t="s">
        <v>2272</v>
      </c>
      <c r="C3143" s="155" t="s">
        <v>1593</v>
      </c>
      <c r="D3143" s="155" t="s">
        <v>388</v>
      </c>
      <c r="E3143" s="156" t="s">
        <v>389</v>
      </c>
      <c r="F3143" s="157">
        <v>744600</v>
      </c>
      <c r="G3143" s="157">
        <v>920660.6</v>
      </c>
      <c r="H3143" s="157">
        <v>500000</v>
      </c>
    </row>
    <row r="3144" spans="1:8" ht="195" outlineLevel="6" x14ac:dyDescent="0.2">
      <c r="A3144" s="155" t="s">
        <v>2266</v>
      </c>
      <c r="B3144" s="155" t="s">
        <v>2272</v>
      </c>
      <c r="C3144" s="155" t="s">
        <v>1595</v>
      </c>
      <c r="D3144" s="155"/>
      <c r="E3144" s="156" t="s">
        <v>1596</v>
      </c>
      <c r="F3144" s="157">
        <v>916355.4</v>
      </c>
      <c r="G3144" s="157">
        <v>831831</v>
      </c>
      <c r="H3144" s="157">
        <v>831831</v>
      </c>
    </row>
    <row r="3145" spans="1:8" ht="15" outlineLevel="7" x14ac:dyDescent="0.2">
      <c r="A3145" s="155" t="s">
        <v>2266</v>
      </c>
      <c r="B3145" s="155" t="s">
        <v>2272</v>
      </c>
      <c r="C3145" s="155" t="s">
        <v>1595</v>
      </c>
      <c r="D3145" s="155" t="s">
        <v>343</v>
      </c>
      <c r="E3145" s="156" t="s">
        <v>344</v>
      </c>
      <c r="F3145" s="157">
        <v>916355.4</v>
      </c>
      <c r="G3145" s="157">
        <v>831831</v>
      </c>
      <c r="H3145" s="157">
        <v>831831</v>
      </c>
    </row>
    <row r="3146" spans="1:8" ht="30" outlineLevel="6" x14ac:dyDescent="0.2">
      <c r="A3146" s="155" t="s">
        <v>2266</v>
      </c>
      <c r="B3146" s="155" t="s">
        <v>2272</v>
      </c>
      <c r="C3146" s="155" t="s">
        <v>1597</v>
      </c>
      <c r="D3146" s="155"/>
      <c r="E3146" s="156" t="s">
        <v>1598</v>
      </c>
      <c r="F3146" s="157">
        <v>2690944.6</v>
      </c>
      <c r="G3146" s="157">
        <v>0</v>
      </c>
      <c r="H3146" s="157">
        <v>0</v>
      </c>
    </row>
    <row r="3147" spans="1:8" ht="45" outlineLevel="7" x14ac:dyDescent="0.2">
      <c r="A3147" s="155" t="s">
        <v>2266</v>
      </c>
      <c r="B3147" s="155" t="s">
        <v>2272</v>
      </c>
      <c r="C3147" s="155" t="s">
        <v>1597</v>
      </c>
      <c r="D3147" s="155" t="s">
        <v>388</v>
      </c>
      <c r="E3147" s="156" t="s">
        <v>389</v>
      </c>
      <c r="F3147" s="157">
        <v>2690944.6</v>
      </c>
      <c r="G3147" s="157">
        <v>0</v>
      </c>
      <c r="H3147" s="157">
        <v>0</v>
      </c>
    </row>
    <row r="3148" spans="1:8" ht="105" outlineLevel="6" x14ac:dyDescent="0.2">
      <c r="A3148" s="155" t="s">
        <v>2266</v>
      </c>
      <c r="B3148" s="155" t="s">
        <v>2272</v>
      </c>
      <c r="C3148" s="155" t="s">
        <v>1599</v>
      </c>
      <c r="D3148" s="155"/>
      <c r="E3148" s="156" t="s">
        <v>1600</v>
      </c>
      <c r="F3148" s="157">
        <v>1436897.8</v>
      </c>
      <c r="G3148" s="157">
        <v>1891813.7</v>
      </c>
      <c r="H3148" s="157">
        <v>0</v>
      </c>
    </row>
    <row r="3149" spans="1:8" ht="60" outlineLevel="7" x14ac:dyDescent="0.2">
      <c r="A3149" s="155" t="s">
        <v>2266</v>
      </c>
      <c r="B3149" s="155" t="s">
        <v>2272</v>
      </c>
      <c r="C3149" s="155" t="s">
        <v>1599</v>
      </c>
      <c r="D3149" s="155" t="s">
        <v>289</v>
      </c>
      <c r="E3149" s="156" t="s">
        <v>290</v>
      </c>
      <c r="F3149" s="157">
        <v>1436897.8</v>
      </c>
      <c r="G3149" s="157">
        <v>1891813.7</v>
      </c>
      <c r="H3149" s="157">
        <v>0</v>
      </c>
    </row>
    <row r="3150" spans="1:8" ht="105" outlineLevel="4" x14ac:dyDescent="0.2">
      <c r="A3150" s="155" t="s">
        <v>2266</v>
      </c>
      <c r="B3150" s="155" t="s">
        <v>2272</v>
      </c>
      <c r="C3150" s="155" t="s">
        <v>1641</v>
      </c>
      <c r="D3150" s="155"/>
      <c r="E3150" s="156" t="s">
        <v>1642</v>
      </c>
      <c r="F3150" s="157">
        <v>1319571.5</v>
      </c>
      <c r="G3150" s="157">
        <v>1619239.6</v>
      </c>
      <c r="H3150" s="157">
        <v>1177100.5</v>
      </c>
    </row>
    <row r="3151" spans="1:8" ht="60" outlineLevel="5" x14ac:dyDescent="0.2">
      <c r="A3151" s="155" t="s">
        <v>2266</v>
      </c>
      <c r="B3151" s="155" t="s">
        <v>2272</v>
      </c>
      <c r="C3151" s="155" t="s">
        <v>1643</v>
      </c>
      <c r="D3151" s="155"/>
      <c r="E3151" s="156" t="s">
        <v>1644</v>
      </c>
      <c r="F3151" s="157">
        <v>950353.4</v>
      </c>
      <c r="G3151" s="157">
        <v>1186512.2</v>
      </c>
      <c r="H3151" s="157">
        <v>860902.6</v>
      </c>
    </row>
    <row r="3152" spans="1:8" ht="60" outlineLevel="6" x14ac:dyDescent="0.2">
      <c r="A3152" s="155" t="s">
        <v>2266</v>
      </c>
      <c r="B3152" s="155" t="s">
        <v>2272</v>
      </c>
      <c r="C3152" s="155" t="s">
        <v>1645</v>
      </c>
      <c r="D3152" s="155"/>
      <c r="E3152" s="156" t="s">
        <v>288</v>
      </c>
      <c r="F3152" s="157">
        <v>563469.30000000005</v>
      </c>
      <c r="G3152" s="157">
        <v>799628.1</v>
      </c>
      <c r="H3152" s="157">
        <v>474018.5</v>
      </c>
    </row>
    <row r="3153" spans="1:8" ht="60" outlineLevel="7" x14ac:dyDescent="0.2">
      <c r="A3153" s="155" t="s">
        <v>2266</v>
      </c>
      <c r="B3153" s="155" t="s">
        <v>2272</v>
      </c>
      <c r="C3153" s="155" t="s">
        <v>1645</v>
      </c>
      <c r="D3153" s="155" t="s">
        <v>289</v>
      </c>
      <c r="E3153" s="156" t="s">
        <v>290</v>
      </c>
      <c r="F3153" s="157">
        <v>563469.30000000005</v>
      </c>
      <c r="G3153" s="157">
        <v>799628.1</v>
      </c>
      <c r="H3153" s="157">
        <v>474018.5</v>
      </c>
    </row>
    <row r="3154" spans="1:8" ht="60" outlineLevel="6" x14ac:dyDescent="0.2">
      <c r="A3154" s="155" t="s">
        <v>2266</v>
      </c>
      <c r="B3154" s="155" t="s">
        <v>2272</v>
      </c>
      <c r="C3154" s="155" t="s">
        <v>1646</v>
      </c>
      <c r="D3154" s="155"/>
      <c r="E3154" s="156" t="s">
        <v>1647</v>
      </c>
      <c r="F3154" s="157">
        <v>296178.2</v>
      </c>
      <c r="G3154" s="157">
        <v>296178.2</v>
      </c>
      <c r="H3154" s="157">
        <v>296178.2</v>
      </c>
    </row>
    <row r="3155" spans="1:8" ht="60" outlineLevel="7" x14ac:dyDescent="0.2">
      <c r="A3155" s="155" t="s">
        <v>2266</v>
      </c>
      <c r="B3155" s="155" t="s">
        <v>2272</v>
      </c>
      <c r="C3155" s="155" t="s">
        <v>1646</v>
      </c>
      <c r="D3155" s="155" t="s">
        <v>289</v>
      </c>
      <c r="E3155" s="156" t="s">
        <v>290</v>
      </c>
      <c r="F3155" s="157">
        <v>296178.2</v>
      </c>
      <c r="G3155" s="157">
        <v>296178.2</v>
      </c>
      <c r="H3155" s="157">
        <v>296178.2</v>
      </c>
    </row>
    <row r="3156" spans="1:8" ht="180" outlineLevel="6" x14ac:dyDescent="0.2">
      <c r="A3156" s="155" t="s">
        <v>2266</v>
      </c>
      <c r="B3156" s="155" t="s">
        <v>2272</v>
      </c>
      <c r="C3156" s="155" t="s">
        <v>1648</v>
      </c>
      <c r="D3156" s="155"/>
      <c r="E3156" s="156" t="s">
        <v>1649</v>
      </c>
      <c r="F3156" s="157">
        <v>90705.9</v>
      </c>
      <c r="G3156" s="157">
        <v>90705.9</v>
      </c>
      <c r="H3156" s="157">
        <v>90705.9</v>
      </c>
    </row>
    <row r="3157" spans="1:8" ht="60" outlineLevel="7" x14ac:dyDescent="0.2">
      <c r="A3157" s="155" t="s">
        <v>2266</v>
      </c>
      <c r="B3157" s="155" t="s">
        <v>2272</v>
      </c>
      <c r="C3157" s="155" t="s">
        <v>1648</v>
      </c>
      <c r="D3157" s="155" t="s">
        <v>289</v>
      </c>
      <c r="E3157" s="156" t="s">
        <v>290</v>
      </c>
      <c r="F3157" s="157">
        <v>90705.9</v>
      </c>
      <c r="G3157" s="157">
        <v>90705.9</v>
      </c>
      <c r="H3157" s="157">
        <v>90705.9</v>
      </c>
    </row>
    <row r="3158" spans="1:8" ht="60" outlineLevel="5" x14ac:dyDescent="0.2">
      <c r="A3158" s="155" t="s">
        <v>2266</v>
      </c>
      <c r="B3158" s="155" t="s">
        <v>2272</v>
      </c>
      <c r="C3158" s="155" t="s">
        <v>1654</v>
      </c>
      <c r="D3158" s="155"/>
      <c r="E3158" s="156" t="s">
        <v>1655</v>
      </c>
      <c r="F3158" s="157">
        <v>150000</v>
      </c>
      <c r="G3158" s="157">
        <v>200000</v>
      </c>
      <c r="H3158" s="157">
        <v>300000</v>
      </c>
    </row>
    <row r="3159" spans="1:8" ht="45" outlineLevel="6" x14ac:dyDescent="0.2">
      <c r="A3159" s="155" t="s">
        <v>2266</v>
      </c>
      <c r="B3159" s="155" t="s">
        <v>2272</v>
      </c>
      <c r="C3159" s="155" t="s">
        <v>1656</v>
      </c>
      <c r="D3159" s="155"/>
      <c r="E3159" s="156" t="s">
        <v>1657</v>
      </c>
      <c r="F3159" s="157">
        <v>150000</v>
      </c>
      <c r="G3159" s="157">
        <v>200000</v>
      </c>
      <c r="H3159" s="157">
        <v>300000</v>
      </c>
    </row>
    <row r="3160" spans="1:8" ht="60" outlineLevel="7" x14ac:dyDescent="0.2">
      <c r="A3160" s="155" t="s">
        <v>2266</v>
      </c>
      <c r="B3160" s="155" t="s">
        <v>2272</v>
      </c>
      <c r="C3160" s="155" t="s">
        <v>1656</v>
      </c>
      <c r="D3160" s="155" t="s">
        <v>289</v>
      </c>
      <c r="E3160" s="156" t="s">
        <v>290</v>
      </c>
      <c r="F3160" s="157">
        <v>150000</v>
      </c>
      <c r="G3160" s="157">
        <v>200000</v>
      </c>
      <c r="H3160" s="157">
        <v>300000</v>
      </c>
    </row>
    <row r="3161" spans="1:8" ht="105" outlineLevel="5" x14ac:dyDescent="0.2">
      <c r="A3161" s="155" t="s">
        <v>2266</v>
      </c>
      <c r="B3161" s="155" t="s">
        <v>2272</v>
      </c>
      <c r="C3161" s="155" t="s">
        <v>1658</v>
      </c>
      <c r="D3161" s="155"/>
      <c r="E3161" s="156" t="s">
        <v>1659</v>
      </c>
      <c r="F3161" s="157">
        <v>203020.2</v>
      </c>
      <c r="G3161" s="157">
        <v>216529.5</v>
      </c>
      <c r="H3161" s="157">
        <v>0</v>
      </c>
    </row>
    <row r="3162" spans="1:8" ht="120" outlineLevel="6" x14ac:dyDescent="0.2">
      <c r="A3162" s="155" t="s">
        <v>2266</v>
      </c>
      <c r="B3162" s="155" t="s">
        <v>2272</v>
      </c>
      <c r="C3162" s="155" t="s">
        <v>1660</v>
      </c>
      <c r="D3162" s="155"/>
      <c r="E3162" s="156" t="s">
        <v>1661</v>
      </c>
      <c r="F3162" s="157">
        <v>203020.2</v>
      </c>
      <c r="G3162" s="157">
        <v>216529.5</v>
      </c>
      <c r="H3162" s="157">
        <v>0</v>
      </c>
    </row>
    <row r="3163" spans="1:8" ht="60" outlineLevel="7" x14ac:dyDescent="0.2">
      <c r="A3163" s="155" t="s">
        <v>2266</v>
      </c>
      <c r="B3163" s="155" t="s">
        <v>2272</v>
      </c>
      <c r="C3163" s="155" t="s">
        <v>1660</v>
      </c>
      <c r="D3163" s="155" t="s">
        <v>289</v>
      </c>
      <c r="E3163" s="156" t="s">
        <v>290</v>
      </c>
      <c r="F3163" s="157">
        <v>203020.2</v>
      </c>
      <c r="G3163" s="157">
        <v>216529.5</v>
      </c>
      <c r="H3163" s="157">
        <v>0</v>
      </c>
    </row>
    <row r="3164" spans="1:8" ht="91.5" customHeight="1" outlineLevel="5" x14ac:dyDescent="0.2">
      <c r="A3164" s="155" t="s">
        <v>2266</v>
      </c>
      <c r="B3164" s="155" t="s">
        <v>2272</v>
      </c>
      <c r="C3164" s="155" t="s">
        <v>1662</v>
      </c>
      <c r="D3164" s="155"/>
      <c r="E3164" s="156" t="s">
        <v>1663</v>
      </c>
      <c r="F3164" s="157">
        <v>16197.9</v>
      </c>
      <c r="G3164" s="157">
        <v>16197.9</v>
      </c>
      <c r="H3164" s="157">
        <v>16197.9</v>
      </c>
    </row>
    <row r="3165" spans="1:8" ht="138.75" customHeight="1" outlineLevel="6" x14ac:dyDescent="0.2">
      <c r="A3165" s="155" t="s">
        <v>2266</v>
      </c>
      <c r="B3165" s="155" t="s">
        <v>2272</v>
      </c>
      <c r="C3165" s="155" t="s">
        <v>1664</v>
      </c>
      <c r="D3165" s="155"/>
      <c r="E3165" s="156" t="s">
        <v>1665</v>
      </c>
      <c r="F3165" s="157">
        <v>16197.9</v>
      </c>
      <c r="G3165" s="157">
        <v>16197.9</v>
      </c>
      <c r="H3165" s="157">
        <v>16197.9</v>
      </c>
    </row>
    <row r="3166" spans="1:8" ht="60" outlineLevel="7" x14ac:dyDescent="0.2">
      <c r="A3166" s="155" t="s">
        <v>2266</v>
      </c>
      <c r="B3166" s="155" t="s">
        <v>2272</v>
      </c>
      <c r="C3166" s="155" t="s">
        <v>1664</v>
      </c>
      <c r="D3166" s="155" t="s">
        <v>289</v>
      </c>
      <c r="E3166" s="156" t="s">
        <v>290</v>
      </c>
      <c r="F3166" s="157">
        <v>16197.9</v>
      </c>
      <c r="G3166" s="157">
        <v>16197.9</v>
      </c>
      <c r="H3166" s="157">
        <v>16197.9</v>
      </c>
    </row>
    <row r="3167" spans="1:8" ht="30" outlineLevel="1" x14ac:dyDescent="0.2">
      <c r="A3167" s="155" t="s">
        <v>2266</v>
      </c>
      <c r="B3167" s="155" t="s">
        <v>2062</v>
      </c>
      <c r="C3167" s="155"/>
      <c r="D3167" s="155"/>
      <c r="E3167" s="156" t="s">
        <v>2063</v>
      </c>
      <c r="F3167" s="157">
        <v>711560.8</v>
      </c>
      <c r="G3167" s="157">
        <v>0</v>
      </c>
      <c r="H3167" s="157">
        <v>0</v>
      </c>
    </row>
    <row r="3168" spans="1:8" ht="15" outlineLevel="2" x14ac:dyDescent="0.2">
      <c r="A3168" s="155" t="s">
        <v>2266</v>
      </c>
      <c r="B3168" s="155" t="s">
        <v>2068</v>
      </c>
      <c r="C3168" s="155"/>
      <c r="D3168" s="155"/>
      <c r="E3168" s="156" t="s">
        <v>2069</v>
      </c>
      <c r="F3168" s="157">
        <v>711560.8</v>
      </c>
      <c r="G3168" s="157">
        <v>0</v>
      </c>
      <c r="H3168" s="157">
        <v>0</v>
      </c>
    </row>
    <row r="3169" spans="1:8" ht="75" outlineLevel="3" x14ac:dyDescent="0.2">
      <c r="A3169" s="155" t="s">
        <v>2266</v>
      </c>
      <c r="B3169" s="155" t="s">
        <v>2068</v>
      </c>
      <c r="C3169" s="155" t="s">
        <v>1431</v>
      </c>
      <c r="D3169" s="155"/>
      <c r="E3169" s="156" t="s">
        <v>1432</v>
      </c>
      <c r="F3169" s="157">
        <v>711560.8</v>
      </c>
      <c r="G3169" s="157">
        <v>0</v>
      </c>
      <c r="H3169" s="157">
        <v>0</v>
      </c>
    </row>
    <row r="3170" spans="1:8" ht="30" outlineLevel="4" x14ac:dyDescent="0.2">
      <c r="A3170" s="155" t="s">
        <v>2266</v>
      </c>
      <c r="B3170" s="155" t="s">
        <v>2068</v>
      </c>
      <c r="C3170" s="155" t="s">
        <v>1499</v>
      </c>
      <c r="D3170" s="155"/>
      <c r="E3170" s="156" t="s">
        <v>1500</v>
      </c>
      <c r="F3170" s="157">
        <v>711560.8</v>
      </c>
      <c r="G3170" s="157">
        <v>0</v>
      </c>
      <c r="H3170" s="157">
        <v>0</v>
      </c>
    </row>
    <row r="3171" spans="1:8" ht="30" outlineLevel="5" x14ac:dyDescent="0.2">
      <c r="A3171" s="155" t="s">
        <v>2266</v>
      </c>
      <c r="B3171" s="155" t="s">
        <v>2068</v>
      </c>
      <c r="C3171" s="155" t="s">
        <v>1507</v>
      </c>
      <c r="D3171" s="155"/>
      <c r="E3171" s="156" t="s">
        <v>1508</v>
      </c>
      <c r="F3171" s="157">
        <v>711560.8</v>
      </c>
      <c r="G3171" s="157">
        <v>0</v>
      </c>
      <c r="H3171" s="157">
        <v>0</v>
      </c>
    </row>
    <row r="3172" spans="1:8" ht="15" outlineLevel="6" x14ac:dyDescent="0.2">
      <c r="A3172" s="155" t="s">
        <v>2266</v>
      </c>
      <c r="B3172" s="155" t="s">
        <v>2068</v>
      </c>
      <c r="C3172" s="155" t="s">
        <v>1509</v>
      </c>
      <c r="D3172" s="155"/>
      <c r="E3172" s="156" t="s">
        <v>1510</v>
      </c>
      <c r="F3172" s="157">
        <v>711560.8</v>
      </c>
      <c r="G3172" s="157">
        <v>0</v>
      </c>
      <c r="H3172" s="157">
        <v>0</v>
      </c>
    </row>
    <row r="3173" spans="1:8" ht="15" outlineLevel="7" x14ac:dyDescent="0.2">
      <c r="A3173" s="155" t="s">
        <v>2266</v>
      </c>
      <c r="B3173" s="155" t="s">
        <v>2068</v>
      </c>
      <c r="C3173" s="155" t="s">
        <v>1509</v>
      </c>
      <c r="D3173" s="155" t="s">
        <v>343</v>
      </c>
      <c r="E3173" s="156" t="s">
        <v>344</v>
      </c>
      <c r="F3173" s="157">
        <v>711560.8</v>
      </c>
      <c r="G3173" s="157">
        <v>0</v>
      </c>
      <c r="H3173" s="157">
        <v>0</v>
      </c>
    </row>
    <row r="3174" spans="1:8" ht="15" outlineLevel="1" x14ac:dyDescent="0.2">
      <c r="A3174" s="155" t="s">
        <v>2266</v>
      </c>
      <c r="B3174" s="155" t="s">
        <v>2092</v>
      </c>
      <c r="C3174" s="155"/>
      <c r="D3174" s="155"/>
      <c r="E3174" s="156" t="s">
        <v>2093</v>
      </c>
      <c r="F3174" s="157">
        <v>372863</v>
      </c>
      <c r="G3174" s="157">
        <v>342894.6</v>
      </c>
      <c r="H3174" s="157">
        <v>342894.6</v>
      </c>
    </row>
    <row r="3175" spans="1:8" ht="30" outlineLevel="2" x14ac:dyDescent="0.2">
      <c r="A3175" s="155" t="s">
        <v>2266</v>
      </c>
      <c r="B3175" s="155" t="s">
        <v>2138</v>
      </c>
      <c r="C3175" s="155"/>
      <c r="D3175" s="155"/>
      <c r="E3175" s="156" t="s">
        <v>2139</v>
      </c>
      <c r="F3175" s="157">
        <v>372863</v>
      </c>
      <c r="G3175" s="157">
        <v>342894.6</v>
      </c>
      <c r="H3175" s="157">
        <v>342894.6</v>
      </c>
    </row>
    <row r="3176" spans="1:8" ht="60" outlineLevel="3" x14ac:dyDescent="0.2">
      <c r="A3176" s="155" t="s">
        <v>2266</v>
      </c>
      <c r="B3176" s="155" t="s">
        <v>2138</v>
      </c>
      <c r="C3176" s="155" t="s">
        <v>633</v>
      </c>
      <c r="D3176" s="155"/>
      <c r="E3176" s="156" t="s">
        <v>634</v>
      </c>
      <c r="F3176" s="157">
        <v>372863</v>
      </c>
      <c r="G3176" s="157">
        <v>342894.6</v>
      </c>
      <c r="H3176" s="157">
        <v>342894.6</v>
      </c>
    </row>
    <row r="3177" spans="1:8" ht="75" outlineLevel="4" x14ac:dyDescent="0.2">
      <c r="A3177" s="155" t="s">
        <v>2266</v>
      </c>
      <c r="B3177" s="155" t="s">
        <v>2138</v>
      </c>
      <c r="C3177" s="155" t="s">
        <v>721</v>
      </c>
      <c r="D3177" s="155"/>
      <c r="E3177" s="156" t="s">
        <v>722</v>
      </c>
      <c r="F3177" s="157">
        <v>372863</v>
      </c>
      <c r="G3177" s="157">
        <v>342894.6</v>
      </c>
      <c r="H3177" s="157">
        <v>342894.6</v>
      </c>
    </row>
    <row r="3178" spans="1:8" ht="60" outlineLevel="5" x14ac:dyDescent="0.2">
      <c r="A3178" s="155" t="s">
        <v>2266</v>
      </c>
      <c r="B3178" s="155" t="s">
        <v>2138</v>
      </c>
      <c r="C3178" s="155" t="s">
        <v>755</v>
      </c>
      <c r="D3178" s="155"/>
      <c r="E3178" s="156" t="s">
        <v>756</v>
      </c>
      <c r="F3178" s="157">
        <v>372863</v>
      </c>
      <c r="G3178" s="157">
        <v>342894.6</v>
      </c>
      <c r="H3178" s="157">
        <v>342894.6</v>
      </c>
    </row>
    <row r="3179" spans="1:8" ht="210" outlineLevel="6" x14ac:dyDescent="0.2">
      <c r="A3179" s="155" t="s">
        <v>2266</v>
      </c>
      <c r="B3179" s="155" t="s">
        <v>2138</v>
      </c>
      <c r="C3179" s="155" t="s">
        <v>769</v>
      </c>
      <c r="D3179" s="155"/>
      <c r="E3179" s="156" t="s">
        <v>770</v>
      </c>
      <c r="F3179" s="157">
        <v>351809.8</v>
      </c>
      <c r="G3179" s="157">
        <v>321841.40000000002</v>
      </c>
      <c r="H3179" s="157">
        <v>321841.40000000002</v>
      </c>
    </row>
    <row r="3180" spans="1:8" ht="15" outlineLevel="7" x14ac:dyDescent="0.2">
      <c r="A3180" s="155" t="s">
        <v>2266</v>
      </c>
      <c r="B3180" s="155" t="s">
        <v>2138</v>
      </c>
      <c r="C3180" s="155" t="s">
        <v>769</v>
      </c>
      <c r="D3180" s="155" t="s">
        <v>343</v>
      </c>
      <c r="E3180" s="156" t="s">
        <v>344</v>
      </c>
      <c r="F3180" s="157">
        <v>351809.8</v>
      </c>
      <c r="G3180" s="157">
        <v>321841.40000000002</v>
      </c>
      <c r="H3180" s="157">
        <v>321841.40000000002</v>
      </c>
    </row>
    <row r="3181" spans="1:8" ht="270" outlineLevel="6" x14ac:dyDescent="0.2">
      <c r="A3181" s="155" t="s">
        <v>2266</v>
      </c>
      <c r="B3181" s="155" t="s">
        <v>2138</v>
      </c>
      <c r="C3181" s="155" t="s">
        <v>771</v>
      </c>
      <c r="D3181" s="155"/>
      <c r="E3181" s="156" t="s">
        <v>772</v>
      </c>
      <c r="F3181" s="157">
        <v>21053.200000000001</v>
      </c>
      <c r="G3181" s="157">
        <v>21053.200000000001</v>
      </c>
      <c r="H3181" s="157">
        <v>21053.200000000001</v>
      </c>
    </row>
    <row r="3182" spans="1:8" ht="15" outlineLevel="7" x14ac:dyDescent="0.2">
      <c r="A3182" s="155" t="s">
        <v>2266</v>
      </c>
      <c r="B3182" s="155" t="s">
        <v>2138</v>
      </c>
      <c r="C3182" s="155" t="s">
        <v>771</v>
      </c>
      <c r="D3182" s="155" t="s">
        <v>327</v>
      </c>
      <c r="E3182" s="156" t="s">
        <v>328</v>
      </c>
      <c r="F3182" s="157">
        <v>21053.200000000001</v>
      </c>
      <c r="G3182" s="157">
        <v>21053.200000000001</v>
      </c>
      <c r="H3182" s="157">
        <v>21053.200000000001</v>
      </c>
    </row>
    <row r="3183" spans="1:8" ht="30" x14ac:dyDescent="0.2">
      <c r="A3183" s="155" t="s">
        <v>2274</v>
      </c>
      <c r="B3183" s="155"/>
      <c r="C3183" s="155"/>
      <c r="D3183" s="155"/>
      <c r="E3183" s="156" t="s">
        <v>2275</v>
      </c>
      <c r="F3183" s="157">
        <v>798881.3</v>
      </c>
      <c r="G3183" s="157">
        <v>752865.1</v>
      </c>
      <c r="H3183" s="157">
        <v>752864.2</v>
      </c>
    </row>
    <row r="3184" spans="1:8" ht="30" outlineLevel="1" x14ac:dyDescent="0.2">
      <c r="A3184" s="155" t="s">
        <v>2274</v>
      </c>
      <c r="B3184" s="155" t="s">
        <v>2054</v>
      </c>
      <c r="C3184" s="155"/>
      <c r="D3184" s="155"/>
      <c r="E3184" s="156" t="s">
        <v>2055</v>
      </c>
      <c r="F3184" s="157">
        <v>798881.3</v>
      </c>
      <c r="G3184" s="157">
        <v>752865.1</v>
      </c>
      <c r="H3184" s="157">
        <v>752864.2</v>
      </c>
    </row>
    <row r="3185" spans="1:8" ht="90" outlineLevel="2" x14ac:dyDescent="0.2">
      <c r="A3185" s="155" t="s">
        <v>2274</v>
      </c>
      <c r="B3185" s="155" t="s">
        <v>2100</v>
      </c>
      <c r="C3185" s="155"/>
      <c r="D3185" s="155"/>
      <c r="E3185" s="156" t="s">
        <v>2101</v>
      </c>
      <c r="F3185" s="157">
        <v>798881.3</v>
      </c>
      <c r="G3185" s="157">
        <v>752865.1</v>
      </c>
      <c r="H3185" s="157">
        <v>752864.2</v>
      </c>
    </row>
    <row r="3186" spans="1:8" ht="105" outlineLevel="3" x14ac:dyDescent="0.2">
      <c r="A3186" s="155" t="s">
        <v>2274</v>
      </c>
      <c r="B3186" s="155" t="s">
        <v>2100</v>
      </c>
      <c r="C3186" s="155" t="s">
        <v>1989</v>
      </c>
      <c r="D3186" s="155"/>
      <c r="E3186" s="156" t="s">
        <v>1990</v>
      </c>
      <c r="F3186" s="157">
        <v>798881.3</v>
      </c>
      <c r="G3186" s="157">
        <v>752865.1</v>
      </c>
      <c r="H3186" s="157">
        <v>752864.2</v>
      </c>
    </row>
    <row r="3187" spans="1:8" ht="60" outlineLevel="4" x14ac:dyDescent="0.2">
      <c r="A3187" s="155" t="s">
        <v>2274</v>
      </c>
      <c r="B3187" s="155" t="s">
        <v>2100</v>
      </c>
      <c r="C3187" s="155" t="s">
        <v>1991</v>
      </c>
      <c r="D3187" s="155"/>
      <c r="E3187" s="156" t="s">
        <v>371</v>
      </c>
      <c r="F3187" s="157">
        <v>751406.7</v>
      </c>
      <c r="G3187" s="157">
        <v>705390.5</v>
      </c>
      <c r="H3187" s="157">
        <v>705389.6</v>
      </c>
    </row>
    <row r="3188" spans="1:8" ht="120" outlineLevel="7" x14ac:dyDescent="0.2">
      <c r="A3188" s="155" t="s">
        <v>2274</v>
      </c>
      <c r="B3188" s="155" t="s">
        <v>2100</v>
      </c>
      <c r="C3188" s="155" t="s">
        <v>1991</v>
      </c>
      <c r="D3188" s="155" t="s">
        <v>325</v>
      </c>
      <c r="E3188" s="156" t="s">
        <v>326</v>
      </c>
      <c r="F3188" s="157">
        <v>464879.1</v>
      </c>
      <c r="G3188" s="157">
        <v>484810.7</v>
      </c>
      <c r="H3188" s="157">
        <v>484810.7</v>
      </c>
    </row>
    <row r="3189" spans="1:8" ht="45" outlineLevel="7" x14ac:dyDescent="0.2">
      <c r="A3189" s="155" t="s">
        <v>2274</v>
      </c>
      <c r="B3189" s="155" t="s">
        <v>2100</v>
      </c>
      <c r="C3189" s="155" t="s">
        <v>1991</v>
      </c>
      <c r="D3189" s="155" t="s">
        <v>293</v>
      </c>
      <c r="E3189" s="156" t="s">
        <v>294</v>
      </c>
      <c r="F3189" s="157">
        <v>285483.5</v>
      </c>
      <c r="G3189" s="157">
        <v>219516.3</v>
      </c>
      <c r="H3189" s="157">
        <v>219495.3</v>
      </c>
    </row>
    <row r="3190" spans="1:8" ht="30" outlineLevel="7" x14ac:dyDescent="0.2">
      <c r="A3190" s="155" t="s">
        <v>2274</v>
      </c>
      <c r="B3190" s="155" t="s">
        <v>2100</v>
      </c>
      <c r="C3190" s="155" t="s">
        <v>1991</v>
      </c>
      <c r="D3190" s="155" t="s">
        <v>301</v>
      </c>
      <c r="E3190" s="156" t="s">
        <v>302</v>
      </c>
      <c r="F3190" s="157">
        <v>644.1</v>
      </c>
      <c r="G3190" s="157">
        <v>663.5</v>
      </c>
      <c r="H3190" s="157">
        <v>683.6</v>
      </c>
    </row>
    <row r="3191" spans="1:8" ht="15" outlineLevel="7" x14ac:dyDescent="0.2">
      <c r="A3191" s="155" t="s">
        <v>2274</v>
      </c>
      <c r="B3191" s="155" t="s">
        <v>2100</v>
      </c>
      <c r="C3191" s="155" t="s">
        <v>1991</v>
      </c>
      <c r="D3191" s="155" t="s">
        <v>327</v>
      </c>
      <c r="E3191" s="156" t="s">
        <v>328</v>
      </c>
      <c r="F3191" s="157">
        <v>400</v>
      </c>
      <c r="G3191" s="157">
        <v>400</v>
      </c>
      <c r="H3191" s="157">
        <v>400</v>
      </c>
    </row>
    <row r="3192" spans="1:8" ht="60" outlineLevel="4" x14ac:dyDescent="0.2">
      <c r="A3192" s="155" t="s">
        <v>2274</v>
      </c>
      <c r="B3192" s="155" t="s">
        <v>2100</v>
      </c>
      <c r="C3192" s="155" t="s">
        <v>2010</v>
      </c>
      <c r="D3192" s="155"/>
      <c r="E3192" s="156" t="s">
        <v>2011</v>
      </c>
      <c r="F3192" s="157">
        <v>1170</v>
      </c>
      <c r="G3192" s="157">
        <v>1170</v>
      </c>
      <c r="H3192" s="157">
        <v>1170</v>
      </c>
    </row>
    <row r="3193" spans="1:8" ht="15" outlineLevel="7" x14ac:dyDescent="0.2">
      <c r="A3193" s="155" t="s">
        <v>2274</v>
      </c>
      <c r="B3193" s="155" t="s">
        <v>2100</v>
      </c>
      <c r="C3193" s="155" t="s">
        <v>2010</v>
      </c>
      <c r="D3193" s="155" t="s">
        <v>343</v>
      </c>
      <c r="E3193" s="156" t="s">
        <v>344</v>
      </c>
      <c r="F3193" s="157">
        <v>1170</v>
      </c>
      <c r="G3193" s="157">
        <v>1170</v>
      </c>
      <c r="H3193" s="157">
        <v>1170</v>
      </c>
    </row>
    <row r="3194" spans="1:8" ht="90" outlineLevel="4" x14ac:dyDescent="0.2">
      <c r="A3194" s="155" t="s">
        <v>2274</v>
      </c>
      <c r="B3194" s="155" t="s">
        <v>2100</v>
      </c>
      <c r="C3194" s="155" t="s">
        <v>2012</v>
      </c>
      <c r="D3194" s="155"/>
      <c r="E3194" s="156" t="s">
        <v>2013</v>
      </c>
      <c r="F3194" s="157">
        <v>280</v>
      </c>
      <c r="G3194" s="157">
        <v>280</v>
      </c>
      <c r="H3194" s="157">
        <v>280</v>
      </c>
    </row>
    <row r="3195" spans="1:8" ht="15" outlineLevel="7" x14ac:dyDescent="0.2">
      <c r="A3195" s="155" t="s">
        <v>2274</v>
      </c>
      <c r="B3195" s="155" t="s">
        <v>2100</v>
      </c>
      <c r="C3195" s="155" t="s">
        <v>2012</v>
      </c>
      <c r="D3195" s="155" t="s">
        <v>343</v>
      </c>
      <c r="E3195" s="156" t="s">
        <v>344</v>
      </c>
      <c r="F3195" s="157">
        <v>280</v>
      </c>
      <c r="G3195" s="157">
        <v>280</v>
      </c>
      <c r="H3195" s="157">
        <v>280</v>
      </c>
    </row>
    <row r="3196" spans="1:8" ht="30" outlineLevel="4" x14ac:dyDescent="0.2">
      <c r="A3196" s="155" t="s">
        <v>2274</v>
      </c>
      <c r="B3196" s="155" t="s">
        <v>2100</v>
      </c>
      <c r="C3196" s="155" t="s">
        <v>2043</v>
      </c>
      <c r="D3196" s="155"/>
      <c r="E3196" s="156" t="s">
        <v>2044</v>
      </c>
      <c r="F3196" s="157">
        <v>2364.6999999999998</v>
      </c>
      <c r="G3196" s="157">
        <v>2364.6999999999998</v>
      </c>
      <c r="H3196" s="157">
        <v>2364.6999999999998</v>
      </c>
    </row>
    <row r="3197" spans="1:8" ht="109.5" customHeight="1" outlineLevel="7" x14ac:dyDescent="0.2">
      <c r="A3197" s="155" t="s">
        <v>2274</v>
      </c>
      <c r="B3197" s="155" t="s">
        <v>2100</v>
      </c>
      <c r="C3197" s="155" t="s">
        <v>2043</v>
      </c>
      <c r="D3197" s="155" t="s">
        <v>325</v>
      </c>
      <c r="E3197" s="156" t="s">
        <v>326</v>
      </c>
      <c r="F3197" s="157">
        <v>1986.7</v>
      </c>
      <c r="G3197" s="157">
        <v>1986.7</v>
      </c>
      <c r="H3197" s="157">
        <v>1986.7</v>
      </c>
    </row>
    <row r="3198" spans="1:8" ht="45" outlineLevel="7" x14ac:dyDescent="0.2">
      <c r="A3198" s="155" t="s">
        <v>2274</v>
      </c>
      <c r="B3198" s="155" t="s">
        <v>2100</v>
      </c>
      <c r="C3198" s="155" t="s">
        <v>2043</v>
      </c>
      <c r="D3198" s="155" t="s">
        <v>293</v>
      </c>
      <c r="E3198" s="156" t="s">
        <v>294</v>
      </c>
      <c r="F3198" s="157">
        <v>378</v>
      </c>
      <c r="G3198" s="157">
        <v>378</v>
      </c>
      <c r="H3198" s="157">
        <v>378</v>
      </c>
    </row>
    <row r="3199" spans="1:8" ht="75" outlineLevel="4" x14ac:dyDescent="0.2">
      <c r="A3199" s="155" t="s">
        <v>2274</v>
      </c>
      <c r="B3199" s="155" t="s">
        <v>2100</v>
      </c>
      <c r="C3199" s="155" t="s">
        <v>2047</v>
      </c>
      <c r="D3199" s="155"/>
      <c r="E3199" s="156" t="s">
        <v>607</v>
      </c>
      <c r="F3199" s="157">
        <v>43659.9</v>
      </c>
      <c r="G3199" s="157">
        <v>43659.9</v>
      </c>
      <c r="H3199" s="157">
        <v>43659.9</v>
      </c>
    </row>
    <row r="3200" spans="1:8" ht="45" outlineLevel="7" x14ac:dyDescent="0.2">
      <c r="A3200" s="155" t="s">
        <v>2274</v>
      </c>
      <c r="B3200" s="155" t="s">
        <v>2100</v>
      </c>
      <c r="C3200" s="155" t="s">
        <v>2047</v>
      </c>
      <c r="D3200" s="155" t="s">
        <v>293</v>
      </c>
      <c r="E3200" s="156" t="s">
        <v>294</v>
      </c>
      <c r="F3200" s="157">
        <v>43659.9</v>
      </c>
      <c r="G3200" s="157">
        <v>43659.9</v>
      </c>
      <c r="H3200" s="157">
        <v>43659.9</v>
      </c>
    </row>
    <row r="3201" spans="1:8" ht="30" x14ac:dyDescent="0.2">
      <c r="A3201" s="155" t="s">
        <v>2276</v>
      </c>
      <c r="B3201" s="155"/>
      <c r="C3201" s="155"/>
      <c r="D3201" s="155"/>
      <c r="E3201" s="156" t="s">
        <v>2277</v>
      </c>
      <c r="F3201" s="157">
        <v>594444.30000000005</v>
      </c>
      <c r="G3201" s="157">
        <v>642918.1</v>
      </c>
      <c r="H3201" s="157">
        <v>608920.9</v>
      </c>
    </row>
    <row r="3202" spans="1:8" ht="30" outlineLevel="1" x14ac:dyDescent="0.2">
      <c r="A3202" s="155" t="s">
        <v>2276</v>
      </c>
      <c r="B3202" s="155" t="s">
        <v>2054</v>
      </c>
      <c r="C3202" s="155"/>
      <c r="D3202" s="155"/>
      <c r="E3202" s="156" t="s">
        <v>2055</v>
      </c>
      <c r="F3202" s="157">
        <v>594444.30000000005</v>
      </c>
      <c r="G3202" s="157">
        <v>642918.1</v>
      </c>
      <c r="H3202" s="157">
        <v>608920.9</v>
      </c>
    </row>
    <row r="3203" spans="1:8" ht="30" outlineLevel="2" x14ac:dyDescent="0.2">
      <c r="A3203" s="155" t="s">
        <v>2276</v>
      </c>
      <c r="B3203" s="155" t="s">
        <v>2056</v>
      </c>
      <c r="C3203" s="155"/>
      <c r="D3203" s="155"/>
      <c r="E3203" s="156" t="s">
        <v>2057</v>
      </c>
      <c r="F3203" s="157">
        <v>594444.30000000005</v>
      </c>
      <c r="G3203" s="157">
        <v>642918.1</v>
      </c>
      <c r="H3203" s="157">
        <v>608920.9</v>
      </c>
    </row>
    <row r="3204" spans="1:8" ht="45" outlineLevel="3" x14ac:dyDescent="0.2">
      <c r="A3204" s="155" t="s">
        <v>2276</v>
      </c>
      <c r="B3204" s="155" t="s">
        <v>2056</v>
      </c>
      <c r="C3204" s="155" t="s">
        <v>1055</v>
      </c>
      <c r="D3204" s="155"/>
      <c r="E3204" s="156" t="s">
        <v>1056</v>
      </c>
      <c r="F3204" s="157">
        <v>594444.30000000005</v>
      </c>
      <c r="G3204" s="157">
        <v>642918.1</v>
      </c>
      <c r="H3204" s="157">
        <v>608920.9</v>
      </c>
    </row>
    <row r="3205" spans="1:8" ht="45" outlineLevel="4" x14ac:dyDescent="0.2">
      <c r="A3205" s="155" t="s">
        <v>2276</v>
      </c>
      <c r="B3205" s="155" t="s">
        <v>2056</v>
      </c>
      <c r="C3205" s="155" t="s">
        <v>1104</v>
      </c>
      <c r="D3205" s="155"/>
      <c r="E3205" s="156" t="s">
        <v>951</v>
      </c>
      <c r="F3205" s="157">
        <v>594444.30000000005</v>
      </c>
      <c r="G3205" s="157">
        <v>642918.1</v>
      </c>
      <c r="H3205" s="157">
        <v>608920.9</v>
      </c>
    </row>
    <row r="3206" spans="1:8" ht="45" outlineLevel="5" x14ac:dyDescent="0.2">
      <c r="A3206" s="155" t="s">
        <v>2276</v>
      </c>
      <c r="B3206" s="155" t="s">
        <v>2056</v>
      </c>
      <c r="C3206" s="155" t="s">
        <v>1105</v>
      </c>
      <c r="D3206" s="155"/>
      <c r="E3206" s="156" t="s">
        <v>369</v>
      </c>
      <c r="F3206" s="157">
        <v>594444.30000000005</v>
      </c>
      <c r="G3206" s="157">
        <v>642918.1</v>
      </c>
      <c r="H3206" s="157">
        <v>608920.9</v>
      </c>
    </row>
    <row r="3207" spans="1:8" ht="60" outlineLevel="6" x14ac:dyDescent="0.2">
      <c r="A3207" s="155" t="s">
        <v>2276</v>
      </c>
      <c r="B3207" s="155" t="s">
        <v>2056</v>
      </c>
      <c r="C3207" s="155" t="s">
        <v>1106</v>
      </c>
      <c r="D3207" s="155"/>
      <c r="E3207" s="156" t="s">
        <v>371</v>
      </c>
      <c r="F3207" s="157">
        <v>586974.30000000005</v>
      </c>
      <c r="G3207" s="157">
        <v>629582.30000000005</v>
      </c>
      <c r="H3207" s="157">
        <v>596558.1</v>
      </c>
    </row>
    <row r="3208" spans="1:8" ht="108" customHeight="1" outlineLevel="7" x14ac:dyDescent="0.2">
      <c r="A3208" s="155" t="s">
        <v>2276</v>
      </c>
      <c r="B3208" s="155" t="s">
        <v>2056</v>
      </c>
      <c r="C3208" s="155" t="s">
        <v>1106</v>
      </c>
      <c r="D3208" s="155" t="s">
        <v>325</v>
      </c>
      <c r="E3208" s="156" t="s">
        <v>326</v>
      </c>
      <c r="F3208" s="157">
        <v>293026</v>
      </c>
      <c r="G3208" s="157">
        <v>305346</v>
      </c>
      <c r="H3208" s="157">
        <v>305346</v>
      </c>
    </row>
    <row r="3209" spans="1:8" ht="45" outlineLevel="7" x14ac:dyDescent="0.2">
      <c r="A3209" s="155" t="s">
        <v>2276</v>
      </c>
      <c r="B3209" s="155" t="s">
        <v>2056</v>
      </c>
      <c r="C3209" s="155" t="s">
        <v>1106</v>
      </c>
      <c r="D3209" s="155" t="s">
        <v>293</v>
      </c>
      <c r="E3209" s="156" t="s">
        <v>294</v>
      </c>
      <c r="F3209" s="157">
        <v>293627.3</v>
      </c>
      <c r="G3209" s="157">
        <v>323925.3</v>
      </c>
      <c r="H3209" s="157">
        <v>290901.09999999998</v>
      </c>
    </row>
    <row r="3210" spans="1:8" ht="30" outlineLevel="7" x14ac:dyDescent="0.2">
      <c r="A3210" s="155" t="s">
        <v>2276</v>
      </c>
      <c r="B3210" s="155" t="s">
        <v>2056</v>
      </c>
      <c r="C3210" s="155" t="s">
        <v>1106</v>
      </c>
      <c r="D3210" s="155" t="s">
        <v>301</v>
      </c>
      <c r="E3210" s="156" t="s">
        <v>302</v>
      </c>
      <c r="F3210" s="157">
        <v>10</v>
      </c>
      <c r="G3210" s="157">
        <v>0</v>
      </c>
      <c r="H3210" s="157">
        <v>0</v>
      </c>
    </row>
    <row r="3211" spans="1:8" ht="15" outlineLevel="7" x14ac:dyDescent="0.2">
      <c r="A3211" s="155" t="s">
        <v>2276</v>
      </c>
      <c r="B3211" s="155" t="s">
        <v>2056</v>
      </c>
      <c r="C3211" s="155" t="s">
        <v>1106</v>
      </c>
      <c r="D3211" s="155" t="s">
        <v>327</v>
      </c>
      <c r="E3211" s="156" t="s">
        <v>328</v>
      </c>
      <c r="F3211" s="157">
        <v>311</v>
      </c>
      <c r="G3211" s="157">
        <v>311</v>
      </c>
      <c r="H3211" s="157">
        <v>311</v>
      </c>
    </row>
    <row r="3212" spans="1:8" ht="45" outlineLevel="6" x14ac:dyDescent="0.2">
      <c r="A3212" s="155" t="s">
        <v>2276</v>
      </c>
      <c r="B3212" s="155" t="s">
        <v>2056</v>
      </c>
      <c r="C3212" s="155" t="s">
        <v>1107</v>
      </c>
      <c r="D3212" s="155"/>
      <c r="E3212" s="156" t="s">
        <v>1108</v>
      </c>
      <c r="F3212" s="157">
        <v>7470</v>
      </c>
      <c r="G3212" s="157">
        <v>13335.8</v>
      </c>
      <c r="H3212" s="157">
        <v>12362.8</v>
      </c>
    </row>
    <row r="3213" spans="1:8" ht="45" outlineLevel="7" x14ac:dyDescent="0.2">
      <c r="A3213" s="155" t="s">
        <v>2276</v>
      </c>
      <c r="B3213" s="155" t="s">
        <v>2056</v>
      </c>
      <c r="C3213" s="155" t="s">
        <v>1107</v>
      </c>
      <c r="D3213" s="155" t="s">
        <v>293</v>
      </c>
      <c r="E3213" s="156" t="s">
        <v>294</v>
      </c>
      <c r="F3213" s="157">
        <v>7470</v>
      </c>
      <c r="G3213" s="157">
        <v>13335.8</v>
      </c>
      <c r="H3213" s="157">
        <v>12362.8</v>
      </c>
    </row>
    <row r="3214" spans="1:8" ht="30.75" customHeight="1" x14ac:dyDescent="0.2">
      <c r="A3214" s="155" t="s">
        <v>2278</v>
      </c>
      <c r="B3214" s="155"/>
      <c r="C3214" s="155"/>
      <c r="D3214" s="155"/>
      <c r="E3214" s="156" t="s">
        <v>2279</v>
      </c>
      <c r="F3214" s="157">
        <v>18156.599999999999</v>
      </c>
      <c r="G3214" s="157">
        <v>18705.3</v>
      </c>
      <c r="H3214" s="157">
        <v>18705.3</v>
      </c>
    </row>
    <row r="3215" spans="1:8" ht="30" outlineLevel="1" x14ac:dyDescent="0.2">
      <c r="A3215" s="155" t="s">
        <v>2278</v>
      </c>
      <c r="B3215" s="155" t="s">
        <v>2054</v>
      </c>
      <c r="C3215" s="155"/>
      <c r="D3215" s="155"/>
      <c r="E3215" s="156" t="s">
        <v>2055</v>
      </c>
      <c r="F3215" s="157">
        <v>18156.599999999999</v>
      </c>
      <c r="G3215" s="157">
        <v>18705.3</v>
      </c>
      <c r="H3215" s="157">
        <v>18705.3</v>
      </c>
    </row>
    <row r="3216" spans="1:8" ht="30" outlineLevel="2" x14ac:dyDescent="0.2">
      <c r="A3216" s="155" t="s">
        <v>2278</v>
      </c>
      <c r="B3216" s="155" t="s">
        <v>2056</v>
      </c>
      <c r="C3216" s="155"/>
      <c r="D3216" s="155"/>
      <c r="E3216" s="156" t="s">
        <v>2057</v>
      </c>
      <c r="F3216" s="157">
        <v>18156.599999999999</v>
      </c>
      <c r="G3216" s="157">
        <v>18705.3</v>
      </c>
      <c r="H3216" s="157">
        <v>18705.3</v>
      </c>
    </row>
    <row r="3217" spans="1:8" ht="45" outlineLevel="3" x14ac:dyDescent="0.2">
      <c r="A3217" s="155" t="s">
        <v>2278</v>
      </c>
      <c r="B3217" s="155" t="s">
        <v>2056</v>
      </c>
      <c r="C3217" s="155" t="s">
        <v>1673</v>
      </c>
      <c r="D3217" s="155"/>
      <c r="E3217" s="156" t="s">
        <v>1674</v>
      </c>
      <c r="F3217" s="157">
        <v>15656.6</v>
      </c>
      <c r="G3217" s="157">
        <v>16205.3</v>
      </c>
      <c r="H3217" s="157">
        <v>16205.3</v>
      </c>
    </row>
    <row r="3218" spans="1:8" ht="45" outlineLevel="4" x14ac:dyDescent="0.2">
      <c r="A3218" s="155" t="s">
        <v>2278</v>
      </c>
      <c r="B3218" s="155" t="s">
        <v>2056</v>
      </c>
      <c r="C3218" s="155" t="s">
        <v>1715</v>
      </c>
      <c r="D3218" s="155"/>
      <c r="E3218" s="156" t="s">
        <v>1716</v>
      </c>
      <c r="F3218" s="157">
        <v>15656.6</v>
      </c>
      <c r="G3218" s="157">
        <v>16205.3</v>
      </c>
      <c r="H3218" s="157">
        <v>16205.3</v>
      </c>
    </row>
    <row r="3219" spans="1:8" ht="45" outlineLevel="5" x14ac:dyDescent="0.2">
      <c r="A3219" s="155" t="s">
        <v>2278</v>
      </c>
      <c r="B3219" s="155" t="s">
        <v>2056</v>
      </c>
      <c r="C3219" s="155" t="s">
        <v>1727</v>
      </c>
      <c r="D3219" s="155"/>
      <c r="E3219" s="156" t="s">
        <v>1728</v>
      </c>
      <c r="F3219" s="157">
        <v>15656.6</v>
      </c>
      <c r="G3219" s="157">
        <v>16205.3</v>
      </c>
      <c r="H3219" s="157">
        <v>16205.3</v>
      </c>
    </row>
    <row r="3220" spans="1:8" ht="60" outlineLevel="6" x14ac:dyDescent="0.2">
      <c r="A3220" s="155" t="s">
        <v>2278</v>
      </c>
      <c r="B3220" s="155" t="s">
        <v>2056</v>
      </c>
      <c r="C3220" s="155" t="s">
        <v>1729</v>
      </c>
      <c r="D3220" s="155"/>
      <c r="E3220" s="156" t="s">
        <v>371</v>
      </c>
      <c r="F3220" s="157">
        <v>15656.6</v>
      </c>
      <c r="G3220" s="157">
        <v>16205.3</v>
      </c>
      <c r="H3220" s="157">
        <v>16205.3</v>
      </c>
    </row>
    <row r="3221" spans="1:8" ht="108.75" customHeight="1" outlineLevel="7" x14ac:dyDescent="0.2">
      <c r="A3221" s="155" t="s">
        <v>2278</v>
      </c>
      <c r="B3221" s="155" t="s">
        <v>2056</v>
      </c>
      <c r="C3221" s="155" t="s">
        <v>1729</v>
      </c>
      <c r="D3221" s="155" t="s">
        <v>325</v>
      </c>
      <c r="E3221" s="156" t="s">
        <v>326</v>
      </c>
      <c r="F3221" s="157">
        <v>12711.5</v>
      </c>
      <c r="G3221" s="157">
        <v>13144.5</v>
      </c>
      <c r="H3221" s="157">
        <v>13144.5</v>
      </c>
    </row>
    <row r="3222" spans="1:8" ht="45" outlineLevel="7" x14ac:dyDescent="0.2">
      <c r="A3222" s="155" t="s">
        <v>2278</v>
      </c>
      <c r="B3222" s="155" t="s">
        <v>2056</v>
      </c>
      <c r="C3222" s="155" t="s">
        <v>1729</v>
      </c>
      <c r="D3222" s="155" t="s">
        <v>293</v>
      </c>
      <c r="E3222" s="156" t="s">
        <v>294</v>
      </c>
      <c r="F3222" s="157">
        <v>2919.3</v>
      </c>
      <c r="G3222" s="157">
        <v>3045.7</v>
      </c>
      <c r="H3222" s="157">
        <v>3046.4</v>
      </c>
    </row>
    <row r="3223" spans="1:8" ht="30" outlineLevel="7" x14ac:dyDescent="0.2">
      <c r="A3223" s="155" t="s">
        <v>2278</v>
      </c>
      <c r="B3223" s="155" t="s">
        <v>2056</v>
      </c>
      <c r="C3223" s="155" t="s">
        <v>1729</v>
      </c>
      <c r="D3223" s="155" t="s">
        <v>301</v>
      </c>
      <c r="E3223" s="156" t="s">
        <v>302</v>
      </c>
      <c r="F3223" s="157">
        <v>10</v>
      </c>
      <c r="G3223" s="157">
        <v>0</v>
      </c>
      <c r="H3223" s="157">
        <v>0</v>
      </c>
    </row>
    <row r="3224" spans="1:8" ht="15" outlineLevel="7" x14ac:dyDescent="0.2">
      <c r="A3224" s="155" t="s">
        <v>2278</v>
      </c>
      <c r="B3224" s="155" t="s">
        <v>2056</v>
      </c>
      <c r="C3224" s="155" t="s">
        <v>1729</v>
      </c>
      <c r="D3224" s="155" t="s">
        <v>327</v>
      </c>
      <c r="E3224" s="156" t="s">
        <v>328</v>
      </c>
      <c r="F3224" s="157">
        <v>15.8</v>
      </c>
      <c r="G3224" s="157">
        <v>15.1</v>
      </c>
      <c r="H3224" s="157">
        <v>14.4</v>
      </c>
    </row>
    <row r="3225" spans="1:8" ht="45" outlineLevel="3" x14ac:dyDescent="0.2">
      <c r="A3225" s="155" t="s">
        <v>2278</v>
      </c>
      <c r="B3225" s="155" t="s">
        <v>2056</v>
      </c>
      <c r="C3225" s="155" t="s">
        <v>1736</v>
      </c>
      <c r="D3225" s="155"/>
      <c r="E3225" s="156" t="s">
        <v>1737</v>
      </c>
      <c r="F3225" s="157">
        <v>2500</v>
      </c>
      <c r="G3225" s="157">
        <v>2500</v>
      </c>
      <c r="H3225" s="157">
        <v>2500</v>
      </c>
    </row>
    <row r="3226" spans="1:8" ht="45" outlineLevel="4" x14ac:dyDescent="0.2">
      <c r="A3226" s="155" t="s">
        <v>2278</v>
      </c>
      <c r="B3226" s="155" t="s">
        <v>2056</v>
      </c>
      <c r="C3226" s="155" t="s">
        <v>1738</v>
      </c>
      <c r="D3226" s="155"/>
      <c r="E3226" s="156" t="s">
        <v>1739</v>
      </c>
      <c r="F3226" s="157">
        <v>2500</v>
      </c>
      <c r="G3226" s="157">
        <v>2500</v>
      </c>
      <c r="H3226" s="157">
        <v>2500</v>
      </c>
    </row>
    <row r="3227" spans="1:8" ht="75" outlineLevel="5" x14ac:dyDescent="0.2">
      <c r="A3227" s="155" t="s">
        <v>2278</v>
      </c>
      <c r="B3227" s="155" t="s">
        <v>2056</v>
      </c>
      <c r="C3227" s="155" t="s">
        <v>1740</v>
      </c>
      <c r="D3227" s="155"/>
      <c r="E3227" s="156" t="s">
        <v>1741</v>
      </c>
      <c r="F3227" s="157">
        <v>2500</v>
      </c>
      <c r="G3227" s="157">
        <v>2500</v>
      </c>
      <c r="H3227" s="157">
        <v>2500</v>
      </c>
    </row>
    <row r="3228" spans="1:8" ht="45" outlineLevel="6" x14ac:dyDescent="0.2">
      <c r="A3228" s="155" t="s">
        <v>2278</v>
      </c>
      <c r="B3228" s="155" t="s">
        <v>2056</v>
      </c>
      <c r="C3228" s="155" t="s">
        <v>1749</v>
      </c>
      <c r="D3228" s="155"/>
      <c r="E3228" s="156" t="s">
        <v>1750</v>
      </c>
      <c r="F3228" s="157">
        <v>2500</v>
      </c>
      <c r="G3228" s="157">
        <v>2500</v>
      </c>
      <c r="H3228" s="157">
        <v>2500</v>
      </c>
    </row>
    <row r="3229" spans="1:8" ht="45" outlineLevel="7" x14ac:dyDescent="0.2">
      <c r="A3229" s="155" t="s">
        <v>2278</v>
      </c>
      <c r="B3229" s="155" t="s">
        <v>2056</v>
      </c>
      <c r="C3229" s="155" t="s">
        <v>1749</v>
      </c>
      <c r="D3229" s="155" t="s">
        <v>293</v>
      </c>
      <c r="E3229" s="156" t="s">
        <v>294</v>
      </c>
      <c r="F3229" s="157">
        <v>1720</v>
      </c>
      <c r="G3229" s="157">
        <v>2120</v>
      </c>
      <c r="H3229" s="157">
        <v>1720</v>
      </c>
    </row>
    <row r="3230" spans="1:8" ht="30" outlineLevel="7" x14ac:dyDescent="0.2">
      <c r="A3230" s="155" t="s">
        <v>2278</v>
      </c>
      <c r="B3230" s="155" t="s">
        <v>2056</v>
      </c>
      <c r="C3230" s="155" t="s">
        <v>1749</v>
      </c>
      <c r="D3230" s="155" t="s">
        <v>301</v>
      </c>
      <c r="E3230" s="156" t="s">
        <v>302</v>
      </c>
      <c r="F3230" s="157">
        <v>380</v>
      </c>
      <c r="G3230" s="157">
        <v>380</v>
      </c>
      <c r="H3230" s="157">
        <v>380</v>
      </c>
    </row>
    <row r="3231" spans="1:8" ht="60" outlineLevel="7" x14ac:dyDescent="0.2">
      <c r="A3231" s="155" t="s">
        <v>2278</v>
      </c>
      <c r="B3231" s="155" t="s">
        <v>2056</v>
      </c>
      <c r="C3231" s="155" t="s">
        <v>1749</v>
      </c>
      <c r="D3231" s="155" t="s">
        <v>289</v>
      </c>
      <c r="E3231" s="156" t="s">
        <v>290</v>
      </c>
      <c r="F3231" s="157">
        <v>400</v>
      </c>
      <c r="G3231" s="157">
        <v>0</v>
      </c>
      <c r="H3231" s="157">
        <v>400</v>
      </c>
    </row>
    <row r="3232" spans="1:8" ht="15" x14ac:dyDescent="0.2">
      <c r="A3232" s="155"/>
      <c r="B3232" s="155"/>
      <c r="C3232" s="155"/>
      <c r="D3232" s="155"/>
      <c r="E3232" s="156" t="s">
        <v>221</v>
      </c>
      <c r="F3232" s="157">
        <v>241568230.5</v>
      </c>
      <c r="G3232" s="157">
        <v>218787959.19999999</v>
      </c>
      <c r="H3232" s="157">
        <v>213129232.80000001</v>
      </c>
    </row>
  </sheetData>
  <autoFilter ref="A8:IV3232"/>
  <mergeCells count="1">
    <mergeCell ref="A5:H5"/>
  </mergeCells>
  <pageMargins left="1.07" right="0.43" top="0.39" bottom="0.47" header="0.17" footer="0.28000000000000003"/>
  <pageSetup paperSize="9" scale="69" fitToHeight="0" orientation="portrait" r:id="rId1"/>
  <headerFooter differentFirst="1" alignWithMargins="0">
    <oddHeader>&amp;C&amp;"Times New Roman,обычный"&amp;P</oddHeader>
    <oddFooter>&amp;L&amp;"Times New Roman,обычный"&amp;8 943-23</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workbookViewId="0">
      <selection activeCell="B4" sqref="B4"/>
    </sheetView>
  </sheetViews>
  <sheetFormatPr defaultRowHeight="12.75" x14ac:dyDescent="0.2"/>
  <cols>
    <col min="1" max="1" width="8.7109375" style="115" customWidth="1"/>
    <col min="2" max="2" width="30.7109375" style="115" customWidth="1"/>
    <col min="3" max="5" width="13.7109375" style="115" customWidth="1"/>
    <col min="6" max="6" width="9.140625" style="115"/>
    <col min="7" max="7" width="13.140625" style="115" customWidth="1"/>
    <col min="8" max="16384" width="9.140625" style="115"/>
  </cols>
  <sheetData>
    <row r="1" spans="1:8" ht="15" x14ac:dyDescent="0.25">
      <c r="D1" s="9" t="s">
        <v>246</v>
      </c>
    </row>
    <row r="2" spans="1:8" ht="15" x14ac:dyDescent="0.25">
      <c r="D2" s="116" t="s">
        <v>248</v>
      </c>
    </row>
    <row r="3" spans="1:8" ht="15" x14ac:dyDescent="0.25">
      <c r="D3" s="116" t="s">
        <v>2355</v>
      </c>
    </row>
    <row r="5" spans="1:8" ht="12.75" customHeight="1" x14ac:dyDescent="0.25">
      <c r="D5" s="141" t="s">
        <v>255</v>
      </c>
    </row>
    <row r="6" spans="1:8" ht="15" x14ac:dyDescent="0.25">
      <c r="A6" s="126"/>
      <c r="D6" s="142" t="s">
        <v>245</v>
      </c>
      <c r="F6" s="127"/>
      <c r="G6" s="128"/>
      <c r="H6" s="129"/>
    </row>
    <row r="7" spans="1:8" ht="15" x14ac:dyDescent="0.25">
      <c r="A7" s="126"/>
      <c r="E7" s="142"/>
      <c r="F7" s="127"/>
      <c r="G7" s="128"/>
      <c r="H7" s="129"/>
    </row>
    <row r="8" spans="1:8" ht="95.25" customHeight="1" x14ac:dyDescent="0.2">
      <c r="A8" s="186" t="s">
        <v>2338</v>
      </c>
      <c r="B8" s="186"/>
      <c r="C8" s="186"/>
      <c r="D8" s="186"/>
      <c r="E8" s="186"/>
    </row>
    <row r="9" spans="1:8" ht="30" x14ac:dyDescent="0.2">
      <c r="A9" s="110" t="s">
        <v>2</v>
      </c>
      <c r="B9" s="110" t="s">
        <v>136</v>
      </c>
      <c r="C9" s="110" t="s">
        <v>4</v>
      </c>
      <c r="D9" s="110" t="s">
        <v>5</v>
      </c>
      <c r="E9" s="110" t="s">
        <v>17</v>
      </c>
    </row>
    <row r="10" spans="1:8" ht="12.75" customHeight="1" x14ac:dyDescent="0.2">
      <c r="A10" s="111" t="s">
        <v>137</v>
      </c>
      <c r="B10" s="111" t="s">
        <v>0</v>
      </c>
      <c r="C10" s="111" t="s">
        <v>1</v>
      </c>
      <c r="D10" s="111" t="s">
        <v>141</v>
      </c>
      <c r="E10" s="111" t="s">
        <v>143</v>
      </c>
    </row>
    <row r="11" spans="1:8" ht="15" x14ac:dyDescent="0.2">
      <c r="A11" s="110" t="s">
        <v>137</v>
      </c>
      <c r="B11" s="112" t="s">
        <v>138</v>
      </c>
      <c r="C11" s="113">
        <v>1274380.8</v>
      </c>
      <c r="D11" s="113">
        <v>762036.1</v>
      </c>
      <c r="E11" s="113">
        <v>1225000</v>
      </c>
    </row>
    <row r="12" spans="1:8" ht="15" x14ac:dyDescent="0.2">
      <c r="A12" s="110" t="s">
        <v>0</v>
      </c>
      <c r="B12" s="112" t="s">
        <v>139</v>
      </c>
      <c r="C12" s="113">
        <v>15934.9</v>
      </c>
      <c r="D12" s="113">
        <v>23015.8</v>
      </c>
      <c r="E12" s="113">
        <v>22885.599999999999</v>
      </c>
    </row>
    <row r="13" spans="1:8" ht="15" x14ac:dyDescent="0.2">
      <c r="A13" s="110" t="s">
        <v>1</v>
      </c>
      <c r="B13" s="112" t="s">
        <v>140</v>
      </c>
      <c r="C13" s="113">
        <v>64342.400000000001</v>
      </c>
      <c r="D13" s="113">
        <v>92933.8</v>
      </c>
      <c r="E13" s="113">
        <v>92555.3</v>
      </c>
    </row>
    <row r="14" spans="1:8" ht="15" x14ac:dyDescent="0.2">
      <c r="A14" s="110" t="s">
        <v>141</v>
      </c>
      <c r="B14" s="112" t="s">
        <v>142</v>
      </c>
      <c r="C14" s="113">
        <v>50280.9</v>
      </c>
      <c r="D14" s="113">
        <v>60198</v>
      </c>
      <c r="E14" s="113">
        <v>60574</v>
      </c>
    </row>
    <row r="15" spans="1:8" ht="15" x14ac:dyDescent="0.2">
      <c r="A15" s="110" t="s">
        <v>143</v>
      </c>
      <c r="B15" s="112" t="s">
        <v>144</v>
      </c>
      <c r="C15" s="113">
        <v>31102.799999999999</v>
      </c>
      <c r="D15" s="113">
        <v>44923.7</v>
      </c>
      <c r="E15" s="113">
        <v>46747.7</v>
      </c>
    </row>
    <row r="16" spans="1:8" ht="15" x14ac:dyDescent="0.2">
      <c r="A16" s="110" t="s">
        <v>145</v>
      </c>
      <c r="B16" s="112" t="s">
        <v>146</v>
      </c>
      <c r="C16" s="113">
        <v>10181.200000000001</v>
      </c>
      <c r="D16" s="113">
        <v>14705.4</v>
      </c>
      <c r="E16" s="113">
        <v>14611.8</v>
      </c>
    </row>
    <row r="17" spans="1:5" ht="15" x14ac:dyDescent="0.2">
      <c r="A17" s="110" t="s">
        <v>147</v>
      </c>
      <c r="B17" s="112" t="s">
        <v>148</v>
      </c>
      <c r="C17" s="113">
        <v>33737.5</v>
      </c>
      <c r="D17" s="113">
        <v>48729</v>
      </c>
      <c r="E17" s="113">
        <v>48741.7</v>
      </c>
    </row>
    <row r="18" spans="1:5" ht="15" x14ac:dyDescent="0.2">
      <c r="A18" s="110" t="s">
        <v>149</v>
      </c>
      <c r="B18" s="112" t="s">
        <v>150</v>
      </c>
      <c r="C18" s="113">
        <v>143727.6</v>
      </c>
      <c r="D18" s="113">
        <v>172560.5</v>
      </c>
      <c r="E18" s="113">
        <v>94591.6</v>
      </c>
    </row>
    <row r="19" spans="1:5" ht="15" x14ac:dyDescent="0.2">
      <c r="A19" s="110" t="s">
        <v>151</v>
      </c>
      <c r="B19" s="112" t="s">
        <v>152</v>
      </c>
      <c r="C19" s="113">
        <v>35930.5</v>
      </c>
      <c r="D19" s="113">
        <v>51896.6</v>
      </c>
      <c r="E19" s="113">
        <v>50172.7</v>
      </c>
    </row>
    <row r="20" spans="1:5" ht="15" x14ac:dyDescent="0.2">
      <c r="A20" s="110" t="s">
        <v>153</v>
      </c>
      <c r="B20" s="112" t="s">
        <v>154</v>
      </c>
      <c r="C20" s="113">
        <v>46889.9</v>
      </c>
      <c r="D20" s="113">
        <v>67726</v>
      </c>
      <c r="E20" s="113">
        <v>67790.8</v>
      </c>
    </row>
    <row r="21" spans="1:5" ht="15" x14ac:dyDescent="0.2">
      <c r="A21" s="110" t="s">
        <v>155</v>
      </c>
      <c r="B21" s="112" t="s">
        <v>156</v>
      </c>
      <c r="C21" s="113">
        <v>46330.3</v>
      </c>
      <c r="D21" s="113">
        <v>66917.600000000006</v>
      </c>
      <c r="E21" s="113">
        <v>67045.3</v>
      </c>
    </row>
    <row r="22" spans="1:5" ht="15" x14ac:dyDescent="0.2">
      <c r="A22" s="110" t="s">
        <v>157</v>
      </c>
      <c r="B22" s="112" t="s">
        <v>158</v>
      </c>
      <c r="C22" s="113">
        <v>37216.1</v>
      </c>
      <c r="D22" s="113">
        <v>53753.599999999999</v>
      </c>
      <c r="E22" s="113">
        <v>53604.1</v>
      </c>
    </row>
    <row r="23" spans="1:5" ht="15" x14ac:dyDescent="0.2">
      <c r="A23" s="110" t="s">
        <v>159</v>
      </c>
      <c r="B23" s="112" t="s">
        <v>160</v>
      </c>
      <c r="C23" s="113">
        <v>20819.7</v>
      </c>
      <c r="D23" s="113">
        <v>30071.3</v>
      </c>
      <c r="E23" s="113">
        <v>30051</v>
      </c>
    </row>
    <row r="24" spans="1:5" ht="15" x14ac:dyDescent="0.2">
      <c r="A24" s="110" t="s">
        <v>161</v>
      </c>
      <c r="B24" s="112" t="s">
        <v>162</v>
      </c>
      <c r="C24" s="113">
        <v>15235</v>
      </c>
      <c r="D24" s="113">
        <v>22004.9</v>
      </c>
      <c r="E24" s="113">
        <v>21842.7</v>
      </c>
    </row>
    <row r="25" spans="1:5" ht="15" x14ac:dyDescent="0.2">
      <c r="A25" s="110" t="s">
        <v>163</v>
      </c>
      <c r="B25" s="112" t="s">
        <v>164</v>
      </c>
      <c r="C25" s="113">
        <v>26366.400000000001</v>
      </c>
      <c r="D25" s="113">
        <v>31642.5</v>
      </c>
      <c r="E25" s="113">
        <v>17043.7</v>
      </c>
    </row>
    <row r="26" spans="1:5" ht="15" x14ac:dyDescent="0.2">
      <c r="A26" s="110" t="s">
        <v>165</v>
      </c>
      <c r="B26" s="112" t="s">
        <v>166</v>
      </c>
      <c r="C26" s="113">
        <v>25602</v>
      </c>
      <c r="D26" s="113">
        <v>36978.5</v>
      </c>
      <c r="E26" s="113">
        <v>37097.599999999999</v>
      </c>
    </row>
    <row r="27" spans="1:5" ht="15" x14ac:dyDescent="0.2">
      <c r="A27" s="110" t="s">
        <v>167</v>
      </c>
      <c r="B27" s="112" t="s">
        <v>168</v>
      </c>
      <c r="C27" s="113">
        <v>15446.9</v>
      </c>
      <c r="D27" s="113">
        <v>22310.9</v>
      </c>
      <c r="E27" s="113">
        <v>22059.1</v>
      </c>
    </row>
    <row r="28" spans="1:5" ht="15" x14ac:dyDescent="0.2">
      <c r="A28" s="110" t="s">
        <v>169</v>
      </c>
      <c r="B28" s="112" t="s">
        <v>170</v>
      </c>
      <c r="C28" s="113">
        <v>10462.1</v>
      </c>
      <c r="D28" s="113">
        <v>15111</v>
      </c>
      <c r="E28" s="113">
        <v>14981.5</v>
      </c>
    </row>
    <row r="29" spans="1:5" ht="15" x14ac:dyDescent="0.2">
      <c r="A29" s="110" t="s">
        <v>171</v>
      </c>
      <c r="B29" s="112" t="s">
        <v>172</v>
      </c>
      <c r="C29" s="113">
        <v>17199.2</v>
      </c>
      <c r="D29" s="113">
        <v>24841.9</v>
      </c>
      <c r="E29" s="113">
        <v>24717.1</v>
      </c>
    </row>
    <row r="30" spans="1:5" ht="15" x14ac:dyDescent="0.2">
      <c r="A30" s="110" t="s">
        <v>173</v>
      </c>
      <c r="B30" s="112" t="s">
        <v>174</v>
      </c>
      <c r="C30" s="113">
        <v>44326.5</v>
      </c>
      <c r="D30" s="113">
        <v>28718.1</v>
      </c>
      <c r="E30" s="113">
        <v>28668.7</v>
      </c>
    </row>
    <row r="31" spans="1:5" ht="15" x14ac:dyDescent="0.2">
      <c r="A31" s="110" t="s">
        <v>175</v>
      </c>
      <c r="B31" s="112" t="s">
        <v>176</v>
      </c>
      <c r="C31" s="113">
        <v>14849.5</v>
      </c>
      <c r="D31" s="113">
        <v>21448</v>
      </c>
      <c r="E31" s="113">
        <v>21293.599999999999</v>
      </c>
    </row>
    <row r="32" spans="1:5" ht="15" x14ac:dyDescent="0.2">
      <c r="A32" s="110" t="s">
        <v>177</v>
      </c>
      <c r="B32" s="112" t="s">
        <v>178</v>
      </c>
      <c r="C32" s="113">
        <v>47433.8</v>
      </c>
      <c r="D32" s="113">
        <v>30256.6</v>
      </c>
      <c r="E32" s="113">
        <v>30081.9</v>
      </c>
    </row>
    <row r="33" spans="1:5" ht="15" x14ac:dyDescent="0.2">
      <c r="A33" s="110" t="s">
        <v>179</v>
      </c>
      <c r="B33" s="112" t="s">
        <v>180</v>
      </c>
      <c r="C33" s="113">
        <v>16693.7</v>
      </c>
      <c r="D33" s="113">
        <v>24111.7</v>
      </c>
      <c r="E33" s="113">
        <v>23976.6</v>
      </c>
    </row>
    <row r="34" spans="1:5" ht="15" x14ac:dyDescent="0.2">
      <c r="A34" s="110" t="s">
        <v>181</v>
      </c>
      <c r="B34" s="112" t="s">
        <v>182</v>
      </c>
      <c r="C34" s="113">
        <v>27567.3</v>
      </c>
      <c r="D34" s="113">
        <v>39817.1</v>
      </c>
      <c r="E34" s="113">
        <v>39883.4</v>
      </c>
    </row>
    <row r="35" spans="1:5" ht="15" x14ac:dyDescent="0.2">
      <c r="A35" s="110" t="s">
        <v>183</v>
      </c>
      <c r="B35" s="112" t="s">
        <v>184</v>
      </c>
      <c r="C35" s="113">
        <v>23856.1</v>
      </c>
      <c r="D35" s="113">
        <v>34456.800000000003</v>
      </c>
      <c r="E35" s="113">
        <v>34284.6</v>
      </c>
    </row>
    <row r="36" spans="1:5" ht="15" x14ac:dyDescent="0.2">
      <c r="A36" s="110" t="s">
        <v>185</v>
      </c>
      <c r="B36" s="112" t="s">
        <v>186</v>
      </c>
      <c r="C36" s="113">
        <v>21667.200000000001</v>
      </c>
      <c r="D36" s="113">
        <v>31295.3</v>
      </c>
      <c r="E36" s="113">
        <v>31220.5</v>
      </c>
    </row>
    <row r="37" spans="1:5" ht="15" x14ac:dyDescent="0.2">
      <c r="A37" s="110" t="s">
        <v>187</v>
      </c>
      <c r="B37" s="112" t="s">
        <v>188</v>
      </c>
      <c r="C37" s="113">
        <v>11831.9</v>
      </c>
      <c r="D37" s="113">
        <v>17089.5</v>
      </c>
      <c r="E37" s="113">
        <v>17024.599999999999</v>
      </c>
    </row>
    <row r="38" spans="1:5" ht="15" x14ac:dyDescent="0.2">
      <c r="A38" s="110" t="s">
        <v>189</v>
      </c>
      <c r="B38" s="112" t="s">
        <v>190</v>
      </c>
      <c r="C38" s="113">
        <v>12439.8</v>
      </c>
      <c r="D38" s="113">
        <v>17967.599999999999</v>
      </c>
      <c r="E38" s="113">
        <v>17936.099999999999</v>
      </c>
    </row>
    <row r="39" spans="1:5" ht="15" x14ac:dyDescent="0.2">
      <c r="A39" s="110" t="s">
        <v>191</v>
      </c>
      <c r="B39" s="112" t="s">
        <v>192</v>
      </c>
      <c r="C39" s="113">
        <v>17251.599999999999</v>
      </c>
      <c r="D39" s="113">
        <v>24917.5</v>
      </c>
      <c r="E39" s="113">
        <v>24906.2</v>
      </c>
    </row>
    <row r="40" spans="1:5" ht="15" x14ac:dyDescent="0.2">
      <c r="A40" s="110" t="s">
        <v>193</v>
      </c>
      <c r="B40" s="112" t="s">
        <v>194</v>
      </c>
      <c r="C40" s="113">
        <v>148690.6</v>
      </c>
      <c r="D40" s="113">
        <v>179414.1</v>
      </c>
      <c r="E40" s="113">
        <v>183041.8</v>
      </c>
    </row>
    <row r="41" spans="1:5" ht="15" x14ac:dyDescent="0.2">
      <c r="A41" s="110" t="s">
        <v>195</v>
      </c>
      <c r="B41" s="112" t="s">
        <v>196</v>
      </c>
      <c r="C41" s="113">
        <v>31389.7</v>
      </c>
      <c r="D41" s="113">
        <v>18691.2</v>
      </c>
      <c r="E41" s="113">
        <v>18595.400000000001</v>
      </c>
    </row>
    <row r="42" spans="1:5" ht="15" x14ac:dyDescent="0.2">
      <c r="A42" s="110" t="s">
        <v>197</v>
      </c>
      <c r="B42" s="112" t="s">
        <v>198</v>
      </c>
      <c r="C42" s="113">
        <v>19223.2</v>
      </c>
      <c r="D42" s="113">
        <v>27765.200000000001</v>
      </c>
      <c r="E42" s="113">
        <v>27884.5</v>
      </c>
    </row>
    <row r="43" spans="1:5" ht="15" x14ac:dyDescent="0.2">
      <c r="A43" s="110" t="s">
        <v>199</v>
      </c>
      <c r="B43" s="112" t="s">
        <v>200</v>
      </c>
      <c r="C43" s="113">
        <v>9999</v>
      </c>
      <c r="D43" s="113">
        <v>14442.2</v>
      </c>
      <c r="E43" s="113">
        <v>14256.7</v>
      </c>
    </row>
    <row r="44" spans="1:5" ht="15" x14ac:dyDescent="0.2">
      <c r="A44" s="110" t="s">
        <v>201</v>
      </c>
      <c r="B44" s="112" t="s">
        <v>202</v>
      </c>
      <c r="C44" s="113">
        <v>24905.8</v>
      </c>
      <c r="D44" s="113">
        <v>15082.1</v>
      </c>
      <c r="E44" s="113">
        <v>15949</v>
      </c>
    </row>
    <row r="45" spans="1:5" ht="15" x14ac:dyDescent="0.2">
      <c r="A45" s="110" t="s">
        <v>203</v>
      </c>
      <c r="B45" s="112" t="s">
        <v>204</v>
      </c>
      <c r="C45" s="113">
        <v>24285.5</v>
      </c>
      <c r="D45" s="113">
        <v>35077.1</v>
      </c>
      <c r="E45" s="113">
        <v>35509.699999999997</v>
      </c>
    </row>
    <row r="46" spans="1:5" ht="15" x14ac:dyDescent="0.2">
      <c r="A46" s="110" t="s">
        <v>205</v>
      </c>
      <c r="B46" s="112" t="s">
        <v>206</v>
      </c>
      <c r="C46" s="113">
        <v>28377.7</v>
      </c>
      <c r="D46" s="113">
        <v>40987.699999999997</v>
      </c>
      <c r="E46" s="113">
        <v>42759.199999999997</v>
      </c>
    </row>
    <row r="47" spans="1:5" ht="15" x14ac:dyDescent="0.2">
      <c r="A47" s="110" t="s">
        <v>207</v>
      </c>
      <c r="B47" s="112" t="s">
        <v>208</v>
      </c>
      <c r="C47" s="113">
        <v>3825.5</v>
      </c>
      <c r="D47" s="113">
        <v>5525.4</v>
      </c>
      <c r="E47" s="113">
        <v>5652.6</v>
      </c>
    </row>
    <row r="48" spans="1:5" ht="15" x14ac:dyDescent="0.2">
      <c r="A48" s="110" t="s">
        <v>209</v>
      </c>
      <c r="B48" s="112" t="s">
        <v>210</v>
      </c>
      <c r="C48" s="113">
        <v>89129.2</v>
      </c>
      <c r="D48" s="113">
        <v>107586.1</v>
      </c>
      <c r="E48" s="113">
        <v>107726.39999999999</v>
      </c>
    </row>
    <row r="49" spans="1:5" ht="15" x14ac:dyDescent="0.2">
      <c r="A49" s="110" t="s">
        <v>211</v>
      </c>
      <c r="B49" s="112" t="s">
        <v>212</v>
      </c>
      <c r="C49" s="113">
        <v>13339.4</v>
      </c>
      <c r="D49" s="113">
        <v>19266.900000000001</v>
      </c>
      <c r="E49" s="113">
        <v>19121</v>
      </c>
    </row>
    <row r="50" spans="1:5" ht="15" x14ac:dyDescent="0.2">
      <c r="A50" s="110" t="s">
        <v>213</v>
      </c>
      <c r="B50" s="112" t="s">
        <v>214</v>
      </c>
      <c r="C50" s="113">
        <v>9850</v>
      </c>
      <c r="D50" s="113">
        <v>14227</v>
      </c>
      <c r="E50" s="113">
        <v>14155.9</v>
      </c>
    </row>
    <row r="51" spans="1:5" ht="15" x14ac:dyDescent="0.2">
      <c r="A51" s="110" t="s">
        <v>215</v>
      </c>
      <c r="B51" s="112" t="s">
        <v>216</v>
      </c>
      <c r="C51" s="113">
        <v>12260.9</v>
      </c>
      <c r="D51" s="113">
        <v>17709.2</v>
      </c>
      <c r="E51" s="113">
        <v>17700</v>
      </c>
    </row>
    <row r="52" spans="1:5" ht="15" x14ac:dyDescent="0.2">
      <c r="A52" s="110" t="s">
        <v>217</v>
      </c>
      <c r="B52" s="112" t="s">
        <v>218</v>
      </c>
      <c r="C52" s="113">
        <v>14131.6</v>
      </c>
      <c r="D52" s="113">
        <v>20411.2</v>
      </c>
      <c r="E52" s="113">
        <v>20403.2</v>
      </c>
    </row>
    <row r="53" spans="1:5" ht="15" x14ac:dyDescent="0.2">
      <c r="A53" s="110" t="s">
        <v>219</v>
      </c>
      <c r="B53" s="112" t="s">
        <v>220</v>
      </c>
      <c r="C53" s="113">
        <v>18075.5</v>
      </c>
      <c r="D53" s="113">
        <v>26107.599999999999</v>
      </c>
      <c r="E53" s="113">
        <v>25961.7</v>
      </c>
    </row>
    <row r="54" spans="1:5" s="173" customFormat="1" ht="30" x14ac:dyDescent="0.25">
      <c r="A54" s="110"/>
      <c r="B54" s="172" t="s">
        <v>2342</v>
      </c>
      <c r="C54" s="171">
        <v>343638.5</v>
      </c>
      <c r="D54" s="171">
        <v>405748.6</v>
      </c>
      <c r="E54" s="171">
        <v>405748.6</v>
      </c>
    </row>
    <row r="55" spans="1:5" ht="15" x14ac:dyDescent="0.2">
      <c r="A55" s="110"/>
      <c r="B55" s="112" t="s">
        <v>221</v>
      </c>
      <c r="C55" s="113">
        <v>2950225.7</v>
      </c>
      <c r="D55" s="113">
        <v>2860476.9</v>
      </c>
      <c r="E55" s="113">
        <v>3235855.2</v>
      </c>
    </row>
  </sheetData>
  <mergeCells count="1">
    <mergeCell ref="A8:E8"/>
  </mergeCells>
  <printOptions horizontalCentered="1"/>
  <pageMargins left="1.1811023622047245" right="0.39370078740157483" top="0.74803149606299213" bottom="0.74803149606299213" header="0.31496062992125984" footer="0.31496062992125984"/>
  <pageSetup paperSize="9" orientation="portrait" r:id="rId1"/>
  <headerFooter>
    <oddHeader>&amp;C&amp;"Times New Roman,обычный"&amp;10&amp;P</oddHeader>
    <oddFooter>&amp;L&amp;"Times New Roman,обычный"&amp;8 943-23</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55"/>
  <sheetViews>
    <sheetView workbookViewId="0">
      <selection activeCell="E8" sqref="E8"/>
    </sheetView>
  </sheetViews>
  <sheetFormatPr defaultRowHeight="15" x14ac:dyDescent="0.25"/>
  <cols>
    <col min="1" max="1" width="7.140625" style="108" customWidth="1"/>
    <col min="2" max="2" width="53" style="108" customWidth="1"/>
    <col min="3" max="3" width="25.42578125" style="108" customWidth="1"/>
    <col min="4" max="16384" width="9.140625" style="108"/>
  </cols>
  <sheetData>
    <row r="1" spans="1:3" x14ac:dyDescent="0.25">
      <c r="C1" s="9" t="s">
        <v>256</v>
      </c>
    </row>
    <row r="2" spans="1:3" x14ac:dyDescent="0.25">
      <c r="C2" s="116" t="s">
        <v>248</v>
      </c>
    </row>
    <row r="3" spans="1:3" x14ac:dyDescent="0.25">
      <c r="C3" s="116" t="s">
        <v>2358</v>
      </c>
    </row>
    <row r="5" spans="1:3" x14ac:dyDescent="0.25">
      <c r="A5" s="106"/>
      <c r="B5" s="106"/>
      <c r="C5" s="107" t="s">
        <v>244</v>
      </c>
    </row>
    <row r="6" spans="1:3" x14ac:dyDescent="0.25">
      <c r="A6" s="106"/>
      <c r="B6" s="106"/>
      <c r="C6" s="107" t="s">
        <v>245</v>
      </c>
    </row>
    <row r="7" spans="1:3" ht="9.75" customHeight="1" x14ac:dyDescent="0.25">
      <c r="A7" s="106"/>
      <c r="B7" s="106"/>
      <c r="C7" s="106"/>
    </row>
    <row r="8" spans="1:3" ht="56.25" customHeight="1" x14ac:dyDescent="0.25">
      <c r="A8" s="189" t="s">
        <v>2339</v>
      </c>
      <c r="B8" s="189"/>
      <c r="C8" s="189"/>
    </row>
    <row r="9" spans="1:3" ht="18" customHeight="1" x14ac:dyDescent="0.25">
      <c r="A9" s="109"/>
      <c r="B9" s="109"/>
      <c r="C9" s="109"/>
    </row>
    <row r="10" spans="1:3" ht="30" x14ac:dyDescent="0.25">
      <c r="A10" s="110" t="s">
        <v>2</v>
      </c>
      <c r="B10" s="110" t="s">
        <v>136</v>
      </c>
      <c r="C10" s="110" t="s">
        <v>4</v>
      </c>
    </row>
    <row r="11" spans="1:3" x14ac:dyDescent="0.25">
      <c r="A11" s="110" t="s">
        <v>137</v>
      </c>
      <c r="B11" s="110" t="s">
        <v>0</v>
      </c>
      <c r="C11" s="110" t="s">
        <v>1</v>
      </c>
    </row>
    <row r="12" spans="1:3" x14ac:dyDescent="0.25">
      <c r="A12" s="111" t="s">
        <v>137</v>
      </c>
      <c r="B12" s="112" t="s">
        <v>138</v>
      </c>
      <c r="C12" s="113">
        <v>14277.600000000035</v>
      </c>
    </row>
    <row r="13" spans="1:3" x14ac:dyDescent="0.25">
      <c r="A13" s="111" t="s">
        <v>0</v>
      </c>
      <c r="B13" s="112" t="s">
        <v>139</v>
      </c>
      <c r="C13" s="113">
        <v>20846.3</v>
      </c>
    </row>
    <row r="14" spans="1:3" x14ac:dyDescent="0.25">
      <c r="A14" s="111" t="s">
        <v>1</v>
      </c>
      <c r="B14" s="112" t="s">
        <v>140</v>
      </c>
      <c r="C14" s="113">
        <v>5850.1</v>
      </c>
    </row>
    <row r="15" spans="1:3" x14ac:dyDescent="0.25">
      <c r="A15" s="111" t="s">
        <v>141</v>
      </c>
      <c r="B15" s="112" t="s">
        <v>142</v>
      </c>
      <c r="C15" s="113">
        <v>2332.7000000000044</v>
      </c>
    </row>
    <row r="16" spans="1:3" x14ac:dyDescent="0.25">
      <c r="A16" s="111" t="s">
        <v>143</v>
      </c>
      <c r="B16" s="112" t="s">
        <v>144</v>
      </c>
      <c r="C16" s="113">
        <v>37108.9</v>
      </c>
    </row>
    <row r="17" spans="1:3" x14ac:dyDescent="0.25">
      <c r="A17" s="111" t="s">
        <v>145</v>
      </c>
      <c r="B17" s="112" t="s">
        <v>146</v>
      </c>
      <c r="C17" s="113">
        <v>13994.3</v>
      </c>
    </row>
    <row r="18" spans="1:3" x14ac:dyDescent="0.25">
      <c r="A18" s="111" t="s">
        <v>147</v>
      </c>
      <c r="B18" s="112" t="s">
        <v>148</v>
      </c>
      <c r="C18" s="113">
        <v>56869.8</v>
      </c>
    </row>
    <row r="19" spans="1:3" x14ac:dyDescent="0.25">
      <c r="A19" s="111" t="s">
        <v>149</v>
      </c>
      <c r="B19" s="112" t="s">
        <v>150</v>
      </c>
      <c r="C19" s="113">
        <v>82500.100000000006</v>
      </c>
    </row>
    <row r="20" spans="1:3" x14ac:dyDescent="0.25">
      <c r="A20" s="111" t="s">
        <v>151</v>
      </c>
      <c r="B20" s="112" t="s">
        <v>152</v>
      </c>
      <c r="C20" s="113">
        <v>80784.5</v>
      </c>
    </row>
    <row r="21" spans="1:3" x14ac:dyDescent="0.25">
      <c r="A21" s="111" t="s">
        <v>153</v>
      </c>
      <c r="B21" s="112" t="s">
        <v>154</v>
      </c>
      <c r="C21" s="113">
        <v>63233.5</v>
      </c>
    </row>
    <row r="22" spans="1:3" x14ac:dyDescent="0.25">
      <c r="A22" s="111" t="s">
        <v>155</v>
      </c>
      <c r="B22" s="112" t="s">
        <v>156</v>
      </c>
      <c r="C22" s="113">
        <v>80630.100000000006</v>
      </c>
    </row>
    <row r="23" spans="1:3" x14ac:dyDescent="0.25">
      <c r="A23" s="111" t="s">
        <v>157</v>
      </c>
      <c r="B23" s="112" t="s">
        <v>158</v>
      </c>
      <c r="C23" s="113">
        <v>50921.4</v>
      </c>
    </row>
    <row r="24" spans="1:3" x14ac:dyDescent="0.25">
      <c r="A24" s="111" t="s">
        <v>159</v>
      </c>
      <c r="B24" s="112" t="s">
        <v>160</v>
      </c>
      <c r="C24" s="113">
        <v>19061.7</v>
      </c>
    </row>
    <row r="25" spans="1:3" x14ac:dyDescent="0.25">
      <c r="A25" s="111" t="s">
        <v>161</v>
      </c>
      <c r="B25" s="112" t="s">
        <v>162</v>
      </c>
      <c r="C25" s="113">
        <v>11642.2</v>
      </c>
    </row>
    <row r="26" spans="1:3" x14ac:dyDescent="0.25">
      <c r="A26" s="111" t="s">
        <v>163</v>
      </c>
      <c r="B26" s="112" t="s">
        <v>164</v>
      </c>
      <c r="C26" s="113">
        <v>9394.2000000000007</v>
      </c>
    </row>
    <row r="27" spans="1:3" x14ac:dyDescent="0.25">
      <c r="A27" s="111" t="s">
        <v>165</v>
      </c>
      <c r="B27" s="112" t="s">
        <v>166</v>
      </c>
      <c r="C27" s="113">
        <v>22387</v>
      </c>
    </row>
    <row r="28" spans="1:3" x14ac:dyDescent="0.25">
      <c r="A28" s="111" t="s">
        <v>167</v>
      </c>
      <c r="B28" s="112" t="s">
        <v>168</v>
      </c>
      <c r="C28" s="113">
        <v>16886</v>
      </c>
    </row>
    <row r="29" spans="1:3" x14ac:dyDescent="0.25">
      <c r="A29" s="111" t="s">
        <v>169</v>
      </c>
      <c r="B29" s="112" t="s">
        <v>170</v>
      </c>
      <c r="C29" s="113">
        <v>6821.7</v>
      </c>
    </row>
    <row r="30" spans="1:3" x14ac:dyDescent="0.25">
      <c r="A30" s="111" t="s">
        <v>171</v>
      </c>
      <c r="B30" s="112" t="s">
        <v>172</v>
      </c>
      <c r="C30" s="113">
        <v>14116.2</v>
      </c>
    </row>
    <row r="31" spans="1:3" x14ac:dyDescent="0.25">
      <c r="A31" s="111" t="s">
        <v>173</v>
      </c>
      <c r="B31" s="112" t="s">
        <v>174</v>
      </c>
      <c r="C31" s="113">
        <v>16319.2</v>
      </c>
    </row>
    <row r="32" spans="1:3" x14ac:dyDescent="0.25">
      <c r="A32" s="111" t="s">
        <v>175</v>
      </c>
      <c r="B32" s="112" t="s">
        <v>176</v>
      </c>
      <c r="C32" s="113">
        <v>8642.7999999999993</v>
      </c>
    </row>
    <row r="33" spans="1:3" x14ac:dyDescent="0.25">
      <c r="A33" s="111" t="s">
        <v>177</v>
      </c>
      <c r="B33" s="112" t="s">
        <v>178</v>
      </c>
      <c r="C33" s="113">
        <v>19216.2</v>
      </c>
    </row>
    <row r="34" spans="1:3" x14ac:dyDescent="0.25">
      <c r="A34" s="111" t="s">
        <v>179</v>
      </c>
      <c r="B34" s="112" t="s">
        <v>180</v>
      </c>
      <c r="C34" s="113">
        <v>2944.5999999999985</v>
      </c>
    </row>
    <row r="35" spans="1:3" x14ac:dyDescent="0.25">
      <c r="A35" s="111" t="s">
        <v>181</v>
      </c>
      <c r="B35" s="112" t="s">
        <v>182</v>
      </c>
      <c r="C35" s="113">
        <v>6606.3999999999978</v>
      </c>
    </row>
    <row r="36" spans="1:3" x14ac:dyDescent="0.25">
      <c r="A36" s="111" t="s">
        <v>183</v>
      </c>
      <c r="B36" s="112" t="s">
        <v>184</v>
      </c>
      <c r="C36" s="113">
        <v>20879.599999999999</v>
      </c>
    </row>
    <row r="37" spans="1:3" x14ac:dyDescent="0.25">
      <c r="A37" s="111" t="s">
        <v>185</v>
      </c>
      <c r="B37" s="112" t="s">
        <v>186</v>
      </c>
      <c r="C37" s="113">
        <v>21726.5</v>
      </c>
    </row>
    <row r="38" spans="1:3" x14ac:dyDescent="0.25">
      <c r="A38" s="111" t="s">
        <v>187</v>
      </c>
      <c r="B38" s="112" t="s">
        <v>188</v>
      </c>
      <c r="C38" s="113">
        <v>11133.8</v>
      </c>
    </row>
    <row r="39" spans="1:3" x14ac:dyDescent="0.25">
      <c r="A39" s="111" t="s">
        <v>189</v>
      </c>
      <c r="B39" s="112" t="s">
        <v>190</v>
      </c>
      <c r="C39" s="113">
        <v>12257</v>
      </c>
    </row>
    <row r="40" spans="1:3" x14ac:dyDescent="0.25">
      <c r="A40" s="111" t="s">
        <v>191</v>
      </c>
      <c r="B40" s="112" t="s">
        <v>192</v>
      </c>
      <c r="C40" s="113">
        <v>17495.2</v>
      </c>
    </row>
    <row r="41" spans="1:3" x14ac:dyDescent="0.25">
      <c r="A41" s="111" t="s">
        <v>193</v>
      </c>
      <c r="B41" s="112" t="s">
        <v>194</v>
      </c>
      <c r="C41" s="113">
        <v>29359.800000000003</v>
      </c>
    </row>
    <row r="42" spans="1:3" x14ac:dyDescent="0.25">
      <c r="A42" s="111" t="s">
        <v>195</v>
      </c>
      <c r="B42" s="112" t="s">
        <v>196</v>
      </c>
      <c r="C42" s="113">
        <v>10531.4</v>
      </c>
    </row>
    <row r="43" spans="1:3" x14ac:dyDescent="0.25">
      <c r="A43" s="111" t="s">
        <v>197</v>
      </c>
      <c r="B43" s="112" t="s">
        <v>198</v>
      </c>
      <c r="C43" s="113">
        <v>14785.3</v>
      </c>
    </row>
    <row r="44" spans="1:3" x14ac:dyDescent="0.25">
      <c r="A44" s="111" t="s">
        <v>199</v>
      </c>
      <c r="B44" s="112" t="s">
        <v>200</v>
      </c>
      <c r="C44" s="113">
        <v>7840.1</v>
      </c>
    </row>
    <row r="45" spans="1:3" x14ac:dyDescent="0.25">
      <c r="A45" s="111" t="s">
        <v>201</v>
      </c>
      <c r="B45" s="112" t="s">
        <v>202</v>
      </c>
      <c r="C45" s="113">
        <v>9584.4</v>
      </c>
    </row>
    <row r="46" spans="1:3" x14ac:dyDescent="0.25">
      <c r="A46" s="111" t="s">
        <v>203</v>
      </c>
      <c r="B46" s="112" t="s">
        <v>204</v>
      </c>
      <c r="C46" s="113">
        <v>15140</v>
      </c>
    </row>
    <row r="47" spans="1:3" x14ac:dyDescent="0.25">
      <c r="A47" s="111" t="s">
        <v>205</v>
      </c>
      <c r="B47" s="112" t="s">
        <v>206</v>
      </c>
      <c r="C47" s="113">
        <v>71339.799999999988</v>
      </c>
    </row>
    <row r="48" spans="1:3" x14ac:dyDescent="0.25">
      <c r="A48" s="111" t="s">
        <v>207</v>
      </c>
      <c r="B48" s="112" t="s">
        <v>208</v>
      </c>
      <c r="C48" s="113">
        <v>7413.2</v>
      </c>
    </row>
    <row r="49" spans="1:3" x14ac:dyDescent="0.25">
      <c r="A49" s="111" t="s">
        <v>209</v>
      </c>
      <c r="B49" s="112" t="s">
        <v>210</v>
      </c>
      <c r="C49" s="113">
        <v>40929</v>
      </c>
    </row>
    <row r="50" spans="1:3" x14ac:dyDescent="0.25">
      <c r="A50" s="111" t="s">
        <v>211</v>
      </c>
      <c r="B50" s="112" t="s">
        <v>212</v>
      </c>
      <c r="C50" s="113">
        <v>9089.1</v>
      </c>
    </row>
    <row r="51" spans="1:3" x14ac:dyDescent="0.25">
      <c r="A51" s="111" t="s">
        <v>213</v>
      </c>
      <c r="B51" s="112" t="s">
        <v>214</v>
      </c>
      <c r="C51" s="113">
        <v>4026.3</v>
      </c>
    </row>
    <row r="52" spans="1:3" x14ac:dyDescent="0.25">
      <c r="A52" s="111" t="s">
        <v>215</v>
      </c>
      <c r="B52" s="112" t="s">
        <v>216</v>
      </c>
      <c r="C52" s="113">
        <v>470.80000000000018</v>
      </c>
    </row>
    <row r="53" spans="1:3" x14ac:dyDescent="0.25">
      <c r="A53" s="111" t="s">
        <v>217</v>
      </c>
      <c r="B53" s="112" t="s">
        <v>218</v>
      </c>
      <c r="C53" s="113">
        <v>6564.8</v>
      </c>
    </row>
    <row r="54" spans="1:3" x14ac:dyDescent="0.25">
      <c r="A54" s="111" t="s">
        <v>219</v>
      </c>
      <c r="B54" s="112" t="s">
        <v>220</v>
      </c>
      <c r="C54" s="113">
        <v>13040.3</v>
      </c>
    </row>
    <row r="55" spans="1:3" x14ac:dyDescent="0.25">
      <c r="A55" s="111"/>
      <c r="B55" s="112" t="s">
        <v>221</v>
      </c>
      <c r="C55" s="113">
        <f>SUM(C12:C54)</f>
        <v>986993.9</v>
      </c>
    </row>
  </sheetData>
  <mergeCells count="1">
    <mergeCell ref="A8:C8"/>
  </mergeCells>
  <pageMargins left="1.1811023622047245" right="0.39370078740157483" top="0.74803149606299213" bottom="0.74803149606299213" header="0.31496062992125984" footer="0.31496062992125984"/>
  <pageSetup paperSize="9" scale="99" fitToHeight="0" orientation="portrait" r:id="rId1"/>
  <headerFooter>
    <oddHeader>&amp;C&amp;"Times New Roman,обычный"&amp;10&amp;P</oddHeader>
    <oddFooter>&amp;L&amp;"Times New Roman,обычный"&amp;8 943-23</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outlinePr summaryBelow="0"/>
    <pageSetUpPr fitToPage="1"/>
  </sheetPr>
  <dimension ref="A1:D12"/>
  <sheetViews>
    <sheetView showGridLines="0" workbookViewId="0">
      <selection activeCell="B32" sqref="B32"/>
    </sheetView>
  </sheetViews>
  <sheetFormatPr defaultRowHeight="12.75" customHeight="1" x14ac:dyDescent="0.2"/>
  <cols>
    <col min="1" max="1" width="8.7109375" style="115" customWidth="1"/>
    <col min="2" max="2" width="40.85546875" style="115" customWidth="1"/>
    <col min="3" max="3" width="23.7109375" style="115" customWidth="1"/>
    <col min="4" max="4" width="9.140625" style="115" customWidth="1"/>
    <col min="5" max="5" width="13.140625" style="115" customWidth="1"/>
    <col min="6" max="8" width="9.140625" style="115" customWidth="1"/>
    <col min="9" max="16384" width="9.140625" style="115"/>
  </cols>
  <sheetData>
    <row r="1" spans="1:4" ht="12.75" customHeight="1" x14ac:dyDescent="0.25">
      <c r="C1" s="9" t="s">
        <v>259</v>
      </c>
    </row>
    <row r="2" spans="1:4" ht="12.75" customHeight="1" x14ac:dyDescent="0.25">
      <c r="C2" s="116" t="s">
        <v>248</v>
      </c>
    </row>
    <row r="3" spans="1:4" ht="12.75" customHeight="1" x14ac:dyDescent="0.25">
      <c r="C3" s="116" t="s">
        <v>2356</v>
      </c>
    </row>
    <row r="5" spans="1:4" ht="12.75" customHeight="1" x14ac:dyDescent="0.25">
      <c r="C5" s="141" t="s">
        <v>257</v>
      </c>
    </row>
    <row r="6" spans="1:4" ht="12.75" customHeight="1" x14ac:dyDescent="0.25">
      <c r="A6" s="126"/>
      <c r="C6" s="142" t="s">
        <v>245</v>
      </c>
      <c r="D6" s="129"/>
    </row>
    <row r="7" spans="1:4" ht="12.75" customHeight="1" x14ac:dyDescent="0.25">
      <c r="A7" s="126"/>
      <c r="C7" s="142"/>
      <c r="D7" s="129"/>
    </row>
    <row r="8" spans="1:4" ht="65.25" customHeight="1" x14ac:dyDescent="0.2">
      <c r="A8" s="186" t="s">
        <v>258</v>
      </c>
      <c r="B8" s="186"/>
      <c r="C8" s="186"/>
      <c r="D8" s="129"/>
    </row>
    <row r="9" spans="1:4" ht="6" customHeight="1" x14ac:dyDescent="0.2">
      <c r="A9" s="126"/>
    </row>
    <row r="10" spans="1:4" ht="30" x14ac:dyDescent="0.2">
      <c r="A10" s="110" t="s">
        <v>2</v>
      </c>
      <c r="B10" s="110" t="s">
        <v>136</v>
      </c>
      <c r="C10" s="110" t="s">
        <v>4</v>
      </c>
    </row>
    <row r="11" spans="1:4" ht="15" x14ac:dyDescent="0.2">
      <c r="A11" s="111" t="s">
        <v>137</v>
      </c>
      <c r="B11" s="112" t="s">
        <v>202</v>
      </c>
      <c r="C11" s="113">
        <v>236.7</v>
      </c>
    </row>
    <row r="12" spans="1:4" ht="15" x14ac:dyDescent="0.2">
      <c r="A12" s="111"/>
      <c r="B12" s="112" t="s">
        <v>221</v>
      </c>
      <c r="C12" s="113">
        <v>236.7</v>
      </c>
    </row>
  </sheetData>
  <mergeCells count="1">
    <mergeCell ref="A8:C8"/>
  </mergeCells>
  <pageMargins left="1.1811023622047245" right="0.39370078740157483" top="0.78740157480314965" bottom="0.78740157480314965" header="0" footer="0"/>
  <pageSetup paperSize="9" fitToHeight="0" orientation="portrait" r:id="rId1"/>
  <headerFooter alignWithMargins="0">
    <oddFooter>&amp;L&amp;"Times New Roman,обычный"&amp;8 943-23</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1"/>
  <sheetViews>
    <sheetView workbookViewId="0">
      <selection activeCell="B18" sqref="B18"/>
    </sheetView>
  </sheetViews>
  <sheetFormatPr defaultRowHeight="12.75" x14ac:dyDescent="0.2"/>
  <cols>
    <col min="1" max="1" width="8.7109375" style="115" customWidth="1"/>
    <col min="2" max="2" width="43.85546875" style="115" customWidth="1"/>
    <col min="3" max="4" width="15.7109375" style="115" customWidth="1"/>
    <col min="5" max="5" width="9.140625" style="115"/>
    <col min="6" max="6" width="13.140625" style="115" customWidth="1"/>
    <col min="7" max="16384" width="9.140625" style="115"/>
  </cols>
  <sheetData>
    <row r="1" spans="1:4" ht="15" x14ac:dyDescent="0.25">
      <c r="C1" s="9" t="s">
        <v>261</v>
      </c>
    </row>
    <row r="2" spans="1:4" ht="15" x14ac:dyDescent="0.25">
      <c r="C2" s="116" t="s">
        <v>248</v>
      </c>
    </row>
    <row r="3" spans="1:4" ht="15" x14ac:dyDescent="0.25">
      <c r="C3" s="116" t="s">
        <v>2355</v>
      </c>
    </row>
    <row r="5" spans="1:4" ht="12.75" customHeight="1" x14ac:dyDescent="0.25">
      <c r="C5" s="141" t="s">
        <v>260</v>
      </c>
    </row>
    <row r="6" spans="1:4" ht="15" x14ac:dyDescent="0.25">
      <c r="A6" s="126"/>
      <c r="C6" s="142" t="s">
        <v>245</v>
      </c>
    </row>
    <row r="7" spans="1:4" ht="104.25" customHeight="1" x14ac:dyDescent="0.2">
      <c r="A7" s="186" t="s">
        <v>2340</v>
      </c>
      <c r="B7" s="186"/>
      <c r="C7" s="186"/>
      <c r="D7" s="186"/>
    </row>
    <row r="8" spans="1:4" x14ac:dyDescent="0.2">
      <c r="A8" s="126"/>
    </row>
    <row r="9" spans="1:4" ht="30" x14ac:dyDescent="0.2">
      <c r="A9" s="110" t="s">
        <v>2</v>
      </c>
      <c r="B9" s="110" t="s">
        <v>136</v>
      </c>
      <c r="C9" s="110" t="s">
        <v>4</v>
      </c>
      <c r="D9" s="110" t="s">
        <v>5</v>
      </c>
    </row>
    <row r="10" spans="1:4" ht="15" x14ac:dyDescent="0.2">
      <c r="A10" s="110" t="s">
        <v>137</v>
      </c>
      <c r="B10" s="112" t="s">
        <v>210</v>
      </c>
      <c r="C10" s="113">
        <v>9714.6</v>
      </c>
      <c r="D10" s="113">
        <v>17180.8</v>
      </c>
    </row>
    <row r="11" spans="1:4" ht="15" x14ac:dyDescent="0.2">
      <c r="A11" s="110"/>
      <c r="B11" s="112" t="s">
        <v>221</v>
      </c>
      <c r="C11" s="113">
        <v>9714.6</v>
      </c>
      <c r="D11" s="113">
        <v>17180.8</v>
      </c>
    </row>
  </sheetData>
  <mergeCells count="1">
    <mergeCell ref="A7:D7"/>
  </mergeCells>
  <pageMargins left="1.1811023622047245" right="0.39370078740157483" top="0.74803149606299213" bottom="0.74803149606299213" header="0.31496062992125984" footer="0.31496062992125984"/>
  <pageSetup paperSize="9" orientation="portrait" r:id="rId1"/>
  <headerFooter>
    <oddFooter>&amp;L&amp;"Times New Roman,обычный"&amp;8 943-23</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12"/>
  <sheetViews>
    <sheetView workbookViewId="0">
      <selection activeCell="B20" sqref="B20"/>
    </sheetView>
  </sheetViews>
  <sheetFormatPr defaultRowHeight="12.75" x14ac:dyDescent="0.2"/>
  <cols>
    <col min="1" max="1" width="8.7109375" style="115" customWidth="1"/>
    <col min="2" max="2" width="48.140625" style="115" customWidth="1"/>
    <col min="3" max="3" width="23.7109375" style="115" customWidth="1"/>
    <col min="4" max="4" width="9.140625" style="115"/>
    <col min="5" max="5" width="13.140625" style="115" customWidth="1"/>
    <col min="6" max="16384" width="9.140625" style="115"/>
  </cols>
  <sheetData>
    <row r="1" spans="1:3" ht="15" x14ac:dyDescent="0.25">
      <c r="C1" s="9" t="s">
        <v>263</v>
      </c>
    </row>
    <row r="2" spans="1:3" ht="15" x14ac:dyDescent="0.25">
      <c r="C2" s="116" t="s">
        <v>248</v>
      </c>
    </row>
    <row r="3" spans="1:3" ht="15" x14ac:dyDescent="0.25">
      <c r="C3" s="116" t="s">
        <v>2356</v>
      </c>
    </row>
    <row r="5" spans="1:3" ht="12.75" customHeight="1" x14ac:dyDescent="0.25">
      <c r="C5" s="141" t="s">
        <v>262</v>
      </c>
    </row>
    <row r="6" spans="1:3" ht="15" x14ac:dyDescent="0.25">
      <c r="A6" s="126"/>
      <c r="C6" s="142" t="s">
        <v>245</v>
      </c>
    </row>
    <row r="7" spans="1:3" ht="15" x14ac:dyDescent="0.25">
      <c r="A7" s="126"/>
      <c r="C7" s="142"/>
    </row>
    <row r="8" spans="1:3" ht="129.75" customHeight="1" x14ac:dyDescent="0.2">
      <c r="A8" s="186" t="s">
        <v>2341</v>
      </c>
      <c r="B8" s="186"/>
      <c r="C8" s="186"/>
    </row>
    <row r="9" spans="1:3" x14ac:dyDescent="0.2">
      <c r="A9" s="126"/>
    </row>
    <row r="10" spans="1:3" ht="30" x14ac:dyDescent="0.2">
      <c r="A10" s="110" t="s">
        <v>2</v>
      </c>
      <c r="B10" s="110" t="s">
        <v>136</v>
      </c>
      <c r="C10" s="110" t="s">
        <v>4</v>
      </c>
    </row>
    <row r="11" spans="1:3" ht="15" x14ac:dyDescent="0.2">
      <c r="A11" s="111" t="s">
        <v>137</v>
      </c>
      <c r="B11" s="112" t="s">
        <v>138</v>
      </c>
      <c r="C11" s="113">
        <v>38750</v>
      </c>
    </row>
    <row r="12" spans="1:3" ht="15" x14ac:dyDescent="0.2">
      <c r="A12" s="111"/>
      <c r="B12" s="112" t="s">
        <v>221</v>
      </c>
      <c r="C12" s="113">
        <v>38750</v>
      </c>
    </row>
  </sheetData>
  <mergeCells count="1">
    <mergeCell ref="A8:C8"/>
  </mergeCells>
  <printOptions horizontalCentered="1"/>
  <pageMargins left="1.1811023622047245" right="0.39370078740157483" top="0.74803149606299213" bottom="0.74803149606299213" header="0.31496062992125984" footer="0.31496062992125984"/>
  <pageSetup paperSize="9" orientation="portrait" r:id="rId1"/>
  <headerFooter>
    <oddFooter>&amp;L&amp;"Times New Roman,обычный"&amp;8 943-23</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3"/>
  <sheetViews>
    <sheetView workbookViewId="0">
      <selection activeCell="B28" sqref="B28"/>
    </sheetView>
  </sheetViews>
  <sheetFormatPr defaultRowHeight="12.75" x14ac:dyDescent="0.2"/>
  <cols>
    <col min="1" max="1" width="8.7109375" style="115" customWidth="1"/>
    <col min="2" max="2" width="33.140625" style="115" customWidth="1"/>
    <col min="3" max="5" width="14.42578125" style="115" customWidth="1"/>
    <col min="6" max="256" width="9.140625" style="115"/>
    <col min="257" max="257" width="8.7109375" style="115" customWidth="1"/>
    <col min="258" max="258" width="30.7109375" style="115" customWidth="1"/>
    <col min="259" max="261" width="8.28515625" style="115" customWidth="1"/>
    <col min="262" max="512" width="9.140625" style="115"/>
    <col min="513" max="513" width="8.7109375" style="115" customWidth="1"/>
    <col min="514" max="514" width="30.7109375" style="115" customWidth="1"/>
    <col min="515" max="517" width="8.28515625" style="115" customWidth="1"/>
    <col min="518" max="768" width="9.140625" style="115"/>
    <col min="769" max="769" width="8.7109375" style="115" customWidth="1"/>
    <col min="770" max="770" width="30.7109375" style="115" customWidth="1"/>
    <col min="771" max="773" width="8.28515625" style="115" customWidth="1"/>
    <col min="774" max="1024" width="9.140625" style="115"/>
    <col min="1025" max="1025" width="8.7109375" style="115" customWidth="1"/>
    <col min="1026" max="1026" width="30.7109375" style="115" customWidth="1"/>
    <col min="1027" max="1029" width="8.28515625" style="115" customWidth="1"/>
    <col min="1030" max="1280" width="9.140625" style="115"/>
    <col min="1281" max="1281" width="8.7109375" style="115" customWidth="1"/>
    <col min="1282" max="1282" width="30.7109375" style="115" customWidth="1"/>
    <col min="1283" max="1285" width="8.28515625" style="115" customWidth="1"/>
    <col min="1286" max="1536" width="9.140625" style="115"/>
    <col min="1537" max="1537" width="8.7109375" style="115" customWidth="1"/>
    <col min="1538" max="1538" width="30.7109375" style="115" customWidth="1"/>
    <col min="1539" max="1541" width="8.28515625" style="115" customWidth="1"/>
    <col min="1542" max="1792" width="9.140625" style="115"/>
    <col min="1793" max="1793" width="8.7109375" style="115" customWidth="1"/>
    <col min="1794" max="1794" width="30.7109375" style="115" customWidth="1"/>
    <col min="1795" max="1797" width="8.28515625" style="115" customWidth="1"/>
    <col min="1798" max="2048" width="9.140625" style="115"/>
    <col min="2049" max="2049" width="8.7109375" style="115" customWidth="1"/>
    <col min="2050" max="2050" width="30.7109375" style="115" customWidth="1"/>
    <col min="2051" max="2053" width="8.28515625" style="115" customWidth="1"/>
    <col min="2054" max="2304" width="9.140625" style="115"/>
    <col min="2305" max="2305" width="8.7109375" style="115" customWidth="1"/>
    <col min="2306" max="2306" width="30.7109375" style="115" customWidth="1"/>
    <col min="2307" max="2309" width="8.28515625" style="115" customWidth="1"/>
    <col min="2310" max="2560" width="9.140625" style="115"/>
    <col min="2561" max="2561" width="8.7109375" style="115" customWidth="1"/>
    <col min="2562" max="2562" width="30.7109375" style="115" customWidth="1"/>
    <col min="2563" max="2565" width="8.28515625" style="115" customWidth="1"/>
    <col min="2566" max="2816" width="9.140625" style="115"/>
    <col min="2817" max="2817" width="8.7109375" style="115" customWidth="1"/>
    <col min="2818" max="2818" width="30.7109375" style="115" customWidth="1"/>
    <col min="2819" max="2821" width="8.28515625" style="115" customWidth="1"/>
    <col min="2822" max="3072" width="9.140625" style="115"/>
    <col min="3073" max="3073" width="8.7109375" style="115" customWidth="1"/>
    <col min="3074" max="3074" width="30.7109375" style="115" customWidth="1"/>
    <col min="3075" max="3077" width="8.28515625" style="115" customWidth="1"/>
    <col min="3078" max="3328" width="9.140625" style="115"/>
    <col min="3329" max="3329" width="8.7109375" style="115" customWidth="1"/>
    <col min="3330" max="3330" width="30.7109375" style="115" customWidth="1"/>
    <col min="3331" max="3333" width="8.28515625" style="115" customWidth="1"/>
    <col min="3334" max="3584" width="9.140625" style="115"/>
    <col min="3585" max="3585" width="8.7109375" style="115" customWidth="1"/>
    <col min="3586" max="3586" width="30.7109375" style="115" customWidth="1"/>
    <col min="3587" max="3589" width="8.28515625" style="115" customWidth="1"/>
    <col min="3590" max="3840" width="9.140625" style="115"/>
    <col min="3841" max="3841" width="8.7109375" style="115" customWidth="1"/>
    <col min="3842" max="3842" width="30.7109375" style="115" customWidth="1"/>
    <col min="3843" max="3845" width="8.28515625" style="115" customWidth="1"/>
    <col min="3846" max="4096" width="9.140625" style="115"/>
    <col min="4097" max="4097" width="8.7109375" style="115" customWidth="1"/>
    <col min="4098" max="4098" width="30.7109375" style="115" customWidth="1"/>
    <col min="4099" max="4101" width="8.28515625" style="115" customWidth="1"/>
    <col min="4102" max="4352" width="9.140625" style="115"/>
    <col min="4353" max="4353" width="8.7109375" style="115" customWidth="1"/>
    <col min="4354" max="4354" width="30.7109375" style="115" customWidth="1"/>
    <col min="4355" max="4357" width="8.28515625" style="115" customWidth="1"/>
    <col min="4358" max="4608" width="9.140625" style="115"/>
    <col min="4609" max="4609" width="8.7109375" style="115" customWidth="1"/>
    <col min="4610" max="4610" width="30.7109375" style="115" customWidth="1"/>
    <col min="4611" max="4613" width="8.28515625" style="115" customWidth="1"/>
    <col min="4614" max="4864" width="9.140625" style="115"/>
    <col min="4865" max="4865" width="8.7109375" style="115" customWidth="1"/>
    <col min="4866" max="4866" width="30.7109375" style="115" customWidth="1"/>
    <col min="4867" max="4869" width="8.28515625" style="115" customWidth="1"/>
    <col min="4870" max="5120" width="9.140625" style="115"/>
    <col min="5121" max="5121" width="8.7109375" style="115" customWidth="1"/>
    <col min="5122" max="5122" width="30.7109375" style="115" customWidth="1"/>
    <col min="5123" max="5125" width="8.28515625" style="115" customWidth="1"/>
    <col min="5126" max="5376" width="9.140625" style="115"/>
    <col min="5377" max="5377" width="8.7109375" style="115" customWidth="1"/>
    <col min="5378" max="5378" width="30.7109375" style="115" customWidth="1"/>
    <col min="5379" max="5381" width="8.28515625" style="115" customWidth="1"/>
    <col min="5382" max="5632" width="9.140625" style="115"/>
    <col min="5633" max="5633" width="8.7109375" style="115" customWidth="1"/>
    <col min="5634" max="5634" width="30.7109375" style="115" customWidth="1"/>
    <col min="5635" max="5637" width="8.28515625" style="115" customWidth="1"/>
    <col min="5638" max="5888" width="9.140625" style="115"/>
    <col min="5889" max="5889" width="8.7109375" style="115" customWidth="1"/>
    <col min="5890" max="5890" width="30.7109375" style="115" customWidth="1"/>
    <col min="5891" max="5893" width="8.28515625" style="115" customWidth="1"/>
    <col min="5894" max="6144" width="9.140625" style="115"/>
    <col min="6145" max="6145" width="8.7109375" style="115" customWidth="1"/>
    <col min="6146" max="6146" width="30.7109375" style="115" customWidth="1"/>
    <col min="6147" max="6149" width="8.28515625" style="115" customWidth="1"/>
    <col min="6150" max="6400" width="9.140625" style="115"/>
    <col min="6401" max="6401" width="8.7109375" style="115" customWidth="1"/>
    <col min="6402" max="6402" width="30.7109375" style="115" customWidth="1"/>
    <col min="6403" max="6405" width="8.28515625" style="115" customWidth="1"/>
    <col min="6406" max="6656" width="9.140625" style="115"/>
    <col min="6657" max="6657" width="8.7109375" style="115" customWidth="1"/>
    <col min="6658" max="6658" width="30.7109375" style="115" customWidth="1"/>
    <col min="6659" max="6661" width="8.28515625" style="115" customWidth="1"/>
    <col min="6662" max="6912" width="9.140625" style="115"/>
    <col min="6913" max="6913" width="8.7109375" style="115" customWidth="1"/>
    <col min="6914" max="6914" width="30.7109375" style="115" customWidth="1"/>
    <col min="6915" max="6917" width="8.28515625" style="115" customWidth="1"/>
    <col min="6918" max="7168" width="9.140625" style="115"/>
    <col min="7169" max="7169" width="8.7109375" style="115" customWidth="1"/>
    <col min="7170" max="7170" width="30.7109375" style="115" customWidth="1"/>
    <col min="7171" max="7173" width="8.28515625" style="115" customWidth="1"/>
    <col min="7174" max="7424" width="9.140625" style="115"/>
    <col min="7425" max="7425" width="8.7109375" style="115" customWidth="1"/>
    <col min="7426" max="7426" width="30.7109375" style="115" customWidth="1"/>
    <col min="7427" max="7429" width="8.28515625" style="115" customWidth="1"/>
    <col min="7430" max="7680" width="9.140625" style="115"/>
    <col min="7681" max="7681" width="8.7109375" style="115" customWidth="1"/>
    <col min="7682" max="7682" width="30.7109375" style="115" customWidth="1"/>
    <col min="7683" max="7685" width="8.28515625" style="115" customWidth="1"/>
    <col min="7686" max="7936" width="9.140625" style="115"/>
    <col min="7937" max="7937" width="8.7109375" style="115" customWidth="1"/>
    <col min="7938" max="7938" width="30.7109375" style="115" customWidth="1"/>
    <col min="7939" max="7941" width="8.28515625" style="115" customWidth="1"/>
    <col min="7942" max="8192" width="9.140625" style="115"/>
    <col min="8193" max="8193" width="8.7109375" style="115" customWidth="1"/>
    <col min="8194" max="8194" width="30.7109375" style="115" customWidth="1"/>
    <col min="8195" max="8197" width="8.28515625" style="115" customWidth="1"/>
    <col min="8198" max="8448" width="9.140625" style="115"/>
    <col min="8449" max="8449" width="8.7109375" style="115" customWidth="1"/>
    <col min="8450" max="8450" width="30.7109375" style="115" customWidth="1"/>
    <col min="8451" max="8453" width="8.28515625" style="115" customWidth="1"/>
    <col min="8454" max="8704" width="9.140625" style="115"/>
    <col min="8705" max="8705" width="8.7109375" style="115" customWidth="1"/>
    <col min="8706" max="8706" width="30.7109375" style="115" customWidth="1"/>
    <col min="8707" max="8709" width="8.28515625" style="115" customWidth="1"/>
    <col min="8710" max="8960" width="9.140625" style="115"/>
    <col min="8961" max="8961" width="8.7109375" style="115" customWidth="1"/>
    <col min="8962" max="8962" width="30.7109375" style="115" customWidth="1"/>
    <col min="8963" max="8965" width="8.28515625" style="115" customWidth="1"/>
    <col min="8966" max="9216" width="9.140625" style="115"/>
    <col min="9217" max="9217" width="8.7109375" style="115" customWidth="1"/>
    <col min="9218" max="9218" width="30.7109375" style="115" customWidth="1"/>
    <col min="9219" max="9221" width="8.28515625" style="115" customWidth="1"/>
    <col min="9222" max="9472" width="9.140625" style="115"/>
    <col min="9473" max="9473" width="8.7109375" style="115" customWidth="1"/>
    <col min="9474" max="9474" width="30.7109375" style="115" customWidth="1"/>
    <col min="9475" max="9477" width="8.28515625" style="115" customWidth="1"/>
    <col min="9478" max="9728" width="9.140625" style="115"/>
    <col min="9729" max="9729" width="8.7109375" style="115" customWidth="1"/>
    <col min="9730" max="9730" width="30.7109375" style="115" customWidth="1"/>
    <col min="9731" max="9733" width="8.28515625" style="115" customWidth="1"/>
    <col min="9734" max="9984" width="9.140625" style="115"/>
    <col min="9985" max="9985" width="8.7109375" style="115" customWidth="1"/>
    <col min="9986" max="9986" width="30.7109375" style="115" customWidth="1"/>
    <col min="9987" max="9989" width="8.28515625" style="115" customWidth="1"/>
    <col min="9990" max="10240" width="9.140625" style="115"/>
    <col min="10241" max="10241" width="8.7109375" style="115" customWidth="1"/>
    <col min="10242" max="10242" width="30.7109375" style="115" customWidth="1"/>
    <col min="10243" max="10245" width="8.28515625" style="115" customWidth="1"/>
    <col min="10246" max="10496" width="9.140625" style="115"/>
    <col min="10497" max="10497" width="8.7109375" style="115" customWidth="1"/>
    <col min="10498" max="10498" width="30.7109375" style="115" customWidth="1"/>
    <col min="10499" max="10501" width="8.28515625" style="115" customWidth="1"/>
    <col min="10502" max="10752" width="9.140625" style="115"/>
    <col min="10753" max="10753" width="8.7109375" style="115" customWidth="1"/>
    <col min="10754" max="10754" width="30.7109375" style="115" customWidth="1"/>
    <col min="10755" max="10757" width="8.28515625" style="115" customWidth="1"/>
    <col min="10758" max="11008" width="9.140625" style="115"/>
    <col min="11009" max="11009" width="8.7109375" style="115" customWidth="1"/>
    <col min="11010" max="11010" width="30.7109375" style="115" customWidth="1"/>
    <col min="11011" max="11013" width="8.28515625" style="115" customWidth="1"/>
    <col min="11014" max="11264" width="9.140625" style="115"/>
    <col min="11265" max="11265" width="8.7109375" style="115" customWidth="1"/>
    <col min="11266" max="11266" width="30.7109375" style="115" customWidth="1"/>
    <col min="11267" max="11269" width="8.28515625" style="115" customWidth="1"/>
    <col min="11270" max="11520" width="9.140625" style="115"/>
    <col min="11521" max="11521" width="8.7109375" style="115" customWidth="1"/>
    <col min="11522" max="11522" width="30.7109375" style="115" customWidth="1"/>
    <col min="11523" max="11525" width="8.28515625" style="115" customWidth="1"/>
    <col min="11526" max="11776" width="9.140625" style="115"/>
    <col min="11777" max="11777" width="8.7109375" style="115" customWidth="1"/>
    <col min="11778" max="11778" width="30.7109375" style="115" customWidth="1"/>
    <col min="11779" max="11781" width="8.28515625" style="115" customWidth="1"/>
    <col min="11782" max="12032" width="9.140625" style="115"/>
    <col min="12033" max="12033" width="8.7109375" style="115" customWidth="1"/>
    <col min="12034" max="12034" width="30.7109375" style="115" customWidth="1"/>
    <col min="12035" max="12037" width="8.28515625" style="115" customWidth="1"/>
    <col min="12038" max="12288" width="9.140625" style="115"/>
    <col min="12289" max="12289" width="8.7109375" style="115" customWidth="1"/>
    <col min="12290" max="12290" width="30.7109375" style="115" customWidth="1"/>
    <col min="12291" max="12293" width="8.28515625" style="115" customWidth="1"/>
    <col min="12294" max="12544" width="9.140625" style="115"/>
    <col min="12545" max="12545" width="8.7109375" style="115" customWidth="1"/>
    <col min="12546" max="12546" width="30.7109375" style="115" customWidth="1"/>
    <col min="12547" max="12549" width="8.28515625" style="115" customWidth="1"/>
    <col min="12550" max="12800" width="9.140625" style="115"/>
    <col min="12801" max="12801" width="8.7109375" style="115" customWidth="1"/>
    <col min="12802" max="12802" width="30.7109375" style="115" customWidth="1"/>
    <col min="12803" max="12805" width="8.28515625" style="115" customWidth="1"/>
    <col min="12806" max="13056" width="9.140625" style="115"/>
    <col min="13057" max="13057" width="8.7109375" style="115" customWidth="1"/>
    <col min="13058" max="13058" width="30.7109375" style="115" customWidth="1"/>
    <col min="13059" max="13061" width="8.28515625" style="115" customWidth="1"/>
    <col min="13062" max="13312" width="9.140625" style="115"/>
    <col min="13313" max="13313" width="8.7109375" style="115" customWidth="1"/>
    <col min="13314" max="13314" width="30.7109375" style="115" customWidth="1"/>
    <col min="13315" max="13317" width="8.28515625" style="115" customWidth="1"/>
    <col min="13318" max="13568" width="9.140625" style="115"/>
    <col min="13569" max="13569" width="8.7109375" style="115" customWidth="1"/>
    <col min="13570" max="13570" width="30.7109375" style="115" customWidth="1"/>
    <col min="13571" max="13573" width="8.28515625" style="115" customWidth="1"/>
    <col min="13574" max="13824" width="9.140625" style="115"/>
    <col min="13825" max="13825" width="8.7109375" style="115" customWidth="1"/>
    <col min="13826" max="13826" width="30.7109375" style="115" customWidth="1"/>
    <col min="13827" max="13829" width="8.28515625" style="115" customWidth="1"/>
    <col min="13830" max="14080" width="9.140625" style="115"/>
    <col min="14081" max="14081" width="8.7109375" style="115" customWidth="1"/>
    <col min="14082" max="14082" width="30.7109375" style="115" customWidth="1"/>
    <col min="14083" max="14085" width="8.28515625" style="115" customWidth="1"/>
    <col min="14086" max="14336" width="9.140625" style="115"/>
    <col min="14337" max="14337" width="8.7109375" style="115" customWidth="1"/>
    <col min="14338" max="14338" width="30.7109375" style="115" customWidth="1"/>
    <col min="14339" max="14341" width="8.28515625" style="115" customWidth="1"/>
    <col min="14342" max="14592" width="9.140625" style="115"/>
    <col min="14593" max="14593" width="8.7109375" style="115" customWidth="1"/>
    <col min="14594" max="14594" width="30.7109375" style="115" customWidth="1"/>
    <col min="14595" max="14597" width="8.28515625" style="115" customWidth="1"/>
    <col min="14598" max="14848" width="9.140625" style="115"/>
    <col min="14849" max="14849" width="8.7109375" style="115" customWidth="1"/>
    <col min="14850" max="14850" width="30.7109375" style="115" customWidth="1"/>
    <col min="14851" max="14853" width="8.28515625" style="115" customWidth="1"/>
    <col min="14854" max="15104" width="9.140625" style="115"/>
    <col min="15105" max="15105" width="8.7109375" style="115" customWidth="1"/>
    <col min="15106" max="15106" width="30.7109375" style="115" customWidth="1"/>
    <col min="15107" max="15109" width="8.28515625" style="115" customWidth="1"/>
    <col min="15110" max="15360" width="9.140625" style="115"/>
    <col min="15361" max="15361" width="8.7109375" style="115" customWidth="1"/>
    <col min="15362" max="15362" width="30.7109375" style="115" customWidth="1"/>
    <col min="15363" max="15365" width="8.28515625" style="115" customWidth="1"/>
    <col min="15366" max="15616" width="9.140625" style="115"/>
    <col min="15617" max="15617" width="8.7109375" style="115" customWidth="1"/>
    <col min="15618" max="15618" width="30.7109375" style="115" customWidth="1"/>
    <col min="15619" max="15621" width="8.28515625" style="115" customWidth="1"/>
    <col min="15622" max="15872" width="9.140625" style="115"/>
    <col min="15873" max="15873" width="8.7109375" style="115" customWidth="1"/>
    <col min="15874" max="15874" width="30.7109375" style="115" customWidth="1"/>
    <col min="15875" max="15877" width="8.28515625" style="115" customWidth="1"/>
    <col min="15878" max="16128" width="9.140625" style="115"/>
    <col min="16129" max="16129" width="8.7109375" style="115" customWidth="1"/>
    <col min="16130" max="16130" width="30.7109375" style="115" customWidth="1"/>
    <col min="16131" max="16133" width="8.28515625" style="115" customWidth="1"/>
    <col min="16134" max="16384" width="9.140625" style="115"/>
  </cols>
  <sheetData>
    <row r="1" spans="1:6" ht="15" x14ac:dyDescent="0.25">
      <c r="D1" s="140" t="s">
        <v>265</v>
      </c>
    </row>
    <row r="2" spans="1:6" ht="15" x14ac:dyDescent="0.25">
      <c r="D2" s="140" t="s">
        <v>248</v>
      </c>
    </row>
    <row r="3" spans="1:6" ht="15" x14ac:dyDescent="0.25">
      <c r="D3" s="140" t="s">
        <v>2355</v>
      </c>
    </row>
    <row r="5" spans="1:6" ht="15" x14ac:dyDescent="0.25">
      <c r="D5" s="141" t="s">
        <v>264</v>
      </c>
    </row>
    <row r="6" spans="1:6" ht="15" x14ac:dyDescent="0.25">
      <c r="A6" s="126"/>
      <c r="D6" s="142" t="s">
        <v>245</v>
      </c>
      <c r="F6" s="143"/>
    </row>
    <row r="7" spans="1:6" ht="15" x14ac:dyDescent="0.25">
      <c r="A7" s="126"/>
      <c r="E7" s="142"/>
      <c r="F7" s="143"/>
    </row>
    <row r="8" spans="1:6" ht="78.75" customHeight="1" x14ac:dyDescent="0.2">
      <c r="A8" s="186" t="s">
        <v>2343</v>
      </c>
      <c r="B8" s="186"/>
      <c r="C8" s="186"/>
      <c r="D8" s="186"/>
      <c r="E8" s="186"/>
    </row>
    <row r="9" spans="1:6" x14ac:dyDescent="0.2">
      <c r="A9" s="126"/>
    </row>
    <row r="10" spans="1:6" ht="30" x14ac:dyDescent="0.2">
      <c r="A10" s="110" t="s">
        <v>2</v>
      </c>
      <c r="B10" s="110" t="s">
        <v>136</v>
      </c>
      <c r="C10" s="110" t="s">
        <v>4</v>
      </c>
      <c r="D10" s="110" t="s">
        <v>5</v>
      </c>
      <c r="E10" s="110" t="s">
        <v>17</v>
      </c>
    </row>
    <row r="11" spans="1:6" ht="15" x14ac:dyDescent="0.2">
      <c r="A11" s="110" t="s">
        <v>137</v>
      </c>
      <c r="B11" s="112" t="s">
        <v>139</v>
      </c>
      <c r="C11" s="171">
        <v>102150</v>
      </c>
      <c r="D11" s="171">
        <v>238350</v>
      </c>
      <c r="E11" s="171">
        <v>0</v>
      </c>
    </row>
    <row r="12" spans="1:6" ht="15" x14ac:dyDescent="0.2">
      <c r="A12" s="110" t="s">
        <v>0</v>
      </c>
      <c r="B12" s="112" t="s">
        <v>142</v>
      </c>
      <c r="C12" s="171">
        <v>41013.199999999997</v>
      </c>
      <c r="D12" s="171">
        <v>0</v>
      </c>
      <c r="E12" s="171">
        <v>0</v>
      </c>
    </row>
    <row r="13" spans="1:6" ht="15" x14ac:dyDescent="0.2">
      <c r="A13" s="110" t="s">
        <v>1</v>
      </c>
      <c r="B13" s="112" t="s">
        <v>146</v>
      </c>
      <c r="C13" s="171">
        <v>52000</v>
      </c>
      <c r="D13" s="171">
        <v>0</v>
      </c>
      <c r="E13" s="171">
        <v>0</v>
      </c>
    </row>
    <row r="14" spans="1:6" ht="15" x14ac:dyDescent="0.2">
      <c r="A14" s="110" t="s">
        <v>141</v>
      </c>
      <c r="B14" s="112" t="s">
        <v>176</v>
      </c>
      <c r="C14" s="171">
        <v>33975.5</v>
      </c>
      <c r="D14" s="171">
        <v>0</v>
      </c>
      <c r="E14" s="171">
        <v>0</v>
      </c>
    </row>
    <row r="15" spans="1:6" ht="15" x14ac:dyDescent="0.2">
      <c r="A15" s="110" t="s">
        <v>143</v>
      </c>
      <c r="B15" s="112" t="s">
        <v>178</v>
      </c>
      <c r="C15" s="171">
        <v>45000</v>
      </c>
      <c r="D15" s="171">
        <v>47500.4</v>
      </c>
      <c r="E15" s="171">
        <v>0</v>
      </c>
    </row>
    <row r="16" spans="1:6" ht="15" x14ac:dyDescent="0.2">
      <c r="A16" s="110" t="s">
        <v>145</v>
      </c>
      <c r="B16" s="112" t="s">
        <v>192</v>
      </c>
      <c r="C16" s="171">
        <v>25780.3</v>
      </c>
      <c r="D16" s="171">
        <v>0</v>
      </c>
      <c r="E16" s="171">
        <v>0</v>
      </c>
    </row>
    <row r="17" spans="1:5" ht="15" x14ac:dyDescent="0.2">
      <c r="A17" s="110" t="s">
        <v>147</v>
      </c>
      <c r="B17" s="112" t="s">
        <v>202</v>
      </c>
      <c r="C17" s="171">
        <v>8762.7000000000007</v>
      </c>
      <c r="D17" s="171">
        <v>0</v>
      </c>
      <c r="E17" s="171">
        <v>0</v>
      </c>
    </row>
    <row r="18" spans="1:5" ht="15" x14ac:dyDescent="0.2">
      <c r="A18" s="110" t="s">
        <v>149</v>
      </c>
      <c r="B18" s="112" t="s">
        <v>204</v>
      </c>
      <c r="C18" s="171">
        <v>71500</v>
      </c>
      <c r="D18" s="171">
        <v>0</v>
      </c>
      <c r="E18" s="171">
        <v>0</v>
      </c>
    </row>
    <row r="19" spans="1:5" ht="15" x14ac:dyDescent="0.2">
      <c r="A19" s="110" t="s">
        <v>151</v>
      </c>
      <c r="B19" s="112" t="s">
        <v>208</v>
      </c>
      <c r="C19" s="171"/>
      <c r="D19" s="171">
        <v>358000</v>
      </c>
      <c r="E19" s="171">
        <v>0</v>
      </c>
    </row>
    <row r="20" spans="1:5" ht="15" x14ac:dyDescent="0.2">
      <c r="A20" s="110" t="s">
        <v>153</v>
      </c>
      <c r="B20" s="112" t="s">
        <v>218</v>
      </c>
      <c r="C20" s="171">
        <v>103868.2</v>
      </c>
      <c r="D20" s="171">
        <v>0</v>
      </c>
      <c r="E20" s="171">
        <v>0</v>
      </c>
    </row>
    <row r="21" spans="1:5" ht="30" x14ac:dyDescent="0.2">
      <c r="A21" s="110"/>
      <c r="B21" s="112" t="s">
        <v>2342</v>
      </c>
      <c r="C21" s="171">
        <v>242898.5</v>
      </c>
      <c r="D21" s="171">
        <v>0</v>
      </c>
      <c r="E21" s="171">
        <v>500504.8</v>
      </c>
    </row>
    <row r="22" spans="1:5" ht="15" x14ac:dyDescent="0.2">
      <c r="A22" s="110"/>
      <c r="B22" s="112" t="s">
        <v>221</v>
      </c>
      <c r="C22" s="171">
        <v>726948.5</v>
      </c>
      <c r="D22" s="171">
        <v>643850.4</v>
      </c>
      <c r="E22" s="171">
        <v>500504.8</v>
      </c>
    </row>
    <row r="23" spans="1:5" ht="12.75" customHeight="1" x14ac:dyDescent="0.2"/>
  </sheetData>
  <mergeCells count="1">
    <mergeCell ref="A8:E8"/>
  </mergeCells>
  <pageMargins left="1.1811023622047245" right="0.39370078740157483" top="0.74803149606299213" bottom="0.74803149606299213" header="0.31496062992125984" footer="0.31496062992125984"/>
  <pageSetup paperSize="9" fitToHeight="0" orientation="portrait" r:id="rId1"/>
  <headerFooter>
    <oddFooter>&amp;L&amp;"Times New Roman,обычный"&amp;8 943-23</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
  <sheetViews>
    <sheetView workbookViewId="0">
      <selection activeCell="C22" sqref="C22"/>
    </sheetView>
  </sheetViews>
  <sheetFormatPr defaultRowHeight="12.75" x14ac:dyDescent="0.2"/>
  <cols>
    <col min="1" max="1" width="8.7109375" style="115" customWidth="1"/>
    <col min="2" max="2" width="33" style="115" customWidth="1"/>
    <col min="3" max="3" width="19" style="115" customWidth="1"/>
    <col min="4" max="4" width="23.5703125" style="115" customWidth="1"/>
    <col min="5" max="255" width="9.140625" style="115"/>
    <col min="256" max="256" width="8.7109375" style="115" customWidth="1"/>
    <col min="257" max="257" width="30.7109375" style="115" customWidth="1"/>
    <col min="258" max="258" width="8.28515625" style="115" customWidth="1"/>
    <col min="259" max="259" width="7.5703125" style="115" customWidth="1"/>
    <col min="260" max="511" width="9.140625" style="115"/>
    <col min="512" max="512" width="8.7109375" style="115" customWidth="1"/>
    <col min="513" max="513" width="30.7109375" style="115" customWidth="1"/>
    <col min="514" max="514" width="8.28515625" style="115" customWidth="1"/>
    <col min="515" max="515" width="7.5703125" style="115" customWidth="1"/>
    <col min="516" max="767" width="9.140625" style="115"/>
    <col min="768" max="768" width="8.7109375" style="115" customWidth="1"/>
    <col min="769" max="769" width="30.7109375" style="115" customWidth="1"/>
    <col min="770" max="770" width="8.28515625" style="115" customWidth="1"/>
    <col min="771" max="771" width="7.5703125" style="115" customWidth="1"/>
    <col min="772" max="1023" width="9.140625" style="115"/>
    <col min="1024" max="1024" width="8.7109375" style="115" customWidth="1"/>
    <col min="1025" max="1025" width="30.7109375" style="115" customWidth="1"/>
    <col min="1026" max="1026" width="8.28515625" style="115" customWidth="1"/>
    <col min="1027" max="1027" width="7.5703125" style="115" customWidth="1"/>
    <col min="1028" max="1279" width="9.140625" style="115"/>
    <col min="1280" max="1280" width="8.7109375" style="115" customWidth="1"/>
    <col min="1281" max="1281" width="30.7109375" style="115" customWidth="1"/>
    <col min="1282" max="1282" width="8.28515625" style="115" customWidth="1"/>
    <col min="1283" max="1283" width="7.5703125" style="115" customWidth="1"/>
    <col min="1284" max="1535" width="9.140625" style="115"/>
    <col min="1536" max="1536" width="8.7109375" style="115" customWidth="1"/>
    <col min="1537" max="1537" width="30.7109375" style="115" customWidth="1"/>
    <col min="1538" max="1538" width="8.28515625" style="115" customWidth="1"/>
    <col min="1539" max="1539" width="7.5703125" style="115" customWidth="1"/>
    <col min="1540" max="1791" width="9.140625" style="115"/>
    <col min="1792" max="1792" width="8.7109375" style="115" customWidth="1"/>
    <col min="1793" max="1793" width="30.7109375" style="115" customWidth="1"/>
    <col min="1794" max="1794" width="8.28515625" style="115" customWidth="1"/>
    <col min="1795" max="1795" width="7.5703125" style="115" customWidth="1"/>
    <col min="1796" max="2047" width="9.140625" style="115"/>
    <col min="2048" max="2048" width="8.7109375" style="115" customWidth="1"/>
    <col min="2049" max="2049" width="30.7109375" style="115" customWidth="1"/>
    <col min="2050" max="2050" width="8.28515625" style="115" customWidth="1"/>
    <col min="2051" max="2051" width="7.5703125" style="115" customWidth="1"/>
    <col min="2052" max="2303" width="9.140625" style="115"/>
    <col min="2304" max="2304" width="8.7109375" style="115" customWidth="1"/>
    <col min="2305" max="2305" width="30.7109375" style="115" customWidth="1"/>
    <col min="2306" max="2306" width="8.28515625" style="115" customWidth="1"/>
    <col min="2307" max="2307" width="7.5703125" style="115" customWidth="1"/>
    <col min="2308" max="2559" width="9.140625" style="115"/>
    <col min="2560" max="2560" width="8.7109375" style="115" customWidth="1"/>
    <col min="2561" max="2561" width="30.7109375" style="115" customWidth="1"/>
    <col min="2562" max="2562" width="8.28515625" style="115" customWidth="1"/>
    <col min="2563" max="2563" width="7.5703125" style="115" customWidth="1"/>
    <col min="2564" max="2815" width="9.140625" style="115"/>
    <col min="2816" max="2816" width="8.7109375" style="115" customWidth="1"/>
    <col min="2817" max="2817" width="30.7109375" style="115" customWidth="1"/>
    <col min="2818" max="2818" width="8.28515625" style="115" customWidth="1"/>
    <col min="2819" max="2819" width="7.5703125" style="115" customWidth="1"/>
    <col min="2820" max="3071" width="9.140625" style="115"/>
    <col min="3072" max="3072" width="8.7109375" style="115" customWidth="1"/>
    <col min="3073" max="3073" width="30.7109375" style="115" customWidth="1"/>
    <col min="3074" max="3074" width="8.28515625" style="115" customWidth="1"/>
    <col min="3075" max="3075" width="7.5703125" style="115" customWidth="1"/>
    <col min="3076" max="3327" width="9.140625" style="115"/>
    <col min="3328" max="3328" width="8.7109375" style="115" customWidth="1"/>
    <col min="3329" max="3329" width="30.7109375" style="115" customWidth="1"/>
    <col min="3330" max="3330" width="8.28515625" style="115" customWidth="1"/>
    <col min="3331" max="3331" width="7.5703125" style="115" customWidth="1"/>
    <col min="3332" max="3583" width="9.140625" style="115"/>
    <col min="3584" max="3584" width="8.7109375" style="115" customWidth="1"/>
    <col min="3585" max="3585" width="30.7109375" style="115" customWidth="1"/>
    <col min="3586" max="3586" width="8.28515625" style="115" customWidth="1"/>
    <col min="3587" max="3587" width="7.5703125" style="115" customWidth="1"/>
    <col min="3588" max="3839" width="9.140625" style="115"/>
    <col min="3840" max="3840" width="8.7109375" style="115" customWidth="1"/>
    <col min="3841" max="3841" width="30.7109375" style="115" customWidth="1"/>
    <col min="3842" max="3842" width="8.28515625" style="115" customWidth="1"/>
    <col min="3843" max="3843" width="7.5703125" style="115" customWidth="1"/>
    <col min="3844" max="4095" width="9.140625" style="115"/>
    <col min="4096" max="4096" width="8.7109375" style="115" customWidth="1"/>
    <col min="4097" max="4097" width="30.7109375" style="115" customWidth="1"/>
    <col min="4098" max="4098" width="8.28515625" style="115" customWidth="1"/>
    <col min="4099" max="4099" width="7.5703125" style="115" customWidth="1"/>
    <col min="4100" max="4351" width="9.140625" style="115"/>
    <col min="4352" max="4352" width="8.7109375" style="115" customWidth="1"/>
    <col min="4353" max="4353" width="30.7109375" style="115" customWidth="1"/>
    <col min="4354" max="4354" width="8.28515625" style="115" customWidth="1"/>
    <col min="4355" max="4355" width="7.5703125" style="115" customWidth="1"/>
    <col min="4356" max="4607" width="9.140625" style="115"/>
    <col min="4608" max="4608" width="8.7109375" style="115" customWidth="1"/>
    <col min="4609" max="4609" width="30.7109375" style="115" customWidth="1"/>
    <col min="4610" max="4610" width="8.28515625" style="115" customWidth="1"/>
    <col min="4611" max="4611" width="7.5703125" style="115" customWidth="1"/>
    <col min="4612" max="4863" width="9.140625" style="115"/>
    <col min="4864" max="4864" width="8.7109375" style="115" customWidth="1"/>
    <col min="4865" max="4865" width="30.7109375" style="115" customWidth="1"/>
    <col min="4866" max="4866" width="8.28515625" style="115" customWidth="1"/>
    <col min="4867" max="4867" width="7.5703125" style="115" customWidth="1"/>
    <col min="4868" max="5119" width="9.140625" style="115"/>
    <col min="5120" max="5120" width="8.7109375" style="115" customWidth="1"/>
    <col min="5121" max="5121" width="30.7109375" style="115" customWidth="1"/>
    <col min="5122" max="5122" width="8.28515625" style="115" customWidth="1"/>
    <col min="5123" max="5123" width="7.5703125" style="115" customWidth="1"/>
    <col min="5124" max="5375" width="9.140625" style="115"/>
    <col min="5376" max="5376" width="8.7109375" style="115" customWidth="1"/>
    <col min="5377" max="5377" width="30.7109375" style="115" customWidth="1"/>
    <col min="5378" max="5378" width="8.28515625" style="115" customWidth="1"/>
    <col min="5379" max="5379" width="7.5703125" style="115" customWidth="1"/>
    <col min="5380" max="5631" width="9.140625" style="115"/>
    <col min="5632" max="5632" width="8.7109375" style="115" customWidth="1"/>
    <col min="5633" max="5633" width="30.7109375" style="115" customWidth="1"/>
    <col min="5634" max="5634" width="8.28515625" style="115" customWidth="1"/>
    <col min="5635" max="5635" width="7.5703125" style="115" customWidth="1"/>
    <col min="5636" max="5887" width="9.140625" style="115"/>
    <col min="5888" max="5888" width="8.7109375" style="115" customWidth="1"/>
    <col min="5889" max="5889" width="30.7109375" style="115" customWidth="1"/>
    <col min="5890" max="5890" width="8.28515625" style="115" customWidth="1"/>
    <col min="5891" max="5891" width="7.5703125" style="115" customWidth="1"/>
    <col min="5892" max="6143" width="9.140625" style="115"/>
    <col min="6144" max="6144" width="8.7109375" style="115" customWidth="1"/>
    <col min="6145" max="6145" width="30.7109375" style="115" customWidth="1"/>
    <col min="6146" max="6146" width="8.28515625" style="115" customWidth="1"/>
    <col min="6147" max="6147" width="7.5703125" style="115" customWidth="1"/>
    <col min="6148" max="6399" width="9.140625" style="115"/>
    <col min="6400" max="6400" width="8.7109375" style="115" customWidth="1"/>
    <col min="6401" max="6401" width="30.7109375" style="115" customWidth="1"/>
    <col min="6402" max="6402" width="8.28515625" style="115" customWidth="1"/>
    <col min="6403" max="6403" width="7.5703125" style="115" customWidth="1"/>
    <col min="6404" max="6655" width="9.140625" style="115"/>
    <col min="6656" max="6656" width="8.7109375" style="115" customWidth="1"/>
    <col min="6657" max="6657" width="30.7109375" style="115" customWidth="1"/>
    <col min="6658" max="6658" width="8.28515625" style="115" customWidth="1"/>
    <col min="6659" max="6659" width="7.5703125" style="115" customWidth="1"/>
    <col min="6660" max="6911" width="9.140625" style="115"/>
    <col min="6912" max="6912" width="8.7109375" style="115" customWidth="1"/>
    <col min="6913" max="6913" width="30.7109375" style="115" customWidth="1"/>
    <col min="6914" max="6914" width="8.28515625" style="115" customWidth="1"/>
    <col min="6915" max="6915" width="7.5703125" style="115" customWidth="1"/>
    <col min="6916" max="7167" width="9.140625" style="115"/>
    <col min="7168" max="7168" width="8.7109375" style="115" customWidth="1"/>
    <col min="7169" max="7169" width="30.7109375" style="115" customWidth="1"/>
    <col min="7170" max="7170" width="8.28515625" style="115" customWidth="1"/>
    <col min="7171" max="7171" width="7.5703125" style="115" customWidth="1"/>
    <col min="7172" max="7423" width="9.140625" style="115"/>
    <col min="7424" max="7424" width="8.7109375" style="115" customWidth="1"/>
    <col min="7425" max="7425" width="30.7109375" style="115" customWidth="1"/>
    <col min="7426" max="7426" width="8.28515625" style="115" customWidth="1"/>
    <col min="7427" max="7427" width="7.5703125" style="115" customWidth="1"/>
    <col min="7428" max="7679" width="9.140625" style="115"/>
    <col min="7680" max="7680" width="8.7109375" style="115" customWidth="1"/>
    <col min="7681" max="7681" width="30.7109375" style="115" customWidth="1"/>
    <col min="7682" max="7682" width="8.28515625" style="115" customWidth="1"/>
    <col min="7683" max="7683" width="7.5703125" style="115" customWidth="1"/>
    <col min="7684" max="7935" width="9.140625" style="115"/>
    <col min="7936" max="7936" width="8.7109375" style="115" customWidth="1"/>
    <col min="7937" max="7937" width="30.7109375" style="115" customWidth="1"/>
    <col min="7938" max="7938" width="8.28515625" style="115" customWidth="1"/>
    <col min="7939" max="7939" width="7.5703125" style="115" customWidth="1"/>
    <col min="7940" max="8191" width="9.140625" style="115"/>
    <col min="8192" max="8192" width="8.7109375" style="115" customWidth="1"/>
    <col min="8193" max="8193" width="30.7109375" style="115" customWidth="1"/>
    <col min="8194" max="8194" width="8.28515625" style="115" customWidth="1"/>
    <col min="8195" max="8195" width="7.5703125" style="115" customWidth="1"/>
    <col min="8196" max="8447" width="9.140625" style="115"/>
    <col min="8448" max="8448" width="8.7109375" style="115" customWidth="1"/>
    <col min="8449" max="8449" width="30.7109375" style="115" customWidth="1"/>
    <col min="8450" max="8450" width="8.28515625" style="115" customWidth="1"/>
    <col min="8451" max="8451" width="7.5703125" style="115" customWidth="1"/>
    <col min="8452" max="8703" width="9.140625" style="115"/>
    <col min="8704" max="8704" width="8.7109375" style="115" customWidth="1"/>
    <col min="8705" max="8705" width="30.7109375" style="115" customWidth="1"/>
    <col min="8706" max="8706" width="8.28515625" style="115" customWidth="1"/>
    <col min="8707" max="8707" width="7.5703125" style="115" customWidth="1"/>
    <col min="8708" max="8959" width="9.140625" style="115"/>
    <col min="8960" max="8960" width="8.7109375" style="115" customWidth="1"/>
    <col min="8961" max="8961" width="30.7109375" style="115" customWidth="1"/>
    <col min="8962" max="8962" width="8.28515625" style="115" customWidth="1"/>
    <col min="8963" max="8963" width="7.5703125" style="115" customWidth="1"/>
    <col min="8964" max="9215" width="9.140625" style="115"/>
    <col min="9216" max="9216" width="8.7109375" style="115" customWidth="1"/>
    <col min="9217" max="9217" width="30.7109375" style="115" customWidth="1"/>
    <col min="9218" max="9218" width="8.28515625" style="115" customWidth="1"/>
    <col min="9219" max="9219" width="7.5703125" style="115" customWidth="1"/>
    <col min="9220" max="9471" width="9.140625" style="115"/>
    <col min="9472" max="9472" width="8.7109375" style="115" customWidth="1"/>
    <col min="9473" max="9473" width="30.7109375" style="115" customWidth="1"/>
    <col min="9474" max="9474" width="8.28515625" style="115" customWidth="1"/>
    <col min="9475" max="9475" width="7.5703125" style="115" customWidth="1"/>
    <col min="9476" max="9727" width="9.140625" style="115"/>
    <col min="9728" max="9728" width="8.7109375" style="115" customWidth="1"/>
    <col min="9729" max="9729" width="30.7109375" style="115" customWidth="1"/>
    <col min="9730" max="9730" width="8.28515625" style="115" customWidth="1"/>
    <col min="9731" max="9731" width="7.5703125" style="115" customWidth="1"/>
    <col min="9732" max="9983" width="9.140625" style="115"/>
    <col min="9984" max="9984" width="8.7109375" style="115" customWidth="1"/>
    <col min="9985" max="9985" width="30.7109375" style="115" customWidth="1"/>
    <col min="9986" max="9986" width="8.28515625" style="115" customWidth="1"/>
    <col min="9987" max="9987" width="7.5703125" style="115" customWidth="1"/>
    <col min="9988" max="10239" width="9.140625" style="115"/>
    <col min="10240" max="10240" width="8.7109375" style="115" customWidth="1"/>
    <col min="10241" max="10241" width="30.7109375" style="115" customWidth="1"/>
    <col min="10242" max="10242" width="8.28515625" style="115" customWidth="1"/>
    <col min="10243" max="10243" width="7.5703125" style="115" customWidth="1"/>
    <col min="10244" max="10495" width="9.140625" style="115"/>
    <col min="10496" max="10496" width="8.7109375" style="115" customWidth="1"/>
    <col min="10497" max="10497" width="30.7109375" style="115" customWidth="1"/>
    <col min="10498" max="10498" width="8.28515625" style="115" customWidth="1"/>
    <col min="10499" max="10499" width="7.5703125" style="115" customWidth="1"/>
    <col min="10500" max="10751" width="9.140625" style="115"/>
    <col min="10752" max="10752" width="8.7109375" style="115" customWidth="1"/>
    <col min="10753" max="10753" width="30.7109375" style="115" customWidth="1"/>
    <col min="10754" max="10754" width="8.28515625" style="115" customWidth="1"/>
    <col min="10755" max="10755" width="7.5703125" style="115" customWidth="1"/>
    <col min="10756" max="11007" width="9.140625" style="115"/>
    <col min="11008" max="11008" width="8.7109375" style="115" customWidth="1"/>
    <col min="11009" max="11009" width="30.7109375" style="115" customWidth="1"/>
    <col min="11010" max="11010" width="8.28515625" style="115" customWidth="1"/>
    <col min="11011" max="11011" width="7.5703125" style="115" customWidth="1"/>
    <col min="11012" max="11263" width="9.140625" style="115"/>
    <col min="11264" max="11264" width="8.7109375" style="115" customWidth="1"/>
    <col min="11265" max="11265" width="30.7109375" style="115" customWidth="1"/>
    <col min="11266" max="11266" width="8.28515625" style="115" customWidth="1"/>
    <col min="11267" max="11267" width="7.5703125" style="115" customWidth="1"/>
    <col min="11268" max="11519" width="9.140625" style="115"/>
    <col min="11520" max="11520" width="8.7109375" style="115" customWidth="1"/>
    <col min="11521" max="11521" width="30.7109375" style="115" customWidth="1"/>
    <col min="11522" max="11522" width="8.28515625" style="115" customWidth="1"/>
    <col min="11523" max="11523" width="7.5703125" style="115" customWidth="1"/>
    <col min="11524" max="11775" width="9.140625" style="115"/>
    <col min="11776" max="11776" width="8.7109375" style="115" customWidth="1"/>
    <col min="11777" max="11777" width="30.7109375" style="115" customWidth="1"/>
    <col min="11778" max="11778" width="8.28515625" style="115" customWidth="1"/>
    <col min="11779" max="11779" width="7.5703125" style="115" customWidth="1"/>
    <col min="11780" max="12031" width="9.140625" style="115"/>
    <col min="12032" max="12032" width="8.7109375" style="115" customWidth="1"/>
    <col min="12033" max="12033" width="30.7109375" style="115" customWidth="1"/>
    <col min="12034" max="12034" width="8.28515625" style="115" customWidth="1"/>
    <col min="12035" max="12035" width="7.5703125" style="115" customWidth="1"/>
    <col min="12036" max="12287" width="9.140625" style="115"/>
    <col min="12288" max="12288" width="8.7109375" style="115" customWidth="1"/>
    <col min="12289" max="12289" width="30.7109375" style="115" customWidth="1"/>
    <col min="12290" max="12290" width="8.28515625" style="115" customWidth="1"/>
    <col min="12291" max="12291" width="7.5703125" style="115" customWidth="1"/>
    <col min="12292" max="12543" width="9.140625" style="115"/>
    <col min="12544" max="12544" width="8.7109375" style="115" customWidth="1"/>
    <col min="12545" max="12545" width="30.7109375" style="115" customWidth="1"/>
    <col min="12546" max="12546" width="8.28515625" style="115" customWidth="1"/>
    <col min="12547" max="12547" width="7.5703125" style="115" customWidth="1"/>
    <col min="12548" max="12799" width="9.140625" style="115"/>
    <col min="12800" max="12800" width="8.7109375" style="115" customWidth="1"/>
    <col min="12801" max="12801" width="30.7109375" style="115" customWidth="1"/>
    <col min="12802" max="12802" width="8.28515625" style="115" customWidth="1"/>
    <col min="12803" max="12803" width="7.5703125" style="115" customWidth="1"/>
    <col min="12804" max="13055" width="9.140625" style="115"/>
    <col min="13056" max="13056" width="8.7109375" style="115" customWidth="1"/>
    <col min="13057" max="13057" width="30.7109375" style="115" customWidth="1"/>
    <col min="13058" max="13058" width="8.28515625" style="115" customWidth="1"/>
    <col min="13059" max="13059" width="7.5703125" style="115" customWidth="1"/>
    <col min="13060" max="13311" width="9.140625" style="115"/>
    <col min="13312" max="13312" width="8.7109375" style="115" customWidth="1"/>
    <col min="13313" max="13313" width="30.7109375" style="115" customWidth="1"/>
    <col min="13314" max="13314" width="8.28515625" style="115" customWidth="1"/>
    <col min="13315" max="13315" width="7.5703125" style="115" customWidth="1"/>
    <col min="13316" max="13567" width="9.140625" style="115"/>
    <col min="13568" max="13568" width="8.7109375" style="115" customWidth="1"/>
    <col min="13569" max="13569" width="30.7109375" style="115" customWidth="1"/>
    <col min="13570" max="13570" width="8.28515625" style="115" customWidth="1"/>
    <col min="13571" max="13571" width="7.5703125" style="115" customWidth="1"/>
    <col min="13572" max="13823" width="9.140625" style="115"/>
    <col min="13824" max="13824" width="8.7109375" style="115" customWidth="1"/>
    <col min="13825" max="13825" width="30.7109375" style="115" customWidth="1"/>
    <col min="13826" max="13826" width="8.28515625" style="115" customWidth="1"/>
    <col min="13827" max="13827" width="7.5703125" style="115" customWidth="1"/>
    <col min="13828" max="14079" width="9.140625" style="115"/>
    <col min="14080" max="14080" width="8.7109375" style="115" customWidth="1"/>
    <col min="14081" max="14081" width="30.7109375" style="115" customWidth="1"/>
    <col min="14082" max="14082" width="8.28515625" style="115" customWidth="1"/>
    <col min="14083" max="14083" width="7.5703125" style="115" customWidth="1"/>
    <col min="14084" max="14335" width="9.140625" style="115"/>
    <col min="14336" max="14336" width="8.7109375" style="115" customWidth="1"/>
    <col min="14337" max="14337" width="30.7109375" style="115" customWidth="1"/>
    <col min="14338" max="14338" width="8.28515625" style="115" customWidth="1"/>
    <col min="14339" max="14339" width="7.5703125" style="115" customWidth="1"/>
    <col min="14340" max="14591" width="9.140625" style="115"/>
    <col min="14592" max="14592" width="8.7109375" style="115" customWidth="1"/>
    <col min="14593" max="14593" width="30.7109375" style="115" customWidth="1"/>
    <col min="14594" max="14594" width="8.28515625" style="115" customWidth="1"/>
    <col min="14595" max="14595" width="7.5703125" style="115" customWidth="1"/>
    <col min="14596" max="14847" width="9.140625" style="115"/>
    <col min="14848" max="14848" width="8.7109375" style="115" customWidth="1"/>
    <col min="14849" max="14849" width="30.7109375" style="115" customWidth="1"/>
    <col min="14850" max="14850" width="8.28515625" style="115" customWidth="1"/>
    <col min="14851" max="14851" width="7.5703125" style="115" customWidth="1"/>
    <col min="14852" max="15103" width="9.140625" style="115"/>
    <col min="15104" max="15104" width="8.7109375" style="115" customWidth="1"/>
    <col min="15105" max="15105" width="30.7109375" style="115" customWidth="1"/>
    <col min="15106" max="15106" width="8.28515625" style="115" customWidth="1"/>
    <col min="15107" max="15107" width="7.5703125" style="115" customWidth="1"/>
    <col min="15108" max="15359" width="9.140625" style="115"/>
    <col min="15360" max="15360" width="8.7109375" style="115" customWidth="1"/>
    <col min="15361" max="15361" width="30.7109375" style="115" customWidth="1"/>
    <col min="15362" max="15362" width="8.28515625" style="115" customWidth="1"/>
    <col min="15363" max="15363" width="7.5703125" style="115" customWidth="1"/>
    <col min="15364" max="15615" width="9.140625" style="115"/>
    <col min="15616" max="15616" width="8.7109375" style="115" customWidth="1"/>
    <col min="15617" max="15617" width="30.7109375" style="115" customWidth="1"/>
    <col min="15618" max="15618" width="8.28515625" style="115" customWidth="1"/>
    <col min="15619" max="15619" width="7.5703125" style="115" customWidth="1"/>
    <col min="15620" max="15871" width="9.140625" style="115"/>
    <col min="15872" max="15872" width="8.7109375" style="115" customWidth="1"/>
    <col min="15873" max="15873" width="30.7109375" style="115" customWidth="1"/>
    <col min="15874" max="15874" width="8.28515625" style="115" customWidth="1"/>
    <col min="15875" max="15875" width="7.5703125" style="115" customWidth="1"/>
    <col min="15876" max="16127" width="9.140625" style="115"/>
    <col min="16128" max="16128" width="8.7109375" style="115" customWidth="1"/>
    <col min="16129" max="16129" width="30.7109375" style="115" customWidth="1"/>
    <col min="16130" max="16130" width="8.28515625" style="115" customWidth="1"/>
    <col min="16131" max="16131" width="7.5703125" style="115" customWidth="1"/>
    <col min="16132" max="16384" width="9.140625" style="115"/>
  </cols>
  <sheetData>
    <row r="1" spans="1:5" ht="15" x14ac:dyDescent="0.25">
      <c r="D1" s="140" t="s">
        <v>267</v>
      </c>
    </row>
    <row r="2" spans="1:5" ht="15" x14ac:dyDescent="0.25">
      <c r="D2" s="140" t="s">
        <v>248</v>
      </c>
    </row>
    <row r="3" spans="1:5" ht="15" x14ac:dyDescent="0.25">
      <c r="D3" s="140" t="s">
        <v>2356</v>
      </c>
    </row>
    <row r="5" spans="1:5" ht="15" x14ac:dyDescent="0.25">
      <c r="D5" s="141" t="s">
        <v>266</v>
      </c>
    </row>
    <row r="6" spans="1:5" ht="15" x14ac:dyDescent="0.25">
      <c r="A6" s="126"/>
      <c r="D6" s="142" t="s">
        <v>245</v>
      </c>
      <c r="E6" s="143"/>
    </row>
    <row r="7" spans="1:5" ht="15" x14ac:dyDescent="0.25">
      <c r="A7" s="126"/>
      <c r="D7" s="142"/>
      <c r="E7" s="143"/>
    </row>
    <row r="8" spans="1:5" ht="101.25" customHeight="1" x14ac:dyDescent="0.2">
      <c r="A8" s="186" t="s">
        <v>2344</v>
      </c>
      <c r="B8" s="186"/>
      <c r="C8" s="186"/>
      <c r="D8" s="186"/>
    </row>
    <row r="9" spans="1:5" x14ac:dyDescent="0.2">
      <c r="A9" s="126"/>
    </row>
    <row r="10" spans="1:5" ht="30" x14ac:dyDescent="0.2">
      <c r="A10" s="110" t="s">
        <v>2</v>
      </c>
      <c r="B10" s="110" t="s">
        <v>136</v>
      </c>
      <c r="C10" s="110" t="s">
        <v>4</v>
      </c>
      <c r="D10" s="110" t="s">
        <v>5</v>
      </c>
    </row>
    <row r="11" spans="1:5" ht="15" x14ac:dyDescent="0.2">
      <c r="A11" s="110" t="s">
        <v>137</v>
      </c>
      <c r="B11" s="112" t="s">
        <v>152</v>
      </c>
      <c r="C11" s="113">
        <v>171000</v>
      </c>
      <c r="D11" s="113">
        <v>90000</v>
      </c>
    </row>
    <row r="12" spans="1:5" ht="15" x14ac:dyDescent="0.2">
      <c r="A12" s="110" t="s">
        <v>0</v>
      </c>
      <c r="B12" s="112" t="s">
        <v>184</v>
      </c>
      <c r="C12" s="113">
        <v>14652.2</v>
      </c>
      <c r="D12" s="113">
        <v>35000</v>
      </c>
    </row>
    <row r="13" spans="1:5" ht="15" x14ac:dyDescent="0.2">
      <c r="A13" s="110"/>
      <c r="B13" s="112" t="s">
        <v>221</v>
      </c>
      <c r="C13" s="113">
        <v>185652.2</v>
      </c>
      <c r="D13" s="113">
        <v>125000</v>
      </c>
    </row>
    <row r="14" spans="1:5" ht="12.75" customHeight="1" x14ac:dyDescent="0.2"/>
  </sheetData>
  <mergeCells count="1">
    <mergeCell ref="A8:D8"/>
  </mergeCells>
  <printOptions horizontalCentered="1"/>
  <pageMargins left="1.1811023622047245" right="0.39370078740157483" top="0.74803149606299213" bottom="0.74803149606299213" header="0.31496062992125984" footer="0.31496062992125984"/>
  <pageSetup paperSize="9" orientation="portrait" r:id="rId1"/>
  <headerFooter>
    <oddFooter>&amp;L&amp;"Times New Roman,обычный"&amp;8 943-23</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5"/>
  <sheetViews>
    <sheetView workbookViewId="0">
      <selection activeCell="G7" sqref="G7"/>
    </sheetView>
  </sheetViews>
  <sheetFormatPr defaultRowHeight="12.75" x14ac:dyDescent="0.2"/>
  <cols>
    <col min="1" max="1" width="8.7109375" style="115" customWidth="1"/>
    <col min="2" max="2" width="30.7109375" style="115" customWidth="1"/>
    <col min="3" max="5" width="13.7109375" style="115" customWidth="1"/>
    <col min="6" max="6" width="9.140625" style="115"/>
    <col min="7" max="7" width="13.140625" style="115" customWidth="1"/>
    <col min="8" max="16384" width="9.140625" style="115"/>
  </cols>
  <sheetData>
    <row r="1" spans="1:8" ht="14.25" customHeight="1" x14ac:dyDescent="0.25">
      <c r="A1" s="150"/>
      <c r="B1" s="126"/>
      <c r="C1" s="126"/>
      <c r="D1" s="9" t="s">
        <v>269</v>
      </c>
      <c r="E1" s="107"/>
    </row>
    <row r="2" spans="1:8" ht="15" x14ac:dyDescent="0.25">
      <c r="A2" s="126"/>
      <c r="D2" s="116" t="s">
        <v>248</v>
      </c>
      <c r="E2" s="151"/>
      <c r="F2" s="127"/>
      <c r="G2" s="128"/>
      <c r="H2" s="129"/>
    </row>
    <row r="3" spans="1:8" ht="15" x14ac:dyDescent="0.25">
      <c r="A3" s="126"/>
      <c r="D3" s="116" t="s">
        <v>2355</v>
      </c>
      <c r="E3" s="151"/>
      <c r="F3" s="127"/>
      <c r="G3" s="128"/>
      <c r="H3" s="129"/>
    </row>
    <row r="4" spans="1:8" ht="15" x14ac:dyDescent="0.25">
      <c r="A4" s="126"/>
      <c r="D4" s="116"/>
      <c r="E4" s="151"/>
      <c r="F4" s="127"/>
      <c r="G4" s="128"/>
      <c r="H4" s="129"/>
    </row>
    <row r="5" spans="1:8" ht="23.25" customHeight="1" x14ac:dyDescent="0.25">
      <c r="A5" s="126"/>
      <c r="D5" s="107" t="s">
        <v>228</v>
      </c>
      <c r="E5" s="151"/>
      <c r="F5" s="127"/>
      <c r="G5" s="128"/>
      <c r="H5" s="129"/>
    </row>
    <row r="6" spans="1:8" ht="14.25" customHeight="1" x14ac:dyDescent="0.25">
      <c r="A6" s="126"/>
      <c r="D6" s="107" t="s">
        <v>268</v>
      </c>
      <c r="E6" s="151"/>
      <c r="F6" s="127"/>
      <c r="G6" s="128"/>
      <c r="H6" s="129"/>
    </row>
    <row r="7" spans="1:8" ht="23.25" customHeight="1" x14ac:dyDescent="0.25">
      <c r="A7" s="126"/>
      <c r="D7" s="107"/>
      <c r="E7" s="151"/>
      <c r="F7" s="127"/>
      <c r="G7" s="128"/>
      <c r="H7" s="129"/>
    </row>
    <row r="8" spans="1:8" ht="94.5" customHeight="1" x14ac:dyDescent="0.2">
      <c r="A8" s="179" t="s">
        <v>2345</v>
      </c>
      <c r="B8" s="179"/>
      <c r="C8" s="179"/>
      <c r="D8" s="179"/>
      <c r="E8" s="179"/>
    </row>
    <row r="9" spans="1:8" ht="5.25" customHeight="1" x14ac:dyDescent="0.2"/>
    <row r="10" spans="1:8" ht="30" x14ac:dyDescent="0.2">
      <c r="A10" s="110" t="s">
        <v>2</v>
      </c>
      <c r="B10" s="110" t="s">
        <v>136</v>
      </c>
      <c r="C10" s="110" t="s">
        <v>4</v>
      </c>
      <c r="D10" s="110" t="s">
        <v>5</v>
      </c>
      <c r="E10" s="110" t="s">
        <v>17</v>
      </c>
    </row>
    <row r="11" spans="1:8" ht="15" x14ac:dyDescent="0.2">
      <c r="A11" s="110" t="s">
        <v>137</v>
      </c>
      <c r="B11" s="110" t="s">
        <v>0</v>
      </c>
      <c r="C11" s="110" t="s">
        <v>1</v>
      </c>
      <c r="D11" s="110" t="s">
        <v>141</v>
      </c>
      <c r="E11" s="110" t="s">
        <v>143</v>
      </c>
    </row>
    <row r="12" spans="1:8" ht="15" x14ac:dyDescent="0.2">
      <c r="A12" s="111" t="s">
        <v>137</v>
      </c>
      <c r="B12" s="112" t="s">
        <v>138</v>
      </c>
      <c r="C12" s="113">
        <v>936256.3</v>
      </c>
      <c r="D12" s="113">
        <v>900619.9</v>
      </c>
      <c r="E12" s="113">
        <v>836045</v>
      </c>
    </row>
    <row r="13" spans="1:8" ht="15" x14ac:dyDescent="0.2">
      <c r="A13" s="111" t="s">
        <v>0</v>
      </c>
      <c r="B13" s="112" t="s">
        <v>139</v>
      </c>
      <c r="C13" s="113">
        <v>18638</v>
      </c>
      <c r="D13" s="113">
        <v>18176.099999999999</v>
      </c>
      <c r="E13" s="113">
        <v>18055.7</v>
      </c>
    </row>
    <row r="14" spans="1:8" ht="15" x14ac:dyDescent="0.2">
      <c r="A14" s="111" t="s">
        <v>1</v>
      </c>
      <c r="B14" s="112" t="s">
        <v>140</v>
      </c>
      <c r="C14" s="113">
        <v>117273.3</v>
      </c>
      <c r="D14" s="113">
        <v>114635.1</v>
      </c>
      <c r="E14" s="113">
        <v>114150.9</v>
      </c>
    </row>
    <row r="15" spans="1:8" ht="15" x14ac:dyDescent="0.2">
      <c r="A15" s="111" t="s">
        <v>141</v>
      </c>
      <c r="B15" s="112" t="s">
        <v>142</v>
      </c>
      <c r="C15" s="113">
        <v>31835.7</v>
      </c>
      <c r="D15" s="113">
        <v>30893</v>
      </c>
      <c r="E15" s="113">
        <v>30804.3</v>
      </c>
    </row>
    <row r="16" spans="1:8" ht="15" x14ac:dyDescent="0.2">
      <c r="A16" s="111" t="s">
        <v>143</v>
      </c>
      <c r="B16" s="112" t="s">
        <v>144</v>
      </c>
      <c r="C16" s="113">
        <v>45976.800000000003</v>
      </c>
      <c r="D16" s="113">
        <v>44853.3</v>
      </c>
      <c r="E16" s="113">
        <v>44625.5</v>
      </c>
    </row>
    <row r="17" spans="1:5" ht="15" x14ac:dyDescent="0.2">
      <c r="A17" s="111" t="s">
        <v>145</v>
      </c>
      <c r="B17" s="112" t="s">
        <v>146</v>
      </c>
      <c r="C17" s="113">
        <v>13241.5</v>
      </c>
      <c r="D17" s="113">
        <v>12925.7</v>
      </c>
      <c r="E17" s="113">
        <v>12854.2</v>
      </c>
    </row>
    <row r="18" spans="1:5" ht="15" x14ac:dyDescent="0.2">
      <c r="A18" s="111" t="s">
        <v>147</v>
      </c>
      <c r="B18" s="112" t="s">
        <v>148</v>
      </c>
      <c r="C18" s="113">
        <v>63330.1</v>
      </c>
      <c r="D18" s="113">
        <v>61586.6</v>
      </c>
      <c r="E18" s="113">
        <v>60578.5</v>
      </c>
    </row>
    <row r="19" spans="1:5" ht="15" x14ac:dyDescent="0.2">
      <c r="A19" s="111" t="s">
        <v>149</v>
      </c>
      <c r="B19" s="112" t="s">
        <v>150</v>
      </c>
      <c r="C19" s="113">
        <v>79399</v>
      </c>
      <c r="D19" s="113">
        <v>76675.8</v>
      </c>
      <c r="E19" s="113">
        <v>74969.100000000006</v>
      </c>
    </row>
    <row r="20" spans="1:5" ht="15" x14ac:dyDescent="0.2">
      <c r="A20" s="111" t="s">
        <v>151</v>
      </c>
      <c r="B20" s="112" t="s">
        <v>152</v>
      </c>
      <c r="C20" s="113">
        <v>62558.400000000001</v>
      </c>
      <c r="D20" s="113">
        <v>61079</v>
      </c>
      <c r="E20" s="113">
        <v>60762.6</v>
      </c>
    </row>
    <row r="21" spans="1:5" ht="15" x14ac:dyDescent="0.2">
      <c r="A21" s="111" t="s">
        <v>153</v>
      </c>
      <c r="B21" s="112" t="s">
        <v>154</v>
      </c>
      <c r="C21" s="113">
        <v>91276.4</v>
      </c>
      <c r="D21" s="113">
        <v>88970.1</v>
      </c>
      <c r="E21" s="113">
        <v>88171.199999999997</v>
      </c>
    </row>
    <row r="22" spans="1:5" ht="15" x14ac:dyDescent="0.2">
      <c r="A22" s="111" t="s">
        <v>155</v>
      </c>
      <c r="B22" s="112" t="s">
        <v>156</v>
      </c>
      <c r="C22" s="113">
        <v>81920.2</v>
      </c>
      <c r="D22" s="113">
        <v>80476.600000000006</v>
      </c>
      <c r="E22" s="113">
        <v>77744.899999999994</v>
      </c>
    </row>
    <row r="23" spans="1:5" ht="15" x14ac:dyDescent="0.2">
      <c r="A23" s="111" t="s">
        <v>157</v>
      </c>
      <c r="B23" s="112" t="s">
        <v>158</v>
      </c>
      <c r="C23" s="113">
        <v>46855.3</v>
      </c>
      <c r="D23" s="113">
        <v>45522.5</v>
      </c>
      <c r="E23" s="113">
        <v>44384.1</v>
      </c>
    </row>
    <row r="24" spans="1:5" ht="15" x14ac:dyDescent="0.2">
      <c r="A24" s="111" t="s">
        <v>159</v>
      </c>
      <c r="B24" s="112" t="s">
        <v>160</v>
      </c>
      <c r="C24" s="113">
        <v>23325.5</v>
      </c>
      <c r="D24" s="113">
        <v>22180.1</v>
      </c>
      <c r="E24" s="113">
        <v>20692.5</v>
      </c>
    </row>
    <row r="25" spans="1:5" ht="15" x14ac:dyDescent="0.2">
      <c r="A25" s="111" t="s">
        <v>161</v>
      </c>
      <c r="B25" s="112" t="s">
        <v>162</v>
      </c>
      <c r="C25" s="113">
        <v>10611.1</v>
      </c>
      <c r="D25" s="113">
        <v>9510.7999999999993</v>
      </c>
      <c r="E25" s="113">
        <v>9216.6</v>
      </c>
    </row>
    <row r="26" spans="1:5" ht="15" x14ac:dyDescent="0.2">
      <c r="A26" s="111" t="s">
        <v>163</v>
      </c>
      <c r="B26" s="112" t="s">
        <v>164</v>
      </c>
      <c r="C26" s="113">
        <v>10776.1</v>
      </c>
      <c r="D26" s="113">
        <v>9784.1</v>
      </c>
      <c r="E26" s="113">
        <v>8793.2000000000007</v>
      </c>
    </row>
    <row r="27" spans="1:5" ht="15" x14ac:dyDescent="0.2">
      <c r="A27" s="111" t="s">
        <v>165</v>
      </c>
      <c r="B27" s="112" t="s">
        <v>166</v>
      </c>
      <c r="C27" s="113">
        <v>41084.199999999997</v>
      </c>
      <c r="D27" s="113">
        <v>39005.1</v>
      </c>
      <c r="E27" s="113">
        <v>39452.800000000003</v>
      </c>
    </row>
    <row r="28" spans="1:5" ht="15" x14ac:dyDescent="0.2">
      <c r="A28" s="111" t="s">
        <v>167</v>
      </c>
      <c r="B28" s="112" t="s">
        <v>168</v>
      </c>
      <c r="C28" s="113">
        <v>17131.7</v>
      </c>
      <c r="D28" s="113">
        <v>16345.2</v>
      </c>
      <c r="E28" s="113">
        <v>15849.1</v>
      </c>
    </row>
    <row r="29" spans="1:5" ht="15" x14ac:dyDescent="0.2">
      <c r="A29" s="111" t="s">
        <v>169</v>
      </c>
      <c r="B29" s="112" t="s">
        <v>170</v>
      </c>
      <c r="C29" s="113">
        <v>7170.5</v>
      </c>
      <c r="D29" s="113">
        <v>6840.2</v>
      </c>
      <c r="E29" s="113">
        <v>6656.3</v>
      </c>
    </row>
    <row r="30" spans="1:5" ht="15" x14ac:dyDescent="0.2">
      <c r="A30" s="111" t="s">
        <v>171</v>
      </c>
      <c r="B30" s="112" t="s">
        <v>172</v>
      </c>
      <c r="C30" s="113">
        <v>13373.8</v>
      </c>
      <c r="D30" s="113">
        <v>13098.7</v>
      </c>
      <c r="E30" s="113">
        <v>13062.8</v>
      </c>
    </row>
    <row r="31" spans="1:5" ht="15" x14ac:dyDescent="0.2">
      <c r="A31" s="111" t="s">
        <v>173</v>
      </c>
      <c r="B31" s="112" t="s">
        <v>174</v>
      </c>
      <c r="C31" s="113">
        <v>20199.599999999999</v>
      </c>
      <c r="D31" s="113">
        <v>19428.400000000001</v>
      </c>
      <c r="E31" s="113">
        <v>19523.3</v>
      </c>
    </row>
    <row r="32" spans="1:5" ht="15" x14ac:dyDescent="0.2">
      <c r="A32" s="111" t="s">
        <v>175</v>
      </c>
      <c r="B32" s="112" t="s">
        <v>176</v>
      </c>
      <c r="C32" s="113">
        <v>7803.8</v>
      </c>
      <c r="D32" s="113">
        <v>7626.8</v>
      </c>
      <c r="E32" s="113">
        <v>7588.9</v>
      </c>
    </row>
    <row r="33" spans="1:5" ht="15" x14ac:dyDescent="0.2">
      <c r="A33" s="111" t="s">
        <v>177</v>
      </c>
      <c r="B33" s="112" t="s">
        <v>178</v>
      </c>
      <c r="C33" s="113">
        <v>20649.400000000001</v>
      </c>
      <c r="D33" s="113">
        <v>19575.5</v>
      </c>
      <c r="E33" s="113">
        <v>19285.099999999999</v>
      </c>
    </row>
    <row r="34" spans="1:5" ht="15" x14ac:dyDescent="0.2">
      <c r="A34" s="111" t="s">
        <v>179</v>
      </c>
      <c r="B34" s="112" t="s">
        <v>180</v>
      </c>
      <c r="C34" s="113">
        <v>15223.1</v>
      </c>
      <c r="D34" s="113">
        <v>14883.9</v>
      </c>
      <c r="E34" s="113">
        <v>14829.3</v>
      </c>
    </row>
    <row r="35" spans="1:5" ht="15" x14ac:dyDescent="0.2">
      <c r="A35" s="111" t="s">
        <v>181</v>
      </c>
      <c r="B35" s="112" t="s">
        <v>182</v>
      </c>
      <c r="C35" s="113">
        <v>34799.1</v>
      </c>
      <c r="D35" s="113">
        <v>34046.699999999997</v>
      </c>
      <c r="E35" s="113">
        <v>33950</v>
      </c>
    </row>
    <row r="36" spans="1:5" ht="15" x14ac:dyDescent="0.2">
      <c r="A36" s="111" t="s">
        <v>183</v>
      </c>
      <c r="B36" s="112" t="s">
        <v>184</v>
      </c>
      <c r="C36" s="113">
        <v>25427.200000000001</v>
      </c>
      <c r="D36" s="113">
        <v>24861.8</v>
      </c>
      <c r="E36" s="113">
        <v>24741.8</v>
      </c>
    </row>
    <row r="37" spans="1:5" ht="15" x14ac:dyDescent="0.2">
      <c r="A37" s="111" t="s">
        <v>185</v>
      </c>
      <c r="B37" s="112" t="s">
        <v>186</v>
      </c>
      <c r="C37" s="113">
        <v>24504.6</v>
      </c>
      <c r="D37" s="113">
        <v>24324.799999999999</v>
      </c>
      <c r="E37" s="113">
        <v>24361.9</v>
      </c>
    </row>
    <row r="38" spans="1:5" ht="15" x14ac:dyDescent="0.2">
      <c r="A38" s="111" t="s">
        <v>187</v>
      </c>
      <c r="B38" s="112" t="s">
        <v>188</v>
      </c>
      <c r="C38" s="113">
        <v>10973.6</v>
      </c>
      <c r="D38" s="113">
        <v>10750.7</v>
      </c>
      <c r="E38" s="113">
        <v>10710.3</v>
      </c>
    </row>
    <row r="39" spans="1:5" ht="15" x14ac:dyDescent="0.2">
      <c r="A39" s="111" t="s">
        <v>189</v>
      </c>
      <c r="B39" s="112" t="s">
        <v>190</v>
      </c>
      <c r="C39" s="113">
        <v>10286.799999999999</v>
      </c>
      <c r="D39" s="113">
        <v>9483.1</v>
      </c>
      <c r="E39" s="113">
        <v>9746.9</v>
      </c>
    </row>
    <row r="40" spans="1:5" ht="15" x14ac:dyDescent="0.2">
      <c r="A40" s="111" t="s">
        <v>191</v>
      </c>
      <c r="B40" s="112" t="s">
        <v>192</v>
      </c>
      <c r="C40" s="113">
        <v>22620.799999999999</v>
      </c>
      <c r="D40" s="113">
        <v>22101.9</v>
      </c>
      <c r="E40" s="113">
        <v>22003</v>
      </c>
    </row>
    <row r="41" spans="1:5" ht="15" x14ac:dyDescent="0.2">
      <c r="A41" s="111" t="s">
        <v>193</v>
      </c>
      <c r="B41" s="112" t="s">
        <v>194</v>
      </c>
      <c r="C41" s="113">
        <v>142380.5</v>
      </c>
      <c r="D41" s="113">
        <v>144538.4</v>
      </c>
      <c r="E41" s="113">
        <v>151603.4</v>
      </c>
    </row>
    <row r="42" spans="1:5" ht="15" x14ac:dyDescent="0.2">
      <c r="A42" s="111" t="s">
        <v>195</v>
      </c>
      <c r="B42" s="112" t="s">
        <v>196</v>
      </c>
      <c r="C42" s="113">
        <v>11644</v>
      </c>
      <c r="D42" s="113">
        <v>11030.3</v>
      </c>
      <c r="E42" s="113">
        <v>10636.2</v>
      </c>
    </row>
    <row r="43" spans="1:5" ht="15" x14ac:dyDescent="0.2">
      <c r="A43" s="111" t="s">
        <v>197</v>
      </c>
      <c r="B43" s="112" t="s">
        <v>198</v>
      </c>
      <c r="C43" s="113">
        <v>14981.5</v>
      </c>
      <c r="D43" s="113">
        <v>14309.1</v>
      </c>
      <c r="E43" s="113">
        <v>13724.5</v>
      </c>
    </row>
    <row r="44" spans="1:5" ht="15" x14ac:dyDescent="0.2">
      <c r="A44" s="111" t="s">
        <v>199</v>
      </c>
      <c r="B44" s="112" t="s">
        <v>200</v>
      </c>
      <c r="C44" s="113">
        <v>7499.1</v>
      </c>
      <c r="D44" s="113">
        <v>7418.6</v>
      </c>
      <c r="E44" s="113">
        <v>6935.6</v>
      </c>
    </row>
    <row r="45" spans="1:5" ht="15" x14ac:dyDescent="0.2">
      <c r="A45" s="111" t="s">
        <v>201</v>
      </c>
      <c r="B45" s="112" t="s">
        <v>202</v>
      </c>
      <c r="C45" s="113">
        <v>10496.5</v>
      </c>
      <c r="D45" s="113">
        <v>10177.4</v>
      </c>
      <c r="E45" s="113">
        <v>9632.6</v>
      </c>
    </row>
    <row r="46" spans="1:5" ht="15" x14ac:dyDescent="0.2">
      <c r="A46" s="111" t="s">
        <v>203</v>
      </c>
      <c r="B46" s="112" t="s">
        <v>204</v>
      </c>
      <c r="C46" s="113">
        <v>11275</v>
      </c>
      <c r="D46" s="113">
        <v>10485.5</v>
      </c>
      <c r="E46" s="113">
        <v>9974.1</v>
      </c>
    </row>
    <row r="47" spans="1:5" ht="15" x14ac:dyDescent="0.2">
      <c r="A47" s="111" t="s">
        <v>205</v>
      </c>
      <c r="B47" s="112" t="s">
        <v>206</v>
      </c>
      <c r="C47" s="113">
        <v>47565.7</v>
      </c>
      <c r="D47" s="113">
        <v>46002.400000000001</v>
      </c>
      <c r="E47" s="113">
        <v>44814.1</v>
      </c>
    </row>
    <row r="48" spans="1:5" ht="15" x14ac:dyDescent="0.2">
      <c r="A48" s="111" t="s">
        <v>207</v>
      </c>
      <c r="B48" s="112" t="s">
        <v>208</v>
      </c>
      <c r="C48" s="113">
        <v>5957.7</v>
      </c>
      <c r="D48" s="113">
        <v>5823.9</v>
      </c>
      <c r="E48" s="113">
        <v>5809.6</v>
      </c>
    </row>
    <row r="49" spans="1:5" ht="15" x14ac:dyDescent="0.2">
      <c r="A49" s="111" t="s">
        <v>209</v>
      </c>
      <c r="B49" s="112" t="s">
        <v>210</v>
      </c>
      <c r="C49" s="113">
        <v>53884.5</v>
      </c>
      <c r="D49" s="113">
        <v>52518.9</v>
      </c>
      <c r="E49" s="113">
        <v>52962.3</v>
      </c>
    </row>
    <row r="50" spans="1:5" ht="15" x14ac:dyDescent="0.2">
      <c r="A50" s="111" t="s">
        <v>211</v>
      </c>
      <c r="B50" s="112" t="s">
        <v>212</v>
      </c>
      <c r="C50" s="113">
        <v>7768.1</v>
      </c>
      <c r="D50" s="113">
        <v>7253.3</v>
      </c>
      <c r="E50" s="113">
        <v>7041.9</v>
      </c>
    </row>
    <row r="51" spans="1:5" ht="15" x14ac:dyDescent="0.2">
      <c r="A51" s="111" t="s">
        <v>213</v>
      </c>
      <c r="B51" s="112" t="s">
        <v>214</v>
      </c>
      <c r="C51" s="113">
        <v>4687.3</v>
      </c>
      <c r="D51" s="113">
        <v>4394.3</v>
      </c>
      <c r="E51" s="113">
        <v>3942.5</v>
      </c>
    </row>
    <row r="52" spans="1:5" ht="15" x14ac:dyDescent="0.2">
      <c r="A52" s="111" t="s">
        <v>215</v>
      </c>
      <c r="B52" s="112" t="s">
        <v>216</v>
      </c>
      <c r="C52" s="113">
        <v>7730.7</v>
      </c>
      <c r="D52" s="113">
        <v>7949.2</v>
      </c>
      <c r="E52" s="113">
        <v>7966.2</v>
      </c>
    </row>
    <row r="53" spans="1:5" ht="15" x14ac:dyDescent="0.2">
      <c r="A53" s="111" t="s">
        <v>217</v>
      </c>
      <c r="B53" s="112" t="s">
        <v>218</v>
      </c>
      <c r="C53" s="113">
        <v>8045.9</v>
      </c>
      <c r="D53" s="113">
        <v>7851.5</v>
      </c>
      <c r="E53" s="113">
        <v>7814.5</v>
      </c>
    </row>
    <row r="54" spans="1:5" ht="15" x14ac:dyDescent="0.2">
      <c r="A54" s="111" t="s">
        <v>219</v>
      </c>
      <c r="B54" s="112" t="s">
        <v>220</v>
      </c>
      <c r="C54" s="113">
        <v>11992.2</v>
      </c>
      <c r="D54" s="113">
        <v>11811.9</v>
      </c>
      <c r="E54" s="113">
        <v>11441.9</v>
      </c>
    </row>
    <row r="55" spans="1:5" ht="15" x14ac:dyDescent="0.2">
      <c r="A55" s="111"/>
      <c r="B55" s="112" t="s">
        <v>221</v>
      </c>
      <c r="C55" s="113">
        <v>2250430.6</v>
      </c>
      <c r="D55" s="113">
        <v>2181826.2000000002</v>
      </c>
      <c r="E55" s="113">
        <v>2107909.2000000002</v>
      </c>
    </row>
  </sheetData>
  <mergeCells count="1">
    <mergeCell ref="A8:E8"/>
  </mergeCells>
  <printOptions horizontalCentered="1"/>
  <pageMargins left="1.1811023622047245" right="0.39370078740157483" top="0.74803149606299213" bottom="0.74803149606299213" header="0.31496062992125984" footer="0.31496062992125984"/>
  <pageSetup paperSize="9" orientation="portrait" r:id="rId1"/>
  <headerFooter>
    <oddHeader>&amp;C&amp;"Times New Roman,обычный"&amp;10&amp;P</oddHeader>
    <oddFooter>&amp;L&amp;"Times New Roman,обычный"&amp;8 943-23</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4"/>
  <sheetViews>
    <sheetView workbookViewId="0">
      <selection activeCell="F8" sqref="F8"/>
    </sheetView>
  </sheetViews>
  <sheetFormatPr defaultRowHeight="12.75" x14ac:dyDescent="0.2"/>
  <cols>
    <col min="1" max="1" width="8.7109375" style="115" customWidth="1"/>
    <col min="2" max="2" width="30.7109375" style="115" customWidth="1"/>
    <col min="3" max="5" width="12.85546875" style="115" customWidth="1"/>
    <col min="6" max="6" width="9.140625" style="115"/>
    <col min="7" max="7" width="13.140625" style="115" customWidth="1"/>
    <col min="8" max="16384" width="9.140625" style="115"/>
  </cols>
  <sheetData>
    <row r="1" spans="1:7" ht="15" x14ac:dyDescent="0.25">
      <c r="D1" s="9" t="s">
        <v>271</v>
      </c>
    </row>
    <row r="2" spans="1:7" ht="15" x14ac:dyDescent="0.25">
      <c r="D2" s="116" t="s">
        <v>248</v>
      </c>
    </row>
    <row r="3" spans="1:7" ht="15" x14ac:dyDescent="0.25">
      <c r="D3" s="116" t="s">
        <v>2359</v>
      </c>
    </row>
    <row r="5" spans="1:7" s="135" customFormat="1" ht="12.75" customHeight="1" x14ac:dyDescent="0.25">
      <c r="D5" s="9" t="s">
        <v>270</v>
      </c>
    </row>
    <row r="6" spans="1:7" s="135" customFormat="1" ht="12.75" customHeight="1" x14ac:dyDescent="0.25">
      <c r="D6" s="9" t="s">
        <v>268</v>
      </c>
    </row>
    <row r="7" spans="1:7" s="135" customFormat="1" x14ac:dyDescent="0.2">
      <c r="A7" s="136"/>
      <c r="D7" s="139"/>
      <c r="E7" s="137"/>
      <c r="F7" s="138"/>
      <c r="G7" s="139"/>
    </row>
    <row r="8" spans="1:7" s="135" customFormat="1" ht="76.5" customHeight="1" x14ac:dyDescent="0.2">
      <c r="A8" s="179" t="s">
        <v>2346</v>
      </c>
      <c r="B8" s="179"/>
      <c r="C8" s="179"/>
      <c r="D8" s="179"/>
      <c r="E8" s="179"/>
    </row>
    <row r="9" spans="1:7" s="135" customFormat="1" x14ac:dyDescent="0.2">
      <c r="A9" s="136"/>
    </row>
    <row r="10" spans="1:7" s="135" customFormat="1" ht="30" x14ac:dyDescent="0.2">
      <c r="A10" s="110" t="s">
        <v>2</v>
      </c>
      <c r="B10" s="110" t="s">
        <v>136</v>
      </c>
      <c r="C10" s="110" t="s">
        <v>4</v>
      </c>
      <c r="D10" s="110" t="s">
        <v>5</v>
      </c>
      <c r="E10" s="110" t="s">
        <v>17</v>
      </c>
    </row>
    <row r="11" spans="1:7" ht="15" x14ac:dyDescent="0.2">
      <c r="A11" s="111" t="s">
        <v>137</v>
      </c>
      <c r="B11" s="112" t="s">
        <v>138</v>
      </c>
      <c r="C11" s="113">
        <v>133777.20000000001</v>
      </c>
      <c r="D11" s="113">
        <v>39920</v>
      </c>
      <c r="E11" s="113">
        <v>0</v>
      </c>
    </row>
    <row r="12" spans="1:7" ht="15" x14ac:dyDescent="0.2">
      <c r="A12" s="111" t="s">
        <v>0</v>
      </c>
      <c r="B12" s="112" t="s">
        <v>139</v>
      </c>
      <c r="C12" s="113">
        <v>350</v>
      </c>
      <c r="D12" s="113">
        <v>0</v>
      </c>
      <c r="E12" s="113">
        <v>0</v>
      </c>
    </row>
    <row r="13" spans="1:7" ht="15" x14ac:dyDescent="0.2">
      <c r="A13" s="111" t="s">
        <v>1</v>
      </c>
      <c r="B13" s="112" t="s">
        <v>140</v>
      </c>
      <c r="C13" s="113">
        <v>700</v>
      </c>
      <c r="D13" s="113">
        <v>350</v>
      </c>
      <c r="E13" s="113">
        <v>0</v>
      </c>
    </row>
    <row r="14" spans="1:7" ht="15" x14ac:dyDescent="0.2">
      <c r="A14" s="111" t="s">
        <v>141</v>
      </c>
      <c r="B14" s="112" t="s">
        <v>142</v>
      </c>
      <c r="C14" s="113">
        <v>2387.5</v>
      </c>
      <c r="D14" s="113">
        <v>1025</v>
      </c>
      <c r="E14" s="113">
        <v>0</v>
      </c>
    </row>
    <row r="15" spans="1:7" ht="15" x14ac:dyDescent="0.2">
      <c r="A15" s="111" t="s">
        <v>143</v>
      </c>
      <c r="B15" s="112" t="s">
        <v>144</v>
      </c>
      <c r="C15" s="113">
        <v>1375</v>
      </c>
      <c r="D15" s="113">
        <v>1012.5</v>
      </c>
      <c r="E15" s="113">
        <v>0</v>
      </c>
    </row>
    <row r="16" spans="1:7" ht="15" x14ac:dyDescent="0.2">
      <c r="A16" s="111" t="s">
        <v>145</v>
      </c>
      <c r="B16" s="112" t="s">
        <v>146</v>
      </c>
      <c r="C16" s="113">
        <v>700</v>
      </c>
      <c r="D16" s="113">
        <v>0</v>
      </c>
      <c r="E16" s="113">
        <v>0</v>
      </c>
    </row>
    <row r="17" spans="1:5" ht="15" x14ac:dyDescent="0.2">
      <c r="A17" s="111" t="s">
        <v>147</v>
      </c>
      <c r="B17" s="112" t="s">
        <v>148</v>
      </c>
      <c r="C17" s="113">
        <v>1750</v>
      </c>
      <c r="D17" s="113">
        <v>0</v>
      </c>
      <c r="E17" s="113">
        <v>0</v>
      </c>
    </row>
    <row r="18" spans="1:5" ht="15" x14ac:dyDescent="0.2">
      <c r="A18" s="111" t="s">
        <v>149</v>
      </c>
      <c r="B18" s="112" t="s">
        <v>150</v>
      </c>
      <c r="C18" s="113">
        <v>2800</v>
      </c>
      <c r="D18" s="113">
        <v>1050</v>
      </c>
      <c r="E18" s="113">
        <v>0</v>
      </c>
    </row>
    <row r="19" spans="1:5" ht="15" x14ac:dyDescent="0.2">
      <c r="A19" s="111" t="s">
        <v>151</v>
      </c>
      <c r="B19" s="112" t="s">
        <v>152</v>
      </c>
      <c r="C19" s="113">
        <v>2100</v>
      </c>
      <c r="D19" s="113">
        <v>350</v>
      </c>
      <c r="E19" s="113">
        <v>0</v>
      </c>
    </row>
    <row r="20" spans="1:5" ht="15" x14ac:dyDescent="0.2">
      <c r="A20" s="111" t="s">
        <v>153</v>
      </c>
      <c r="B20" s="112" t="s">
        <v>154</v>
      </c>
      <c r="C20" s="113">
        <v>21248</v>
      </c>
      <c r="D20" s="113">
        <v>1050</v>
      </c>
      <c r="E20" s="113">
        <v>0</v>
      </c>
    </row>
    <row r="21" spans="1:5" ht="15" x14ac:dyDescent="0.2">
      <c r="A21" s="111" t="s">
        <v>155</v>
      </c>
      <c r="B21" s="112" t="s">
        <v>156</v>
      </c>
      <c r="C21" s="113">
        <v>2775</v>
      </c>
      <c r="D21" s="113">
        <v>350</v>
      </c>
      <c r="E21" s="113">
        <v>0</v>
      </c>
    </row>
    <row r="22" spans="1:5" ht="15" x14ac:dyDescent="0.2">
      <c r="A22" s="111" t="s">
        <v>157</v>
      </c>
      <c r="B22" s="112" t="s">
        <v>158</v>
      </c>
      <c r="C22" s="113">
        <v>1400</v>
      </c>
      <c r="D22" s="113">
        <v>1050</v>
      </c>
      <c r="E22" s="113">
        <v>0</v>
      </c>
    </row>
    <row r="23" spans="1:5" ht="15" x14ac:dyDescent="0.2">
      <c r="A23" s="111" t="s">
        <v>159</v>
      </c>
      <c r="B23" s="112" t="s">
        <v>162</v>
      </c>
      <c r="C23" s="113">
        <v>350</v>
      </c>
      <c r="D23" s="113">
        <v>0</v>
      </c>
      <c r="E23" s="113">
        <v>0</v>
      </c>
    </row>
    <row r="24" spans="1:5" ht="15" x14ac:dyDescent="0.2">
      <c r="A24" s="111" t="s">
        <v>161</v>
      </c>
      <c r="B24" s="112" t="s">
        <v>164</v>
      </c>
      <c r="C24" s="113">
        <v>350</v>
      </c>
      <c r="D24" s="113">
        <v>0</v>
      </c>
      <c r="E24" s="113">
        <v>0</v>
      </c>
    </row>
    <row r="25" spans="1:5" ht="15" x14ac:dyDescent="0.2">
      <c r="A25" s="111" t="s">
        <v>163</v>
      </c>
      <c r="B25" s="112" t="s">
        <v>166</v>
      </c>
      <c r="C25" s="113">
        <v>700</v>
      </c>
      <c r="D25" s="113">
        <v>28166.3</v>
      </c>
      <c r="E25" s="113">
        <v>0</v>
      </c>
    </row>
    <row r="26" spans="1:5" ht="15" x14ac:dyDescent="0.2">
      <c r="A26" s="111" t="s">
        <v>165</v>
      </c>
      <c r="B26" s="112" t="s">
        <v>168</v>
      </c>
      <c r="C26" s="113">
        <v>350</v>
      </c>
      <c r="D26" s="113">
        <v>0</v>
      </c>
      <c r="E26" s="113">
        <v>0</v>
      </c>
    </row>
    <row r="27" spans="1:5" ht="15" x14ac:dyDescent="0.2">
      <c r="A27" s="111" t="s">
        <v>167</v>
      </c>
      <c r="B27" s="112" t="s">
        <v>174</v>
      </c>
      <c r="C27" s="113">
        <v>700</v>
      </c>
      <c r="D27" s="113">
        <v>350</v>
      </c>
      <c r="E27" s="113">
        <v>0</v>
      </c>
    </row>
    <row r="28" spans="1:5" ht="15" x14ac:dyDescent="0.2">
      <c r="A28" s="111" t="s">
        <v>169</v>
      </c>
      <c r="B28" s="112" t="s">
        <v>178</v>
      </c>
      <c r="C28" s="113">
        <v>0</v>
      </c>
      <c r="D28" s="113">
        <v>4545</v>
      </c>
      <c r="E28" s="113">
        <v>0</v>
      </c>
    </row>
    <row r="29" spans="1:5" ht="15" x14ac:dyDescent="0.2">
      <c r="A29" s="111" t="s">
        <v>171</v>
      </c>
      <c r="B29" s="112" t="s">
        <v>182</v>
      </c>
      <c r="C29" s="113">
        <v>700</v>
      </c>
      <c r="D29" s="113">
        <v>350</v>
      </c>
      <c r="E29" s="113">
        <v>25721.3</v>
      </c>
    </row>
    <row r="30" spans="1:5" ht="15" x14ac:dyDescent="0.2">
      <c r="A30" s="111" t="s">
        <v>173</v>
      </c>
      <c r="B30" s="112" t="s">
        <v>186</v>
      </c>
      <c r="C30" s="113">
        <v>700</v>
      </c>
      <c r="D30" s="113">
        <v>350</v>
      </c>
      <c r="E30" s="113">
        <v>0</v>
      </c>
    </row>
    <row r="31" spans="1:5" ht="15" x14ac:dyDescent="0.2">
      <c r="A31" s="111" t="s">
        <v>175</v>
      </c>
      <c r="B31" s="112" t="s">
        <v>188</v>
      </c>
      <c r="C31" s="113">
        <v>350</v>
      </c>
      <c r="D31" s="113">
        <v>0</v>
      </c>
      <c r="E31" s="113">
        <v>0</v>
      </c>
    </row>
    <row r="32" spans="1:5" ht="15" x14ac:dyDescent="0.2">
      <c r="A32" s="111" t="s">
        <v>177</v>
      </c>
      <c r="B32" s="112" t="s">
        <v>190</v>
      </c>
      <c r="C32" s="113">
        <v>700</v>
      </c>
      <c r="D32" s="113">
        <v>0</v>
      </c>
      <c r="E32" s="113">
        <v>0</v>
      </c>
    </row>
    <row r="33" spans="1:5" ht="15" x14ac:dyDescent="0.2">
      <c r="A33" s="111" t="s">
        <v>179</v>
      </c>
      <c r="B33" s="112" t="s">
        <v>192</v>
      </c>
      <c r="C33" s="113">
        <v>675</v>
      </c>
      <c r="D33" s="113">
        <v>0</v>
      </c>
      <c r="E33" s="113">
        <v>0</v>
      </c>
    </row>
    <row r="34" spans="1:5" ht="15" x14ac:dyDescent="0.2">
      <c r="A34" s="111" t="s">
        <v>181</v>
      </c>
      <c r="B34" s="112" t="s">
        <v>194</v>
      </c>
      <c r="C34" s="113">
        <v>1375</v>
      </c>
      <c r="D34" s="113">
        <v>600</v>
      </c>
      <c r="E34" s="113">
        <v>0</v>
      </c>
    </row>
    <row r="35" spans="1:5" ht="15" x14ac:dyDescent="0.2">
      <c r="A35" s="111" t="s">
        <v>183</v>
      </c>
      <c r="B35" s="112" t="s">
        <v>196</v>
      </c>
      <c r="C35" s="113">
        <v>350</v>
      </c>
      <c r="D35" s="113">
        <v>0</v>
      </c>
      <c r="E35" s="113">
        <v>0</v>
      </c>
    </row>
    <row r="36" spans="1:5" ht="15" x14ac:dyDescent="0.2">
      <c r="A36" s="111" t="s">
        <v>185</v>
      </c>
      <c r="B36" s="112" t="s">
        <v>198</v>
      </c>
      <c r="C36" s="113">
        <v>350</v>
      </c>
      <c r="D36" s="113">
        <v>0</v>
      </c>
      <c r="E36" s="113">
        <v>0</v>
      </c>
    </row>
    <row r="37" spans="1:5" ht="15" x14ac:dyDescent="0.2">
      <c r="A37" s="111" t="s">
        <v>187</v>
      </c>
      <c r="B37" s="112" t="s">
        <v>206</v>
      </c>
      <c r="C37" s="113">
        <v>80558</v>
      </c>
      <c r="D37" s="113">
        <v>0</v>
      </c>
      <c r="E37" s="113">
        <v>0</v>
      </c>
    </row>
    <row r="38" spans="1:5" ht="15" x14ac:dyDescent="0.2">
      <c r="A38" s="111" t="s">
        <v>189</v>
      </c>
      <c r="B38" s="112" t="s">
        <v>208</v>
      </c>
      <c r="C38" s="113">
        <v>0</v>
      </c>
      <c r="D38" s="113">
        <v>350</v>
      </c>
      <c r="E38" s="113">
        <v>0</v>
      </c>
    </row>
    <row r="39" spans="1:5" ht="15" x14ac:dyDescent="0.2">
      <c r="A39" s="111" t="s">
        <v>191</v>
      </c>
      <c r="B39" s="112" t="s">
        <v>210</v>
      </c>
      <c r="C39" s="113">
        <v>1025</v>
      </c>
      <c r="D39" s="113">
        <v>0</v>
      </c>
      <c r="E39" s="113">
        <v>4275</v>
      </c>
    </row>
    <row r="40" spans="1:5" ht="15" x14ac:dyDescent="0.2">
      <c r="A40" s="111" t="s">
        <v>193</v>
      </c>
      <c r="B40" s="112" t="s">
        <v>212</v>
      </c>
      <c r="C40" s="113">
        <v>350</v>
      </c>
      <c r="D40" s="113">
        <v>4600</v>
      </c>
      <c r="E40" s="113">
        <v>0</v>
      </c>
    </row>
    <row r="41" spans="1:5" ht="15" x14ac:dyDescent="0.2">
      <c r="A41" s="111" t="s">
        <v>195</v>
      </c>
      <c r="B41" s="112" t="s">
        <v>214</v>
      </c>
      <c r="C41" s="113">
        <v>1675</v>
      </c>
      <c r="D41" s="113">
        <v>0</v>
      </c>
      <c r="E41" s="113">
        <v>0</v>
      </c>
    </row>
    <row r="42" spans="1:5" ht="15" x14ac:dyDescent="0.2">
      <c r="A42" s="111" t="s">
        <v>197</v>
      </c>
      <c r="B42" s="112" t="s">
        <v>220</v>
      </c>
      <c r="C42" s="113">
        <v>0</v>
      </c>
      <c r="D42" s="113">
        <v>2133</v>
      </c>
      <c r="E42" s="113">
        <v>0</v>
      </c>
    </row>
    <row r="43" spans="1:5" s="173" customFormat="1" ht="30" x14ac:dyDescent="0.25">
      <c r="A43" s="110"/>
      <c r="B43" s="172" t="s">
        <v>2342</v>
      </c>
      <c r="C43" s="171">
        <v>122200</v>
      </c>
      <c r="D43" s="171">
        <v>122200</v>
      </c>
      <c r="E43" s="171">
        <v>160100</v>
      </c>
    </row>
    <row r="44" spans="1:5" ht="15" x14ac:dyDescent="0.2">
      <c r="A44" s="111"/>
      <c r="B44" s="112" t="s">
        <v>221</v>
      </c>
      <c r="C44" s="113">
        <v>384820.7</v>
      </c>
      <c r="D44" s="113">
        <v>209801.8</v>
      </c>
      <c r="E44" s="113">
        <v>190096.3</v>
      </c>
    </row>
  </sheetData>
  <mergeCells count="1">
    <mergeCell ref="A8:E8"/>
  </mergeCells>
  <printOptions horizontalCentered="1"/>
  <pageMargins left="1.1811023622047245" right="0.39370078740157483" top="0.74803149606299213" bottom="0.74803149606299213" header="0.31496062992125984" footer="0.31496062992125984"/>
  <pageSetup paperSize="9" orientation="portrait" r:id="rId1"/>
  <headerFooter>
    <oddFooter>&amp;L&amp;"Times New Roman,обычный"&amp;8 943-23</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fitToPage="1"/>
  </sheetPr>
  <dimension ref="A1:D16"/>
  <sheetViews>
    <sheetView showGridLines="0" workbookViewId="0">
      <selection activeCell="B24" sqref="B24"/>
    </sheetView>
  </sheetViews>
  <sheetFormatPr defaultRowHeight="12.75" customHeight="1" x14ac:dyDescent="0.2"/>
  <cols>
    <col min="1" max="1" width="8.7109375" style="115" customWidth="1"/>
    <col min="2" max="2" width="52" style="115" customWidth="1"/>
    <col min="3" max="3" width="23.5703125" style="115" customWidth="1"/>
    <col min="4" max="4" width="9.140625" style="115" customWidth="1"/>
    <col min="5" max="5" width="13.140625" style="115" customWidth="1"/>
    <col min="6" max="8" width="9.140625" style="115" customWidth="1"/>
    <col min="9" max="16384" width="9.140625" style="115"/>
  </cols>
  <sheetData>
    <row r="1" spans="1:4" ht="12.75" customHeight="1" x14ac:dyDescent="0.25">
      <c r="C1" s="9" t="s">
        <v>274</v>
      </c>
    </row>
    <row r="2" spans="1:4" ht="12.75" customHeight="1" x14ac:dyDescent="0.25">
      <c r="C2" s="116" t="s">
        <v>248</v>
      </c>
    </row>
    <row r="3" spans="1:4" ht="12.75" customHeight="1" x14ac:dyDescent="0.25">
      <c r="C3" s="116" t="s">
        <v>2355</v>
      </c>
    </row>
    <row r="5" spans="1:4" ht="15" x14ac:dyDescent="0.25">
      <c r="C5" s="9" t="s">
        <v>272</v>
      </c>
    </row>
    <row r="6" spans="1:4" ht="15" x14ac:dyDescent="0.25">
      <c r="A6" s="126"/>
      <c r="C6" s="9" t="s">
        <v>268</v>
      </c>
      <c r="D6" s="129"/>
    </row>
    <row r="7" spans="1:4" ht="79.5" customHeight="1" x14ac:dyDescent="0.2">
      <c r="A7" s="190" t="s">
        <v>273</v>
      </c>
      <c r="B7" s="190"/>
      <c r="C7" s="190"/>
    </row>
    <row r="8" spans="1:4" ht="30" x14ac:dyDescent="0.2">
      <c r="A8" s="110" t="s">
        <v>2</v>
      </c>
      <c r="B8" s="110" t="s">
        <v>136</v>
      </c>
      <c r="C8" s="110" t="s">
        <v>4</v>
      </c>
    </row>
    <row r="9" spans="1:4" ht="15" x14ac:dyDescent="0.2">
      <c r="A9" s="111" t="s">
        <v>137</v>
      </c>
      <c r="B9" s="112" t="s">
        <v>176</v>
      </c>
      <c r="C9" s="113">
        <v>352</v>
      </c>
    </row>
    <row r="10" spans="1:4" ht="15" x14ac:dyDescent="0.2">
      <c r="A10" s="111" t="s">
        <v>0</v>
      </c>
      <c r="B10" s="112" t="s">
        <v>178</v>
      </c>
      <c r="C10" s="113">
        <v>478.5</v>
      </c>
    </row>
    <row r="11" spans="1:4" ht="15" x14ac:dyDescent="0.2">
      <c r="A11" s="111" t="s">
        <v>1</v>
      </c>
      <c r="B11" s="112" t="s">
        <v>184</v>
      </c>
      <c r="C11" s="113">
        <v>1795.9</v>
      </c>
    </row>
    <row r="12" spans="1:4" ht="15" x14ac:dyDescent="0.2">
      <c r="A12" s="111" t="s">
        <v>141</v>
      </c>
      <c r="B12" s="112" t="s">
        <v>192</v>
      </c>
      <c r="C12" s="113">
        <v>64.7</v>
      </c>
    </row>
    <row r="13" spans="1:4" ht="15" x14ac:dyDescent="0.2">
      <c r="A13" s="111" t="s">
        <v>143</v>
      </c>
      <c r="B13" s="112" t="s">
        <v>198</v>
      </c>
      <c r="C13" s="113">
        <v>285.2</v>
      </c>
    </row>
    <row r="14" spans="1:4" ht="15" x14ac:dyDescent="0.2">
      <c r="A14" s="111" t="s">
        <v>145</v>
      </c>
      <c r="B14" s="112" t="s">
        <v>210</v>
      </c>
      <c r="C14" s="113">
        <v>460.7</v>
      </c>
    </row>
    <row r="15" spans="1:4" ht="15" x14ac:dyDescent="0.2">
      <c r="A15" s="111" t="s">
        <v>147</v>
      </c>
      <c r="B15" s="112" t="s">
        <v>220</v>
      </c>
      <c r="C15" s="113">
        <v>277.10000000000002</v>
      </c>
    </row>
    <row r="16" spans="1:4" ht="15" x14ac:dyDescent="0.2">
      <c r="A16" s="111"/>
      <c r="B16" s="112" t="s">
        <v>221</v>
      </c>
      <c r="C16" s="113">
        <v>3714</v>
      </c>
    </row>
  </sheetData>
  <mergeCells count="1">
    <mergeCell ref="A7:C7"/>
  </mergeCells>
  <printOptions horizontalCentered="1"/>
  <pageMargins left="1.1811023622047245" right="0.39370078740157483" top="0.78740157480314965" bottom="0.78740157480314965" header="0" footer="0"/>
  <pageSetup paperSize="9" fitToHeight="0" orientation="portrait" r:id="rId1"/>
  <headerFooter alignWithMargins="0">
    <oddFooter>&amp;L&amp;"Times New Roman,обычный"&amp;8 943-23</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H33"/>
  <sheetViews>
    <sheetView zoomScaleNormal="100" zoomScaleSheetLayoutView="100" workbookViewId="0">
      <selection activeCell="D3" sqref="D3"/>
    </sheetView>
  </sheetViews>
  <sheetFormatPr defaultColWidth="17.85546875" defaultRowHeight="15" x14ac:dyDescent="0.25"/>
  <cols>
    <col min="1" max="1" width="7.140625" style="16" customWidth="1"/>
    <col min="2" max="2" width="74.7109375" style="15" customWidth="1"/>
    <col min="3" max="3" width="15.85546875" style="15" customWidth="1"/>
    <col min="4" max="4" width="17.85546875" style="15"/>
    <col min="5" max="5" width="18.5703125" style="15" customWidth="1"/>
    <col min="6" max="16384" width="17.85546875" style="15"/>
  </cols>
  <sheetData>
    <row r="1" spans="1:8" x14ac:dyDescent="0.25">
      <c r="D1" s="14" t="s">
        <v>135</v>
      </c>
    </row>
    <row r="2" spans="1:8" x14ac:dyDescent="0.25">
      <c r="D2" s="14" t="s">
        <v>248</v>
      </c>
    </row>
    <row r="3" spans="1:8" x14ac:dyDescent="0.25">
      <c r="D3" s="6" t="s">
        <v>2356</v>
      </c>
    </row>
    <row r="4" spans="1:8" x14ac:dyDescent="0.25">
      <c r="A4" s="18"/>
      <c r="B4" s="19"/>
    </row>
    <row r="5" spans="1:8" x14ac:dyDescent="0.25">
      <c r="A5" s="175" t="s">
        <v>27</v>
      </c>
      <c r="B5" s="175"/>
      <c r="C5" s="175"/>
      <c r="D5" s="175"/>
      <c r="E5" s="175"/>
    </row>
    <row r="6" spans="1:8" x14ac:dyDescent="0.25">
      <c r="A6" s="20"/>
      <c r="B6" s="21"/>
      <c r="C6" s="20"/>
    </row>
    <row r="7" spans="1:8" s="13" customFormat="1" ht="30" x14ac:dyDescent="0.25">
      <c r="A7" s="22" t="s">
        <v>2</v>
      </c>
      <c r="B7" s="67" t="s">
        <v>122</v>
      </c>
      <c r="C7" s="22" t="s">
        <v>4</v>
      </c>
      <c r="D7" s="22" t="s">
        <v>5</v>
      </c>
      <c r="E7" s="23" t="s">
        <v>17</v>
      </c>
    </row>
    <row r="8" spans="1:8" s="13" customFormat="1" ht="30" x14ac:dyDescent="0.25">
      <c r="A8" s="22">
        <v>1</v>
      </c>
      <c r="B8" s="70" t="s">
        <v>2323</v>
      </c>
      <c r="C8" s="168">
        <f>C9+C12+C16+C17+C19+C20+C15+C14</f>
        <v>31022877.200000003</v>
      </c>
      <c r="D8" s="168">
        <f t="shared" ref="D8:E8" si="0">D9+D12+D16+D17+D19+D20+D15+D14</f>
        <v>26778768.300000004</v>
      </c>
      <c r="E8" s="168">
        <f t="shared" si="0"/>
        <v>25660904.399999999</v>
      </c>
    </row>
    <row r="9" spans="1:8" s="13" customFormat="1" ht="60.75" customHeight="1" x14ac:dyDescent="0.25">
      <c r="A9" s="71" t="s">
        <v>7</v>
      </c>
      <c r="B9" s="70" t="s">
        <v>2354</v>
      </c>
      <c r="C9" s="169">
        <f>9410606.8+182751.9+744600+2690944.6+3420644+303231.7</f>
        <v>16752779</v>
      </c>
      <c r="D9" s="169">
        <f>6373235.2+920660.6+3430488.1+49519.7</f>
        <v>10773903.6</v>
      </c>
      <c r="E9" s="170">
        <f>9218056.6+500000+2097490.9+51928.5</f>
        <v>11867476</v>
      </c>
    </row>
    <row r="10" spans="1:8" s="13" customFormat="1" x14ac:dyDescent="0.25">
      <c r="A10" s="71" t="s">
        <v>28</v>
      </c>
      <c r="B10" s="70" t="s">
        <v>29</v>
      </c>
      <c r="C10" s="169">
        <f>173614.3+2690944.6</f>
        <v>2864558.9</v>
      </c>
      <c r="D10" s="169">
        <v>0</v>
      </c>
      <c r="E10" s="170">
        <v>0</v>
      </c>
    </row>
    <row r="11" spans="1:8" s="13" customFormat="1" ht="30" x14ac:dyDescent="0.25">
      <c r="A11" s="71" t="s">
        <v>30</v>
      </c>
      <c r="B11" s="70" t="s">
        <v>31</v>
      </c>
      <c r="C11" s="169">
        <v>3420644</v>
      </c>
      <c r="D11" s="169">
        <v>3430488.1</v>
      </c>
      <c r="E11" s="170">
        <v>2097490.9</v>
      </c>
    </row>
    <row r="12" spans="1:8" s="13" customFormat="1" ht="30" x14ac:dyDescent="0.25">
      <c r="A12" s="71" t="s">
        <v>9</v>
      </c>
      <c r="B12" s="70" t="s">
        <v>32</v>
      </c>
      <c r="C12" s="169">
        <f>1436897.8+253019.9+5192640.1+465540.9+3441.4</f>
        <v>7351540.1000000006</v>
      </c>
      <c r="D12" s="169">
        <f>8845954.1+3379.4</f>
        <v>8849333.5</v>
      </c>
      <c r="E12" s="170">
        <f>6288203.3+768169+3379.4</f>
        <v>7059751.7000000002</v>
      </c>
    </row>
    <row r="13" spans="1:8" s="13" customFormat="1" x14ac:dyDescent="0.25">
      <c r="A13" s="71" t="s">
        <v>33</v>
      </c>
      <c r="B13" s="70" t="s">
        <v>29</v>
      </c>
      <c r="C13" s="169">
        <f>253019.9+1365052.9</f>
        <v>1618072.7999999998</v>
      </c>
      <c r="D13" s="169">
        <v>1797222.9</v>
      </c>
      <c r="E13" s="170">
        <v>0</v>
      </c>
    </row>
    <row r="14" spans="1:8" s="13" customFormat="1" x14ac:dyDescent="0.25">
      <c r="A14" s="71" t="s">
        <v>11</v>
      </c>
      <c r="B14" s="70" t="s">
        <v>25</v>
      </c>
      <c r="C14" s="169">
        <v>0</v>
      </c>
      <c r="D14" s="169">
        <v>55193.1</v>
      </c>
      <c r="E14" s="170">
        <v>55042.3</v>
      </c>
    </row>
    <row r="15" spans="1:8" s="13" customFormat="1" ht="30" x14ac:dyDescent="0.25">
      <c r="A15" s="72" t="s">
        <v>19</v>
      </c>
      <c r="B15" s="70" t="s">
        <v>24</v>
      </c>
      <c r="C15" s="169">
        <f>1443738.4+12647.9</f>
        <v>1456386.2999999998</v>
      </c>
      <c r="D15" s="169">
        <f>1461560.3+12420</f>
        <v>1473980.3</v>
      </c>
      <c r="E15" s="170">
        <f>1118550.9+12420</f>
        <v>1130970.8999999999</v>
      </c>
    </row>
    <row r="16" spans="1:8" s="13" customFormat="1" ht="30" x14ac:dyDescent="0.25">
      <c r="A16" s="71" t="s">
        <v>20</v>
      </c>
      <c r="B16" s="70" t="s">
        <v>34</v>
      </c>
      <c r="C16" s="169">
        <f>2906587.2+916355.4+43638.5</f>
        <v>3866581.1</v>
      </c>
      <c r="D16" s="169">
        <f>2910476.9+831831</f>
        <v>3742307.9</v>
      </c>
      <c r="E16" s="170">
        <f>3285855.2+831831</f>
        <v>4117686.2</v>
      </c>
      <c r="F16" s="12"/>
      <c r="G16" s="12"/>
      <c r="H16" s="12"/>
    </row>
    <row r="17" spans="1:7" s="13" customFormat="1" ht="30" x14ac:dyDescent="0.25">
      <c r="A17" s="71" t="s">
        <v>21</v>
      </c>
      <c r="B17" s="70" t="s">
        <v>35</v>
      </c>
      <c r="C17" s="169">
        <f>1317840.9+1730.6</f>
        <v>1319571.5</v>
      </c>
      <c r="D17" s="169">
        <f>1617540.2+1699.4</f>
        <v>1619239.5999999999</v>
      </c>
      <c r="E17" s="170">
        <f>16197.9+300000+90705.9+296178.2+472319.1+1699.4</f>
        <v>1177100.5</v>
      </c>
      <c r="F17" s="12"/>
      <c r="G17" s="12"/>
    </row>
    <row r="18" spans="1:7" s="13" customFormat="1" x14ac:dyDescent="0.25">
      <c r="A18" s="71" t="s">
        <v>36</v>
      </c>
      <c r="B18" s="70" t="s">
        <v>37</v>
      </c>
      <c r="C18" s="169">
        <v>203020.2</v>
      </c>
      <c r="D18" s="169">
        <v>205703</v>
      </c>
      <c r="E18" s="170">
        <v>0</v>
      </c>
    </row>
    <row r="19" spans="1:7" s="13" customFormat="1" x14ac:dyDescent="0.25">
      <c r="A19" s="71" t="s">
        <v>22</v>
      </c>
      <c r="B19" s="70" t="s">
        <v>38</v>
      </c>
      <c r="C19" s="169">
        <f>211386+2693.5</f>
        <v>214079.5</v>
      </c>
      <c r="D19" s="169">
        <f>191615.6+2644.9</f>
        <v>194260.5</v>
      </c>
      <c r="E19" s="170">
        <f>191615.6+2644.9</f>
        <v>194260.5</v>
      </c>
    </row>
    <row r="20" spans="1:7" s="13" customFormat="1" x14ac:dyDescent="0.25">
      <c r="A20" s="71" t="s">
        <v>23</v>
      </c>
      <c r="B20" s="70" t="s">
        <v>39</v>
      </c>
      <c r="C20" s="169">
        <f>60172.3+1767.4</f>
        <v>61939.700000000004</v>
      </c>
      <c r="D20" s="169">
        <f>68814.3+1735.5</f>
        <v>70549.8</v>
      </c>
      <c r="E20" s="170">
        <f>56880.8+1735.5</f>
        <v>58616.3</v>
      </c>
    </row>
    <row r="21" spans="1:7" s="13" customFormat="1" ht="30" x14ac:dyDescent="0.25">
      <c r="A21" s="71" t="s">
        <v>0</v>
      </c>
      <c r="B21" s="73" t="s">
        <v>26</v>
      </c>
      <c r="C21" s="169">
        <v>248.9</v>
      </c>
      <c r="D21" s="169">
        <v>248.9</v>
      </c>
      <c r="E21" s="170">
        <v>25132.1</v>
      </c>
    </row>
    <row r="22" spans="1:7" s="13" customFormat="1" x14ac:dyDescent="0.25">
      <c r="A22" s="25"/>
      <c r="B22" s="70" t="s">
        <v>16</v>
      </c>
      <c r="C22" s="169">
        <f>C8+C21</f>
        <v>31023126.100000001</v>
      </c>
      <c r="D22" s="168">
        <f>D8+D21</f>
        <v>26779017.200000003</v>
      </c>
      <c r="E22" s="168">
        <f>E8+E21</f>
        <v>25686036.5</v>
      </c>
    </row>
    <row r="23" spans="1:7" x14ac:dyDescent="0.25">
      <c r="A23" s="26"/>
      <c r="B23" s="68"/>
      <c r="C23" s="27"/>
      <c r="D23" s="27"/>
      <c r="E23" s="27"/>
    </row>
    <row r="24" spans="1:7" x14ac:dyDescent="0.25">
      <c r="B24" s="16"/>
      <c r="C24" s="28"/>
      <c r="D24" s="29"/>
      <c r="E24" s="29"/>
    </row>
    <row r="25" spans="1:7" x14ac:dyDescent="0.25">
      <c r="C25" s="30"/>
      <c r="D25" s="30"/>
      <c r="E25" s="30"/>
    </row>
    <row r="26" spans="1:7" x14ac:dyDescent="0.25">
      <c r="C26" s="30"/>
      <c r="D26" s="30"/>
      <c r="E26" s="30"/>
    </row>
    <row r="27" spans="1:7" x14ac:dyDescent="0.25">
      <c r="B27" s="31"/>
      <c r="C27" s="30"/>
      <c r="D27" s="30"/>
      <c r="E27" s="30"/>
    </row>
    <row r="28" spans="1:7" x14ac:dyDescent="0.25">
      <c r="B28" s="31"/>
      <c r="C28" s="30"/>
      <c r="D28" s="30"/>
      <c r="E28" s="30"/>
    </row>
    <row r="29" spans="1:7" x14ac:dyDescent="0.25">
      <c r="B29" s="31"/>
      <c r="C29" s="30"/>
      <c r="D29" s="30"/>
      <c r="E29" s="30"/>
    </row>
    <row r="30" spans="1:7" x14ac:dyDescent="0.25">
      <c r="C30" s="30"/>
      <c r="D30" s="30"/>
      <c r="E30" s="30"/>
    </row>
    <row r="31" spans="1:7" x14ac:dyDescent="0.25">
      <c r="B31" s="31"/>
      <c r="C31" s="32"/>
      <c r="D31" s="32"/>
      <c r="E31" s="32"/>
    </row>
    <row r="32" spans="1:7" x14ac:dyDescent="0.25">
      <c r="C32" s="30"/>
      <c r="D32" s="30"/>
      <c r="E32" s="30"/>
    </row>
    <row r="33" spans="3:5" x14ac:dyDescent="0.25">
      <c r="C33" s="30"/>
      <c r="D33" s="30"/>
      <c r="E33" s="30"/>
    </row>
  </sheetData>
  <mergeCells count="1">
    <mergeCell ref="A5:E5"/>
  </mergeCells>
  <pageMargins left="0.88" right="0.39370078740157483" top="0.51" bottom="0.78740157480314965" header="0.31496062992125984" footer="0.43307086614173229"/>
  <pageSetup paperSize="9" scale="66" orientation="portrait" r:id="rId1"/>
  <headerFooter>
    <oddFooter>&amp;L&amp;"Times New Roman,обычный"&amp;8 943-23</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outlinePr summaryBelow="0"/>
    <pageSetUpPr fitToPage="1"/>
  </sheetPr>
  <dimension ref="A1:C12"/>
  <sheetViews>
    <sheetView showGridLines="0" workbookViewId="0">
      <selection activeCell="B18" sqref="B18"/>
    </sheetView>
  </sheetViews>
  <sheetFormatPr defaultRowHeight="12.75" customHeight="1" x14ac:dyDescent="0.2"/>
  <cols>
    <col min="1" max="1" width="8.7109375" style="160" customWidth="1"/>
    <col min="2" max="2" width="50.85546875" style="160" customWidth="1"/>
    <col min="3" max="3" width="30" style="160" customWidth="1"/>
    <col min="4" max="16384" width="9.140625" style="160"/>
  </cols>
  <sheetData>
    <row r="1" spans="1:3" ht="12.75" customHeight="1" x14ac:dyDescent="0.25">
      <c r="C1" s="159" t="s">
        <v>275</v>
      </c>
    </row>
    <row r="2" spans="1:3" ht="12.75" customHeight="1" x14ac:dyDescent="0.25">
      <c r="C2" s="159" t="s">
        <v>248</v>
      </c>
    </row>
    <row r="3" spans="1:3" ht="12.75" customHeight="1" x14ac:dyDescent="0.25">
      <c r="C3" s="159" t="s">
        <v>2355</v>
      </c>
    </row>
    <row r="4" spans="1:3" ht="12.75" customHeight="1" x14ac:dyDescent="0.25">
      <c r="C4" s="159"/>
    </row>
    <row r="5" spans="1:3" ht="15" x14ac:dyDescent="0.25">
      <c r="C5" s="9" t="s">
        <v>233</v>
      </c>
    </row>
    <row r="6" spans="1:3" ht="15" x14ac:dyDescent="0.25">
      <c r="A6" s="162"/>
      <c r="C6" s="9" t="s">
        <v>268</v>
      </c>
    </row>
    <row r="7" spans="1:3" ht="15" x14ac:dyDescent="0.25">
      <c r="A7" s="162"/>
      <c r="C7" s="9"/>
    </row>
    <row r="8" spans="1:3" ht="101.25" customHeight="1" x14ac:dyDescent="0.2">
      <c r="A8" s="186" t="s">
        <v>2347</v>
      </c>
      <c r="B8" s="186"/>
      <c r="C8" s="186"/>
    </row>
    <row r="9" spans="1:3" ht="30" x14ac:dyDescent="0.2">
      <c r="A9" s="110" t="s">
        <v>2</v>
      </c>
      <c r="B9" s="110" t="s">
        <v>136</v>
      </c>
      <c r="C9" s="110" t="s">
        <v>4</v>
      </c>
    </row>
    <row r="10" spans="1:3" ht="15" x14ac:dyDescent="0.2">
      <c r="A10" s="111" t="s">
        <v>137</v>
      </c>
      <c r="B10" s="111" t="s">
        <v>0</v>
      </c>
      <c r="C10" s="111" t="s">
        <v>1</v>
      </c>
    </row>
    <row r="11" spans="1:3" ht="15" x14ac:dyDescent="0.2">
      <c r="A11" s="111" t="s">
        <v>137</v>
      </c>
      <c r="B11" s="112" t="s">
        <v>140</v>
      </c>
      <c r="C11" s="113">
        <v>833.5</v>
      </c>
    </row>
    <row r="12" spans="1:3" ht="15" x14ac:dyDescent="0.2">
      <c r="A12" s="111"/>
      <c r="B12" s="112" t="s">
        <v>221</v>
      </c>
      <c r="C12" s="113">
        <v>833.5</v>
      </c>
    </row>
  </sheetData>
  <mergeCells count="1">
    <mergeCell ref="A8:C8"/>
  </mergeCells>
  <printOptions horizontalCentered="1"/>
  <pageMargins left="1.1811023622047245" right="0.59055118110236227" top="0.78740157480314965" bottom="0.78740157480314965" header="0" footer="0"/>
  <pageSetup paperSize="9" scale="92" fitToHeight="0" orientation="portrait" r:id="rId1"/>
  <headerFooter alignWithMargins="0">
    <oddFooter>&amp;L&amp;"Times New Roman,обычный"&amp;8 943-23</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E40"/>
  <sheetViews>
    <sheetView view="pageBreakPreview" zoomScaleNormal="100" zoomScaleSheetLayoutView="100" workbookViewId="0">
      <selection activeCell="D3" sqref="D3"/>
    </sheetView>
  </sheetViews>
  <sheetFormatPr defaultRowHeight="12.75" x14ac:dyDescent="0.2"/>
  <cols>
    <col min="1" max="1" width="24" style="17" customWidth="1"/>
    <col min="2" max="2" width="81.140625" style="17" customWidth="1"/>
    <col min="3" max="4" width="13.28515625" style="17" customWidth="1"/>
    <col min="5" max="5" width="11.28515625" style="17" customWidth="1"/>
    <col min="6" max="16384" width="9.140625" style="17"/>
  </cols>
  <sheetData>
    <row r="1" spans="1:5" ht="15" x14ac:dyDescent="0.2">
      <c r="D1" s="33" t="s">
        <v>2282</v>
      </c>
      <c r="E1" s="33"/>
    </row>
    <row r="2" spans="1:5" ht="15" x14ac:dyDescent="0.2">
      <c r="D2" s="33" t="s">
        <v>248</v>
      </c>
      <c r="E2" s="33"/>
    </row>
    <row r="3" spans="1:5" ht="15" x14ac:dyDescent="0.25">
      <c r="A3" s="34"/>
      <c r="B3" s="10"/>
      <c r="C3" s="10"/>
      <c r="D3" s="35" t="s">
        <v>2356</v>
      </c>
      <c r="E3" s="35"/>
    </row>
    <row r="4" spans="1:5" ht="18" customHeight="1" x14ac:dyDescent="0.25">
      <c r="A4" s="34"/>
      <c r="B4" s="10"/>
      <c r="C4" s="10"/>
      <c r="D4" s="36"/>
      <c r="E4" s="36"/>
    </row>
    <row r="5" spans="1:5" ht="18.75" customHeight="1" x14ac:dyDescent="0.2">
      <c r="A5" s="191" t="s">
        <v>124</v>
      </c>
      <c r="B5" s="191"/>
      <c r="C5" s="191"/>
      <c r="D5" s="191"/>
      <c r="E5" s="191"/>
    </row>
    <row r="6" spans="1:5" ht="26.25" customHeight="1" x14ac:dyDescent="0.25">
      <c r="A6" s="34"/>
      <c r="B6" s="10"/>
      <c r="C6" s="10"/>
      <c r="D6" s="37"/>
      <c r="E6" s="37"/>
    </row>
    <row r="7" spans="1:5" ht="60" x14ac:dyDescent="0.2">
      <c r="A7" s="38" t="s">
        <v>40</v>
      </c>
      <c r="B7" s="38" t="s">
        <v>41</v>
      </c>
      <c r="C7" s="38" t="s">
        <v>4</v>
      </c>
      <c r="D7" s="38" t="s">
        <v>5</v>
      </c>
      <c r="E7" s="38" t="s">
        <v>17</v>
      </c>
    </row>
    <row r="8" spans="1:5" ht="15" x14ac:dyDescent="0.2">
      <c r="A8" s="74" t="s">
        <v>42</v>
      </c>
      <c r="B8" s="75" t="s">
        <v>43</v>
      </c>
      <c r="C8" s="52">
        <f>C9+C12+C17+C30+C25</f>
        <v>37287401.799999997</v>
      </c>
      <c r="D8" s="52">
        <f t="shared" ref="D8:E8" si="0">D9+D12+D17+D30+D25</f>
        <v>25954338.399999999</v>
      </c>
      <c r="E8" s="52">
        <f t="shared" si="0"/>
        <v>19268747.899999991</v>
      </c>
    </row>
    <row r="9" spans="1:5" ht="30" x14ac:dyDescent="0.2">
      <c r="A9" s="76" t="s">
        <v>44</v>
      </c>
      <c r="B9" s="75" t="s">
        <v>45</v>
      </c>
      <c r="C9" s="39">
        <f>C10</f>
        <v>7000000</v>
      </c>
      <c r="D9" s="39">
        <v>0</v>
      </c>
      <c r="E9" s="39">
        <f t="shared" ref="E9:E10" si="1">E10</f>
        <v>0</v>
      </c>
    </row>
    <row r="10" spans="1:5" ht="30" x14ac:dyDescent="0.2">
      <c r="A10" s="77" t="s">
        <v>46</v>
      </c>
      <c r="B10" s="75" t="s">
        <v>47</v>
      </c>
      <c r="C10" s="39">
        <f>C11</f>
        <v>7000000</v>
      </c>
      <c r="D10" s="39">
        <v>0</v>
      </c>
      <c r="E10" s="39">
        <f t="shared" si="1"/>
        <v>0</v>
      </c>
    </row>
    <row r="11" spans="1:5" ht="30" x14ac:dyDescent="0.2">
      <c r="A11" s="76" t="s">
        <v>48</v>
      </c>
      <c r="B11" s="75" t="s">
        <v>49</v>
      </c>
      <c r="C11" s="39">
        <v>7000000</v>
      </c>
      <c r="D11" s="39">
        <v>0</v>
      </c>
      <c r="E11" s="39">
        <v>0</v>
      </c>
    </row>
    <row r="12" spans="1:5" ht="15" x14ac:dyDescent="0.2">
      <c r="A12" s="76" t="s">
        <v>50</v>
      </c>
      <c r="B12" s="78" t="s">
        <v>51</v>
      </c>
      <c r="C12" s="52">
        <f>C13-C15</f>
        <v>31401796.600000001</v>
      </c>
      <c r="D12" s="52">
        <f t="shared" ref="D12:E12" si="2">D13-D15</f>
        <v>22218514.399999999</v>
      </c>
      <c r="E12" s="52">
        <f t="shared" si="2"/>
        <v>17490378.099999994</v>
      </c>
    </row>
    <row r="13" spans="1:5" ht="15" x14ac:dyDescent="0.2">
      <c r="A13" s="76" t="s">
        <v>52</v>
      </c>
      <c r="B13" s="78" t="s">
        <v>53</v>
      </c>
      <c r="C13" s="52">
        <f>C14</f>
        <v>47101796.600000001</v>
      </c>
      <c r="D13" s="52">
        <f t="shared" ref="D13:E13" si="3">D14</f>
        <v>69320311</v>
      </c>
      <c r="E13" s="52">
        <f t="shared" si="3"/>
        <v>67662172.799999997</v>
      </c>
    </row>
    <row r="14" spans="1:5" ht="30" x14ac:dyDescent="0.2">
      <c r="A14" s="77" t="s">
        <v>54</v>
      </c>
      <c r="B14" s="79" t="s">
        <v>55</v>
      </c>
      <c r="C14" s="52">
        <f>47221795-137889+0.1+17890.5</f>
        <v>47101796.600000001</v>
      </c>
      <c r="D14" s="52">
        <f>69450894.9-148474.5+0.1+17890.5</f>
        <v>69320311</v>
      </c>
      <c r="E14" s="52">
        <f>67196154.2+466018.6</f>
        <v>67662172.799999997</v>
      </c>
    </row>
    <row r="15" spans="1:5" ht="30" x14ac:dyDescent="0.2">
      <c r="A15" s="76" t="s">
        <v>56</v>
      </c>
      <c r="B15" s="78" t="s">
        <v>57</v>
      </c>
      <c r="C15" s="52">
        <f>C16</f>
        <v>15700000</v>
      </c>
      <c r="D15" s="52">
        <f>D16</f>
        <v>47101796.600000001</v>
      </c>
      <c r="E15" s="52">
        <f>E16</f>
        <v>50171794.700000003</v>
      </c>
    </row>
    <row r="16" spans="1:5" ht="30" x14ac:dyDescent="0.2">
      <c r="A16" s="76" t="s">
        <v>58</v>
      </c>
      <c r="B16" s="79" t="s">
        <v>59</v>
      </c>
      <c r="C16" s="52">
        <f>17700000-2000000</f>
        <v>15700000</v>
      </c>
      <c r="D16" s="52">
        <f>47221795-137889+0.1+17890.5</f>
        <v>47101796.600000001</v>
      </c>
      <c r="E16" s="52">
        <f>49695338.1+476456.6</f>
        <v>50171794.700000003</v>
      </c>
    </row>
    <row r="17" spans="1:5" ht="30" x14ac:dyDescent="0.2">
      <c r="A17" s="76" t="s">
        <v>60</v>
      </c>
      <c r="B17" s="80" t="s">
        <v>61</v>
      </c>
      <c r="C17" s="40">
        <f>C18-C21</f>
        <v>-8869645.700000003</v>
      </c>
      <c r="D17" s="40">
        <f>D18-D21</f>
        <v>1686524.1000000015</v>
      </c>
      <c r="E17" s="40">
        <f>E18-E21</f>
        <v>1148627.5999999978</v>
      </c>
    </row>
    <row r="18" spans="1:5" ht="30" x14ac:dyDescent="0.2">
      <c r="A18" s="76" t="s">
        <v>62</v>
      </c>
      <c r="B18" s="81" t="s">
        <v>63</v>
      </c>
      <c r="C18" s="41">
        <f>C19+C20</f>
        <v>34221516</v>
      </c>
      <c r="D18" s="41">
        <f t="shared" ref="D18:E18" si="4">D19+D20</f>
        <v>31429616.100000001</v>
      </c>
      <c r="E18" s="41">
        <f t="shared" si="4"/>
        <v>33097490.899999999</v>
      </c>
    </row>
    <row r="19" spans="1:5" ht="30" x14ac:dyDescent="0.2">
      <c r="A19" s="76" t="s">
        <v>64</v>
      </c>
      <c r="B19" s="81" t="s">
        <v>65</v>
      </c>
      <c r="C19" s="41">
        <v>29400000</v>
      </c>
      <c r="D19" s="41">
        <v>29400000</v>
      </c>
      <c r="E19" s="41">
        <v>31000000</v>
      </c>
    </row>
    <row r="20" spans="1:5" ht="60" x14ac:dyDescent="0.2">
      <c r="A20" s="82" t="s">
        <v>66</v>
      </c>
      <c r="B20" s="83" t="s">
        <v>67</v>
      </c>
      <c r="C20" s="42">
        <v>4821516</v>
      </c>
      <c r="D20" s="41">
        <v>2029616.1</v>
      </c>
      <c r="E20" s="41">
        <v>2097490.9</v>
      </c>
    </row>
    <row r="21" spans="1:5" ht="30" x14ac:dyDescent="0.2">
      <c r="A21" s="76" t="s">
        <v>68</v>
      </c>
      <c r="B21" s="81" t="s">
        <v>69</v>
      </c>
      <c r="C21" s="43">
        <f>C22+C23+C24</f>
        <v>43091161.700000003</v>
      </c>
      <c r="D21" s="43">
        <f t="shared" ref="D21:E21" si="5">D22+D23+D24</f>
        <v>29743092</v>
      </c>
      <c r="E21" s="43">
        <f t="shared" si="5"/>
        <v>31948863.300000001</v>
      </c>
    </row>
    <row r="22" spans="1:5" ht="30" x14ac:dyDescent="0.2">
      <c r="A22" s="76" t="s">
        <v>70</v>
      </c>
      <c r="B22" s="81" t="s">
        <v>71</v>
      </c>
      <c r="C22" s="41">
        <f>13691161.7+29400000</f>
        <v>43091161.700000003</v>
      </c>
      <c r="D22" s="41">
        <f>24375.7+29400000</f>
        <v>29424375.699999999</v>
      </c>
      <c r="E22" s="41">
        <f>49261.2+31000000</f>
        <v>31049261.199999999</v>
      </c>
    </row>
    <row r="23" spans="1:5" ht="60" x14ac:dyDescent="0.2">
      <c r="A23" s="82" t="s">
        <v>72</v>
      </c>
      <c r="B23" s="83" t="s">
        <v>73</v>
      </c>
      <c r="C23" s="42">
        <v>0</v>
      </c>
      <c r="D23" s="41">
        <v>318716.3</v>
      </c>
      <c r="E23" s="41">
        <v>689602.1</v>
      </c>
    </row>
    <row r="24" spans="1:5" ht="108" customHeight="1" x14ac:dyDescent="0.2">
      <c r="A24" s="82" t="s">
        <v>74</v>
      </c>
      <c r="B24" s="83" t="s">
        <v>75</v>
      </c>
      <c r="C24" s="41">
        <v>0</v>
      </c>
      <c r="D24" s="41">
        <v>0</v>
      </c>
      <c r="E24" s="51">
        <v>210000</v>
      </c>
    </row>
    <row r="25" spans="1:5" ht="15" x14ac:dyDescent="0.2">
      <c r="A25" s="82" t="s">
        <v>109</v>
      </c>
      <c r="B25" s="83" t="s">
        <v>108</v>
      </c>
      <c r="C25" s="41">
        <f>C28+C26</f>
        <v>7655281.7999999989</v>
      </c>
      <c r="D25" s="41">
        <f t="shared" ref="D25:E25" si="6">D28+D26</f>
        <v>1400872</v>
      </c>
      <c r="E25" s="41">
        <f t="shared" si="6"/>
        <v>0</v>
      </c>
    </row>
    <row r="26" spans="1:5" ht="15" x14ac:dyDescent="0.2">
      <c r="A26" s="82" t="s">
        <v>118</v>
      </c>
      <c r="B26" s="83" t="s">
        <v>121</v>
      </c>
      <c r="C26" s="41">
        <f>C27</f>
        <v>-1400872</v>
      </c>
      <c r="D26" s="41">
        <f t="shared" ref="D26:E26" si="7">D27</f>
        <v>0</v>
      </c>
      <c r="E26" s="41">
        <f t="shared" si="7"/>
        <v>0</v>
      </c>
    </row>
    <row r="27" spans="1:5" ht="15" x14ac:dyDescent="0.2">
      <c r="A27" s="82" t="s">
        <v>119</v>
      </c>
      <c r="B27" s="83" t="s">
        <v>120</v>
      </c>
      <c r="C27" s="51">
        <v>-1400872</v>
      </c>
      <c r="D27" s="41">
        <v>0</v>
      </c>
      <c r="E27" s="41">
        <v>0</v>
      </c>
    </row>
    <row r="28" spans="1:5" ht="15" x14ac:dyDescent="0.2">
      <c r="A28" s="82" t="s">
        <v>110</v>
      </c>
      <c r="B28" s="83" t="s">
        <v>112</v>
      </c>
      <c r="C28" s="51">
        <f>C29</f>
        <v>9056153.7999999989</v>
      </c>
      <c r="D28" s="41">
        <f t="shared" ref="D28:E28" si="8">D29</f>
        <v>1400872</v>
      </c>
      <c r="E28" s="41">
        <f t="shared" si="8"/>
        <v>0</v>
      </c>
    </row>
    <row r="29" spans="1:5" ht="15" x14ac:dyDescent="0.2">
      <c r="A29" s="82" t="s">
        <v>111</v>
      </c>
      <c r="B29" s="83" t="s">
        <v>113</v>
      </c>
      <c r="C29" s="51">
        <f>659034.2+8414176.6+833.5-17890.5</f>
        <v>9056153.7999999989</v>
      </c>
      <c r="D29" s="41">
        <v>1400872</v>
      </c>
      <c r="E29" s="51">
        <v>0</v>
      </c>
    </row>
    <row r="30" spans="1:5" ht="15" x14ac:dyDescent="0.2">
      <c r="A30" s="82" t="s">
        <v>114</v>
      </c>
      <c r="B30" s="83" t="s">
        <v>115</v>
      </c>
      <c r="C30" s="41">
        <f>C31</f>
        <v>99969.099999999977</v>
      </c>
      <c r="D30" s="41">
        <f t="shared" ref="D30:E30" si="9">D31</f>
        <v>648427.9</v>
      </c>
      <c r="E30" s="41">
        <f t="shared" si="9"/>
        <v>629742.19999999995</v>
      </c>
    </row>
    <row r="31" spans="1:5" ht="30" x14ac:dyDescent="0.2">
      <c r="A31" s="77" t="s">
        <v>76</v>
      </c>
      <c r="B31" s="84" t="s">
        <v>2351</v>
      </c>
      <c r="C31" s="44">
        <f>C36-C32</f>
        <v>99969.099999999977</v>
      </c>
      <c r="D31" s="44">
        <f t="shared" ref="D31:E31" si="10">D36-D32</f>
        <v>648427.9</v>
      </c>
      <c r="E31" s="44">
        <f t="shared" si="10"/>
        <v>629742.19999999995</v>
      </c>
    </row>
    <row r="32" spans="1:5" ht="30" x14ac:dyDescent="0.2">
      <c r="A32" s="85" t="s">
        <v>103</v>
      </c>
      <c r="B32" s="84" t="s">
        <v>106</v>
      </c>
      <c r="C32" s="44">
        <f>C33</f>
        <v>50000</v>
      </c>
      <c r="D32" s="44">
        <f t="shared" ref="D32:E34" si="11">D33</f>
        <v>0</v>
      </c>
      <c r="E32" s="44">
        <f t="shared" si="11"/>
        <v>0</v>
      </c>
    </row>
    <row r="33" spans="1:5" ht="30" x14ac:dyDescent="0.2">
      <c r="A33" s="85" t="s">
        <v>104</v>
      </c>
      <c r="B33" s="86" t="s">
        <v>2352</v>
      </c>
      <c r="C33" s="44">
        <f>C34</f>
        <v>50000</v>
      </c>
      <c r="D33" s="44">
        <f t="shared" si="11"/>
        <v>0</v>
      </c>
      <c r="E33" s="44">
        <f t="shared" si="11"/>
        <v>0</v>
      </c>
    </row>
    <row r="34" spans="1:5" ht="30" x14ac:dyDescent="0.2">
      <c r="A34" s="87" t="s">
        <v>105</v>
      </c>
      <c r="B34" s="81" t="s">
        <v>107</v>
      </c>
      <c r="C34" s="44">
        <f>C35</f>
        <v>50000</v>
      </c>
      <c r="D34" s="44">
        <f t="shared" si="11"/>
        <v>0</v>
      </c>
      <c r="E34" s="44">
        <f t="shared" si="11"/>
        <v>0</v>
      </c>
    </row>
    <row r="35" spans="1:5" ht="30" x14ac:dyDescent="0.2">
      <c r="A35" s="87" t="s">
        <v>117</v>
      </c>
      <c r="B35" s="81" t="s">
        <v>116</v>
      </c>
      <c r="C35" s="44">
        <v>50000</v>
      </c>
      <c r="D35" s="44">
        <v>0</v>
      </c>
      <c r="E35" s="44">
        <v>0</v>
      </c>
    </row>
    <row r="36" spans="1:5" ht="30" x14ac:dyDescent="0.2">
      <c r="A36" s="85" t="s">
        <v>77</v>
      </c>
      <c r="B36" s="84" t="s">
        <v>2348</v>
      </c>
      <c r="C36" s="43">
        <f>C37</f>
        <v>149969.09999999998</v>
      </c>
      <c r="D36" s="43">
        <f t="shared" ref="D36:E37" si="12">D37</f>
        <v>648427.9</v>
      </c>
      <c r="E36" s="43">
        <f t="shared" si="12"/>
        <v>629742.19999999995</v>
      </c>
    </row>
    <row r="37" spans="1:5" ht="30" x14ac:dyDescent="0.2">
      <c r="A37" s="85" t="s">
        <v>78</v>
      </c>
      <c r="B37" s="86" t="s">
        <v>79</v>
      </c>
      <c r="C37" s="43">
        <f>C38</f>
        <v>149969.09999999998</v>
      </c>
      <c r="D37" s="43">
        <f t="shared" si="12"/>
        <v>648427.9</v>
      </c>
      <c r="E37" s="43">
        <f t="shared" si="12"/>
        <v>629742.19999999995</v>
      </c>
    </row>
    <row r="38" spans="1:5" ht="45" x14ac:dyDescent="0.2">
      <c r="A38" s="87" t="s">
        <v>80</v>
      </c>
      <c r="B38" s="81" t="s">
        <v>2349</v>
      </c>
      <c r="C38" s="43">
        <f>C39+C40</f>
        <v>149969.09999999998</v>
      </c>
      <c r="D38" s="43">
        <f t="shared" ref="D38:E38" si="13">D39+D40</f>
        <v>648427.9</v>
      </c>
      <c r="E38" s="43">
        <f t="shared" si="13"/>
        <v>629742.19999999995</v>
      </c>
    </row>
    <row r="39" spans="1:5" ht="45" x14ac:dyDescent="0.2">
      <c r="A39" s="87" t="s">
        <v>81</v>
      </c>
      <c r="B39" s="81" t="s">
        <v>2350</v>
      </c>
      <c r="C39" s="43">
        <f>95211.3+50000+4757.8</f>
        <v>149969.09999999998</v>
      </c>
      <c r="D39" s="43">
        <f>637842.4+10585.5</f>
        <v>648427.9</v>
      </c>
      <c r="E39" s="43">
        <f>409304.2+10438</f>
        <v>419742.2</v>
      </c>
    </row>
    <row r="40" spans="1:5" ht="90" x14ac:dyDescent="0.2">
      <c r="A40" s="87" t="s">
        <v>82</v>
      </c>
      <c r="B40" s="81" t="s">
        <v>83</v>
      </c>
      <c r="C40" s="41">
        <v>0</v>
      </c>
      <c r="D40" s="41">
        <v>0</v>
      </c>
      <c r="E40" s="41">
        <v>210000</v>
      </c>
    </row>
  </sheetData>
  <mergeCells count="1">
    <mergeCell ref="A5:E5"/>
  </mergeCells>
  <printOptions horizontalCentered="1"/>
  <pageMargins left="0.55118110236220474" right="0.23622047244094491" top="0.31496062992125984" bottom="0.31496062992125984" header="0" footer="0.31496062992125984"/>
  <pageSetup paperSize="9" scale="62" orientation="portrait" r:id="rId1"/>
  <headerFooter>
    <oddFooter>&amp;L&amp;"Times New Roman,обычный"&amp;8 943-23</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L60"/>
  <sheetViews>
    <sheetView tabSelected="1" zoomScale="80" zoomScaleNormal="80" zoomScaleSheetLayoutView="80" workbookViewId="0">
      <selection activeCell="J9" sqref="J9"/>
    </sheetView>
  </sheetViews>
  <sheetFormatPr defaultRowHeight="12.75" x14ac:dyDescent="0.2"/>
  <cols>
    <col min="1" max="1" width="6.28515625" style="47" customWidth="1"/>
    <col min="2" max="2" width="49.85546875" style="47" customWidth="1"/>
    <col min="3" max="3" width="15.42578125" style="50" customWidth="1"/>
    <col min="4" max="4" width="15.28515625" style="50" customWidth="1"/>
    <col min="5" max="5" width="13.7109375" style="50" customWidth="1"/>
    <col min="6" max="6" width="15.28515625" style="50" customWidth="1"/>
    <col min="7" max="7" width="14.42578125" style="50" customWidth="1"/>
    <col min="8" max="8" width="15.28515625" style="50" customWidth="1"/>
    <col min="9" max="9" width="9.140625" style="47"/>
    <col min="10" max="10" width="9.140625" style="47" customWidth="1"/>
    <col min="11" max="11" width="14.140625" style="47" customWidth="1"/>
    <col min="12" max="12" width="12.42578125" style="47" bestFit="1" customWidth="1"/>
    <col min="13" max="13" width="13.28515625" style="47" customWidth="1"/>
    <col min="14" max="257" width="9.140625" style="47"/>
    <col min="258" max="258" width="67.85546875" style="47" customWidth="1"/>
    <col min="259" max="259" width="15.42578125" style="47" customWidth="1"/>
    <col min="260" max="260" width="22.140625" style="47" customWidth="1"/>
    <col min="261" max="261" width="13.7109375" style="47" customWidth="1"/>
    <col min="262" max="262" width="16.42578125" style="47" customWidth="1"/>
    <col min="263" max="263" width="14.42578125" style="47" customWidth="1"/>
    <col min="264" max="264" width="23.28515625" style="47" customWidth="1"/>
    <col min="265" max="265" width="9.140625" style="47"/>
    <col min="266" max="266" width="9.140625" style="47" customWidth="1"/>
    <col min="267" max="267" width="11.42578125" style="47" bestFit="1" customWidth="1"/>
    <col min="268" max="268" width="12.42578125" style="47" bestFit="1" customWidth="1"/>
    <col min="269" max="513" width="9.140625" style="47"/>
    <col min="514" max="514" width="67.85546875" style="47" customWidth="1"/>
    <col min="515" max="515" width="15.42578125" style="47" customWidth="1"/>
    <col min="516" max="516" width="22.140625" style="47" customWidth="1"/>
    <col min="517" max="517" width="13.7109375" style="47" customWidth="1"/>
    <col min="518" max="518" width="16.42578125" style="47" customWidth="1"/>
    <col min="519" max="519" width="14.42578125" style="47" customWidth="1"/>
    <col min="520" max="520" width="23.28515625" style="47" customWidth="1"/>
    <col min="521" max="521" width="9.140625" style="47"/>
    <col min="522" max="522" width="9.140625" style="47" customWidth="1"/>
    <col min="523" max="523" width="11.42578125" style="47" bestFit="1" customWidth="1"/>
    <col min="524" max="524" width="12.42578125" style="47" bestFit="1" customWidth="1"/>
    <col min="525" max="769" width="9.140625" style="47"/>
    <col min="770" max="770" width="67.85546875" style="47" customWidth="1"/>
    <col min="771" max="771" width="15.42578125" style="47" customWidth="1"/>
    <col min="772" max="772" width="22.140625" style="47" customWidth="1"/>
    <col min="773" max="773" width="13.7109375" style="47" customWidth="1"/>
    <col min="774" max="774" width="16.42578125" style="47" customWidth="1"/>
    <col min="775" max="775" width="14.42578125" style="47" customWidth="1"/>
    <col min="776" max="776" width="23.28515625" style="47" customWidth="1"/>
    <col min="777" max="777" width="9.140625" style="47"/>
    <col min="778" max="778" width="9.140625" style="47" customWidth="1"/>
    <col min="779" max="779" width="11.42578125" style="47" bestFit="1" customWidth="1"/>
    <col min="780" max="780" width="12.42578125" style="47" bestFit="1" customWidth="1"/>
    <col min="781" max="1025" width="9.140625" style="47"/>
    <col min="1026" max="1026" width="67.85546875" style="47" customWidth="1"/>
    <col min="1027" max="1027" width="15.42578125" style="47" customWidth="1"/>
    <col min="1028" max="1028" width="22.140625" style="47" customWidth="1"/>
    <col min="1029" max="1029" width="13.7109375" style="47" customWidth="1"/>
    <col min="1030" max="1030" width="16.42578125" style="47" customWidth="1"/>
    <col min="1031" max="1031" width="14.42578125" style="47" customWidth="1"/>
    <col min="1032" max="1032" width="23.28515625" style="47" customWidth="1"/>
    <col min="1033" max="1033" width="9.140625" style="47"/>
    <col min="1034" max="1034" width="9.140625" style="47" customWidth="1"/>
    <col min="1035" max="1035" width="11.42578125" style="47" bestFit="1" customWidth="1"/>
    <col min="1036" max="1036" width="12.42578125" style="47" bestFit="1" customWidth="1"/>
    <col min="1037" max="1281" width="9.140625" style="47"/>
    <col min="1282" max="1282" width="67.85546875" style="47" customWidth="1"/>
    <col min="1283" max="1283" width="15.42578125" style="47" customWidth="1"/>
    <col min="1284" max="1284" width="22.140625" style="47" customWidth="1"/>
    <col min="1285" max="1285" width="13.7109375" style="47" customWidth="1"/>
    <col min="1286" max="1286" width="16.42578125" style="47" customWidth="1"/>
    <col min="1287" max="1287" width="14.42578125" style="47" customWidth="1"/>
    <col min="1288" max="1288" width="23.28515625" style="47" customWidth="1"/>
    <col min="1289" max="1289" width="9.140625" style="47"/>
    <col min="1290" max="1290" width="9.140625" style="47" customWidth="1"/>
    <col min="1291" max="1291" width="11.42578125" style="47" bestFit="1" customWidth="1"/>
    <col min="1292" max="1292" width="12.42578125" style="47" bestFit="1" customWidth="1"/>
    <col min="1293" max="1537" width="9.140625" style="47"/>
    <col min="1538" max="1538" width="67.85546875" style="47" customWidth="1"/>
    <col min="1539" max="1539" width="15.42578125" style="47" customWidth="1"/>
    <col min="1540" max="1540" width="22.140625" style="47" customWidth="1"/>
    <col min="1541" max="1541" width="13.7109375" style="47" customWidth="1"/>
    <col min="1542" max="1542" width="16.42578125" style="47" customWidth="1"/>
    <col min="1543" max="1543" width="14.42578125" style="47" customWidth="1"/>
    <col min="1544" max="1544" width="23.28515625" style="47" customWidth="1"/>
    <col min="1545" max="1545" width="9.140625" style="47"/>
    <col min="1546" max="1546" width="9.140625" style="47" customWidth="1"/>
    <col min="1547" max="1547" width="11.42578125" style="47" bestFit="1" customWidth="1"/>
    <col min="1548" max="1548" width="12.42578125" style="47" bestFit="1" customWidth="1"/>
    <col min="1549" max="1793" width="9.140625" style="47"/>
    <col min="1794" max="1794" width="67.85546875" style="47" customWidth="1"/>
    <col min="1795" max="1795" width="15.42578125" style="47" customWidth="1"/>
    <col min="1796" max="1796" width="22.140625" style="47" customWidth="1"/>
    <col min="1797" max="1797" width="13.7109375" style="47" customWidth="1"/>
    <col min="1798" max="1798" width="16.42578125" style="47" customWidth="1"/>
    <col min="1799" max="1799" width="14.42578125" style="47" customWidth="1"/>
    <col min="1800" max="1800" width="23.28515625" style="47" customWidth="1"/>
    <col min="1801" max="1801" width="9.140625" style="47"/>
    <col min="1802" max="1802" width="9.140625" style="47" customWidth="1"/>
    <col min="1803" max="1803" width="11.42578125" style="47" bestFit="1" customWidth="1"/>
    <col min="1804" max="1804" width="12.42578125" style="47" bestFit="1" customWidth="1"/>
    <col min="1805" max="2049" width="9.140625" style="47"/>
    <col min="2050" max="2050" width="67.85546875" style="47" customWidth="1"/>
    <col min="2051" max="2051" width="15.42578125" style="47" customWidth="1"/>
    <col min="2052" max="2052" width="22.140625" style="47" customWidth="1"/>
    <col min="2053" max="2053" width="13.7109375" style="47" customWidth="1"/>
    <col min="2054" max="2054" width="16.42578125" style="47" customWidth="1"/>
    <col min="2055" max="2055" width="14.42578125" style="47" customWidth="1"/>
    <col min="2056" max="2056" width="23.28515625" style="47" customWidth="1"/>
    <col min="2057" max="2057" width="9.140625" style="47"/>
    <col min="2058" max="2058" width="9.140625" style="47" customWidth="1"/>
    <col min="2059" max="2059" width="11.42578125" style="47" bestFit="1" customWidth="1"/>
    <col min="2060" max="2060" width="12.42578125" style="47" bestFit="1" customWidth="1"/>
    <col min="2061" max="2305" width="9.140625" style="47"/>
    <col min="2306" max="2306" width="67.85546875" style="47" customWidth="1"/>
    <col min="2307" max="2307" width="15.42578125" style="47" customWidth="1"/>
    <col min="2308" max="2308" width="22.140625" style="47" customWidth="1"/>
    <col min="2309" max="2309" width="13.7109375" style="47" customWidth="1"/>
    <col min="2310" max="2310" width="16.42578125" style="47" customWidth="1"/>
    <col min="2311" max="2311" width="14.42578125" style="47" customWidth="1"/>
    <col min="2312" max="2312" width="23.28515625" style="47" customWidth="1"/>
    <col min="2313" max="2313" width="9.140625" style="47"/>
    <col min="2314" max="2314" width="9.140625" style="47" customWidth="1"/>
    <col min="2315" max="2315" width="11.42578125" style="47" bestFit="1" customWidth="1"/>
    <col min="2316" max="2316" width="12.42578125" style="47" bestFit="1" customWidth="1"/>
    <col min="2317" max="2561" width="9.140625" style="47"/>
    <col min="2562" max="2562" width="67.85546875" style="47" customWidth="1"/>
    <col min="2563" max="2563" width="15.42578125" style="47" customWidth="1"/>
    <col min="2564" max="2564" width="22.140625" style="47" customWidth="1"/>
    <col min="2565" max="2565" width="13.7109375" style="47" customWidth="1"/>
    <col min="2566" max="2566" width="16.42578125" style="47" customWidth="1"/>
    <col min="2567" max="2567" width="14.42578125" style="47" customWidth="1"/>
    <col min="2568" max="2568" width="23.28515625" style="47" customWidth="1"/>
    <col min="2569" max="2569" width="9.140625" style="47"/>
    <col min="2570" max="2570" width="9.140625" style="47" customWidth="1"/>
    <col min="2571" max="2571" width="11.42578125" style="47" bestFit="1" customWidth="1"/>
    <col min="2572" max="2572" width="12.42578125" style="47" bestFit="1" customWidth="1"/>
    <col min="2573" max="2817" width="9.140625" style="47"/>
    <col min="2818" max="2818" width="67.85546875" style="47" customWidth="1"/>
    <col min="2819" max="2819" width="15.42578125" style="47" customWidth="1"/>
    <col min="2820" max="2820" width="22.140625" style="47" customWidth="1"/>
    <col min="2821" max="2821" width="13.7109375" style="47" customWidth="1"/>
    <col min="2822" max="2822" width="16.42578125" style="47" customWidth="1"/>
    <col min="2823" max="2823" width="14.42578125" style="47" customWidth="1"/>
    <col min="2824" max="2824" width="23.28515625" style="47" customWidth="1"/>
    <col min="2825" max="2825" width="9.140625" style="47"/>
    <col min="2826" max="2826" width="9.140625" style="47" customWidth="1"/>
    <col min="2827" max="2827" width="11.42578125" style="47" bestFit="1" customWidth="1"/>
    <col min="2828" max="2828" width="12.42578125" style="47" bestFit="1" customWidth="1"/>
    <col min="2829" max="3073" width="9.140625" style="47"/>
    <col min="3074" max="3074" width="67.85546875" style="47" customWidth="1"/>
    <col min="3075" max="3075" width="15.42578125" style="47" customWidth="1"/>
    <col min="3076" max="3076" width="22.140625" style="47" customWidth="1"/>
    <col min="3077" max="3077" width="13.7109375" style="47" customWidth="1"/>
    <col min="3078" max="3078" width="16.42578125" style="47" customWidth="1"/>
    <col min="3079" max="3079" width="14.42578125" style="47" customWidth="1"/>
    <col min="3080" max="3080" width="23.28515625" style="47" customWidth="1"/>
    <col min="3081" max="3081" width="9.140625" style="47"/>
    <col min="3082" max="3082" width="9.140625" style="47" customWidth="1"/>
    <col min="3083" max="3083" width="11.42578125" style="47" bestFit="1" customWidth="1"/>
    <col min="3084" max="3084" width="12.42578125" style="47" bestFit="1" customWidth="1"/>
    <col min="3085" max="3329" width="9.140625" style="47"/>
    <col min="3330" max="3330" width="67.85546875" style="47" customWidth="1"/>
    <col min="3331" max="3331" width="15.42578125" style="47" customWidth="1"/>
    <col min="3332" max="3332" width="22.140625" style="47" customWidth="1"/>
    <col min="3333" max="3333" width="13.7109375" style="47" customWidth="1"/>
    <col min="3334" max="3334" width="16.42578125" style="47" customWidth="1"/>
    <col min="3335" max="3335" width="14.42578125" style="47" customWidth="1"/>
    <col min="3336" max="3336" width="23.28515625" style="47" customWidth="1"/>
    <col min="3337" max="3337" width="9.140625" style="47"/>
    <col min="3338" max="3338" width="9.140625" style="47" customWidth="1"/>
    <col min="3339" max="3339" width="11.42578125" style="47" bestFit="1" customWidth="1"/>
    <col min="3340" max="3340" width="12.42578125" style="47" bestFit="1" customWidth="1"/>
    <col min="3341" max="3585" width="9.140625" style="47"/>
    <col min="3586" max="3586" width="67.85546875" style="47" customWidth="1"/>
    <col min="3587" max="3587" width="15.42578125" style="47" customWidth="1"/>
    <col min="3588" max="3588" width="22.140625" style="47" customWidth="1"/>
    <col min="3589" max="3589" width="13.7109375" style="47" customWidth="1"/>
    <col min="3590" max="3590" width="16.42578125" style="47" customWidth="1"/>
    <col min="3591" max="3591" width="14.42578125" style="47" customWidth="1"/>
    <col min="3592" max="3592" width="23.28515625" style="47" customWidth="1"/>
    <col min="3593" max="3593" width="9.140625" style="47"/>
    <col min="3594" max="3594" width="9.140625" style="47" customWidth="1"/>
    <col min="3595" max="3595" width="11.42578125" style="47" bestFit="1" customWidth="1"/>
    <col min="3596" max="3596" width="12.42578125" style="47" bestFit="1" customWidth="1"/>
    <col min="3597" max="3841" width="9.140625" style="47"/>
    <col min="3842" max="3842" width="67.85546875" style="47" customWidth="1"/>
    <col min="3843" max="3843" width="15.42578125" style="47" customWidth="1"/>
    <col min="3844" max="3844" width="22.140625" style="47" customWidth="1"/>
    <col min="3845" max="3845" width="13.7109375" style="47" customWidth="1"/>
    <col min="3846" max="3846" width="16.42578125" style="47" customWidth="1"/>
    <col min="3847" max="3847" width="14.42578125" style="47" customWidth="1"/>
    <col min="3848" max="3848" width="23.28515625" style="47" customWidth="1"/>
    <col min="3849" max="3849" width="9.140625" style="47"/>
    <col min="3850" max="3850" width="9.140625" style="47" customWidth="1"/>
    <col min="3851" max="3851" width="11.42578125" style="47" bestFit="1" customWidth="1"/>
    <col min="3852" max="3852" width="12.42578125" style="47" bestFit="1" customWidth="1"/>
    <col min="3853" max="4097" width="9.140625" style="47"/>
    <col min="4098" max="4098" width="67.85546875" style="47" customWidth="1"/>
    <col min="4099" max="4099" width="15.42578125" style="47" customWidth="1"/>
    <col min="4100" max="4100" width="22.140625" style="47" customWidth="1"/>
    <col min="4101" max="4101" width="13.7109375" style="47" customWidth="1"/>
    <col min="4102" max="4102" width="16.42578125" style="47" customWidth="1"/>
    <col min="4103" max="4103" width="14.42578125" style="47" customWidth="1"/>
    <col min="4104" max="4104" width="23.28515625" style="47" customWidth="1"/>
    <col min="4105" max="4105" width="9.140625" style="47"/>
    <col min="4106" max="4106" width="9.140625" style="47" customWidth="1"/>
    <col min="4107" max="4107" width="11.42578125" style="47" bestFit="1" customWidth="1"/>
    <col min="4108" max="4108" width="12.42578125" style="47" bestFit="1" customWidth="1"/>
    <col min="4109" max="4353" width="9.140625" style="47"/>
    <col min="4354" max="4354" width="67.85546875" style="47" customWidth="1"/>
    <col min="4355" max="4355" width="15.42578125" style="47" customWidth="1"/>
    <col min="4356" max="4356" width="22.140625" style="47" customWidth="1"/>
    <col min="4357" max="4357" width="13.7109375" style="47" customWidth="1"/>
    <col min="4358" max="4358" width="16.42578125" style="47" customWidth="1"/>
    <col min="4359" max="4359" width="14.42578125" style="47" customWidth="1"/>
    <col min="4360" max="4360" width="23.28515625" style="47" customWidth="1"/>
    <col min="4361" max="4361" width="9.140625" style="47"/>
    <col min="4362" max="4362" width="9.140625" style="47" customWidth="1"/>
    <col min="4363" max="4363" width="11.42578125" style="47" bestFit="1" customWidth="1"/>
    <col min="4364" max="4364" width="12.42578125" style="47" bestFit="1" customWidth="1"/>
    <col min="4365" max="4609" width="9.140625" style="47"/>
    <col min="4610" max="4610" width="67.85546875" style="47" customWidth="1"/>
    <col min="4611" max="4611" width="15.42578125" style="47" customWidth="1"/>
    <col min="4612" max="4612" width="22.140625" style="47" customWidth="1"/>
    <col min="4613" max="4613" width="13.7109375" style="47" customWidth="1"/>
    <col min="4614" max="4614" width="16.42578125" style="47" customWidth="1"/>
    <col min="4615" max="4615" width="14.42578125" style="47" customWidth="1"/>
    <col min="4616" max="4616" width="23.28515625" style="47" customWidth="1"/>
    <col min="4617" max="4617" width="9.140625" style="47"/>
    <col min="4618" max="4618" width="9.140625" style="47" customWidth="1"/>
    <col min="4619" max="4619" width="11.42578125" style="47" bestFit="1" customWidth="1"/>
    <col min="4620" max="4620" width="12.42578125" style="47" bestFit="1" customWidth="1"/>
    <col min="4621" max="4865" width="9.140625" style="47"/>
    <col min="4866" max="4866" width="67.85546875" style="47" customWidth="1"/>
    <col min="4867" max="4867" width="15.42578125" style="47" customWidth="1"/>
    <col min="4868" max="4868" width="22.140625" style="47" customWidth="1"/>
    <col min="4869" max="4869" width="13.7109375" style="47" customWidth="1"/>
    <col min="4870" max="4870" width="16.42578125" style="47" customWidth="1"/>
    <col min="4871" max="4871" width="14.42578125" style="47" customWidth="1"/>
    <col min="4872" max="4872" width="23.28515625" style="47" customWidth="1"/>
    <col min="4873" max="4873" width="9.140625" style="47"/>
    <col min="4874" max="4874" width="9.140625" style="47" customWidth="1"/>
    <col min="4875" max="4875" width="11.42578125" style="47" bestFit="1" customWidth="1"/>
    <col min="4876" max="4876" width="12.42578125" style="47" bestFit="1" customWidth="1"/>
    <col min="4877" max="5121" width="9.140625" style="47"/>
    <col min="5122" max="5122" width="67.85546875" style="47" customWidth="1"/>
    <col min="5123" max="5123" width="15.42578125" style="47" customWidth="1"/>
    <col min="5124" max="5124" width="22.140625" style="47" customWidth="1"/>
    <col min="5125" max="5125" width="13.7109375" style="47" customWidth="1"/>
    <col min="5126" max="5126" width="16.42578125" style="47" customWidth="1"/>
    <col min="5127" max="5127" width="14.42578125" style="47" customWidth="1"/>
    <col min="5128" max="5128" width="23.28515625" style="47" customWidth="1"/>
    <col min="5129" max="5129" width="9.140625" style="47"/>
    <col min="5130" max="5130" width="9.140625" style="47" customWidth="1"/>
    <col min="5131" max="5131" width="11.42578125" style="47" bestFit="1" customWidth="1"/>
    <col min="5132" max="5132" width="12.42578125" style="47" bestFit="1" customWidth="1"/>
    <col min="5133" max="5377" width="9.140625" style="47"/>
    <col min="5378" max="5378" width="67.85546875" style="47" customWidth="1"/>
    <col min="5379" max="5379" width="15.42578125" style="47" customWidth="1"/>
    <col min="5380" max="5380" width="22.140625" style="47" customWidth="1"/>
    <col min="5381" max="5381" width="13.7109375" style="47" customWidth="1"/>
    <col min="5382" max="5382" width="16.42578125" style="47" customWidth="1"/>
    <col min="5383" max="5383" width="14.42578125" style="47" customWidth="1"/>
    <col min="5384" max="5384" width="23.28515625" style="47" customWidth="1"/>
    <col min="5385" max="5385" width="9.140625" style="47"/>
    <col min="5386" max="5386" width="9.140625" style="47" customWidth="1"/>
    <col min="5387" max="5387" width="11.42578125" style="47" bestFit="1" customWidth="1"/>
    <col min="5388" max="5388" width="12.42578125" style="47" bestFit="1" customWidth="1"/>
    <col min="5389" max="5633" width="9.140625" style="47"/>
    <col min="5634" max="5634" width="67.85546875" style="47" customWidth="1"/>
    <col min="5635" max="5635" width="15.42578125" style="47" customWidth="1"/>
    <col min="5636" max="5636" width="22.140625" style="47" customWidth="1"/>
    <col min="5637" max="5637" width="13.7109375" style="47" customWidth="1"/>
    <col min="5638" max="5638" width="16.42578125" style="47" customWidth="1"/>
    <col min="5639" max="5639" width="14.42578125" style="47" customWidth="1"/>
    <col min="5640" max="5640" width="23.28515625" style="47" customWidth="1"/>
    <col min="5641" max="5641" width="9.140625" style="47"/>
    <col min="5642" max="5642" width="9.140625" style="47" customWidth="1"/>
    <col min="5643" max="5643" width="11.42578125" style="47" bestFit="1" customWidth="1"/>
    <col min="5644" max="5644" width="12.42578125" style="47" bestFit="1" customWidth="1"/>
    <col min="5645" max="5889" width="9.140625" style="47"/>
    <col min="5890" max="5890" width="67.85546875" style="47" customWidth="1"/>
    <col min="5891" max="5891" width="15.42578125" style="47" customWidth="1"/>
    <col min="5892" max="5892" width="22.140625" style="47" customWidth="1"/>
    <col min="5893" max="5893" width="13.7109375" style="47" customWidth="1"/>
    <col min="5894" max="5894" width="16.42578125" style="47" customWidth="1"/>
    <col min="5895" max="5895" width="14.42578125" style="47" customWidth="1"/>
    <col min="5896" max="5896" width="23.28515625" style="47" customWidth="1"/>
    <col min="5897" max="5897" width="9.140625" style="47"/>
    <col min="5898" max="5898" width="9.140625" style="47" customWidth="1"/>
    <col min="5899" max="5899" width="11.42578125" style="47" bestFit="1" customWidth="1"/>
    <col min="5900" max="5900" width="12.42578125" style="47" bestFit="1" customWidth="1"/>
    <col min="5901" max="6145" width="9.140625" style="47"/>
    <col min="6146" max="6146" width="67.85546875" style="47" customWidth="1"/>
    <col min="6147" max="6147" width="15.42578125" style="47" customWidth="1"/>
    <col min="6148" max="6148" width="22.140625" style="47" customWidth="1"/>
    <col min="6149" max="6149" width="13.7109375" style="47" customWidth="1"/>
    <col min="6150" max="6150" width="16.42578125" style="47" customWidth="1"/>
    <col min="6151" max="6151" width="14.42578125" style="47" customWidth="1"/>
    <col min="6152" max="6152" width="23.28515625" style="47" customWidth="1"/>
    <col min="6153" max="6153" width="9.140625" style="47"/>
    <col min="6154" max="6154" width="9.140625" style="47" customWidth="1"/>
    <col min="6155" max="6155" width="11.42578125" style="47" bestFit="1" customWidth="1"/>
    <col min="6156" max="6156" width="12.42578125" style="47" bestFit="1" customWidth="1"/>
    <col min="6157" max="6401" width="9.140625" style="47"/>
    <col min="6402" max="6402" width="67.85546875" style="47" customWidth="1"/>
    <col min="6403" max="6403" width="15.42578125" style="47" customWidth="1"/>
    <col min="6404" max="6404" width="22.140625" style="47" customWidth="1"/>
    <col min="6405" max="6405" width="13.7109375" style="47" customWidth="1"/>
    <col min="6406" max="6406" width="16.42578125" style="47" customWidth="1"/>
    <col min="6407" max="6407" width="14.42578125" style="47" customWidth="1"/>
    <col min="6408" max="6408" width="23.28515625" style="47" customWidth="1"/>
    <col min="6409" max="6409" width="9.140625" style="47"/>
    <col min="6410" max="6410" width="9.140625" style="47" customWidth="1"/>
    <col min="6411" max="6411" width="11.42578125" style="47" bestFit="1" customWidth="1"/>
    <col min="6412" max="6412" width="12.42578125" style="47" bestFit="1" customWidth="1"/>
    <col min="6413" max="6657" width="9.140625" style="47"/>
    <col min="6658" max="6658" width="67.85546875" style="47" customWidth="1"/>
    <col min="6659" max="6659" width="15.42578125" style="47" customWidth="1"/>
    <col min="6660" max="6660" width="22.140625" style="47" customWidth="1"/>
    <col min="6661" max="6661" width="13.7109375" style="47" customWidth="1"/>
    <col min="6662" max="6662" width="16.42578125" style="47" customWidth="1"/>
    <col min="6663" max="6663" width="14.42578125" style="47" customWidth="1"/>
    <col min="6664" max="6664" width="23.28515625" style="47" customWidth="1"/>
    <col min="6665" max="6665" width="9.140625" style="47"/>
    <col min="6666" max="6666" width="9.140625" style="47" customWidth="1"/>
    <col min="6667" max="6667" width="11.42578125" style="47" bestFit="1" customWidth="1"/>
    <col min="6668" max="6668" width="12.42578125" style="47" bestFit="1" customWidth="1"/>
    <col min="6669" max="6913" width="9.140625" style="47"/>
    <col min="6914" max="6914" width="67.85546875" style="47" customWidth="1"/>
    <col min="6915" max="6915" width="15.42578125" style="47" customWidth="1"/>
    <col min="6916" max="6916" width="22.140625" style="47" customWidth="1"/>
    <col min="6917" max="6917" width="13.7109375" style="47" customWidth="1"/>
    <col min="6918" max="6918" width="16.42578125" style="47" customWidth="1"/>
    <col min="6919" max="6919" width="14.42578125" style="47" customWidth="1"/>
    <col min="6920" max="6920" width="23.28515625" style="47" customWidth="1"/>
    <col min="6921" max="6921" width="9.140625" style="47"/>
    <col min="6922" max="6922" width="9.140625" style="47" customWidth="1"/>
    <col min="6923" max="6923" width="11.42578125" style="47" bestFit="1" customWidth="1"/>
    <col min="6924" max="6924" width="12.42578125" style="47" bestFit="1" customWidth="1"/>
    <col min="6925" max="7169" width="9.140625" style="47"/>
    <col min="7170" max="7170" width="67.85546875" style="47" customWidth="1"/>
    <col min="7171" max="7171" width="15.42578125" style="47" customWidth="1"/>
    <col min="7172" max="7172" width="22.140625" style="47" customWidth="1"/>
    <col min="7173" max="7173" width="13.7109375" style="47" customWidth="1"/>
    <col min="7174" max="7174" width="16.42578125" style="47" customWidth="1"/>
    <col min="7175" max="7175" width="14.42578125" style="47" customWidth="1"/>
    <col min="7176" max="7176" width="23.28515625" style="47" customWidth="1"/>
    <col min="7177" max="7177" width="9.140625" style="47"/>
    <col min="7178" max="7178" width="9.140625" style="47" customWidth="1"/>
    <col min="7179" max="7179" width="11.42578125" style="47" bestFit="1" customWidth="1"/>
    <col min="7180" max="7180" width="12.42578125" style="47" bestFit="1" customWidth="1"/>
    <col min="7181" max="7425" width="9.140625" style="47"/>
    <col min="7426" max="7426" width="67.85546875" style="47" customWidth="1"/>
    <col min="7427" max="7427" width="15.42578125" style="47" customWidth="1"/>
    <col min="7428" max="7428" width="22.140625" style="47" customWidth="1"/>
    <col min="7429" max="7429" width="13.7109375" style="47" customWidth="1"/>
    <col min="7430" max="7430" width="16.42578125" style="47" customWidth="1"/>
    <col min="7431" max="7431" width="14.42578125" style="47" customWidth="1"/>
    <col min="7432" max="7432" width="23.28515625" style="47" customWidth="1"/>
    <col min="7433" max="7433" width="9.140625" style="47"/>
    <col min="7434" max="7434" width="9.140625" style="47" customWidth="1"/>
    <col min="7435" max="7435" width="11.42578125" style="47" bestFit="1" customWidth="1"/>
    <col min="7436" max="7436" width="12.42578125" style="47" bestFit="1" customWidth="1"/>
    <col min="7437" max="7681" width="9.140625" style="47"/>
    <col min="7682" max="7682" width="67.85546875" style="47" customWidth="1"/>
    <col min="7683" max="7683" width="15.42578125" style="47" customWidth="1"/>
    <col min="7684" max="7684" width="22.140625" style="47" customWidth="1"/>
    <col min="7685" max="7685" width="13.7109375" style="47" customWidth="1"/>
    <col min="7686" max="7686" width="16.42578125" style="47" customWidth="1"/>
    <col min="7687" max="7687" width="14.42578125" style="47" customWidth="1"/>
    <col min="7688" max="7688" width="23.28515625" style="47" customWidth="1"/>
    <col min="7689" max="7689" width="9.140625" style="47"/>
    <col min="7690" max="7690" width="9.140625" style="47" customWidth="1"/>
    <col min="7691" max="7691" width="11.42578125" style="47" bestFit="1" customWidth="1"/>
    <col min="7692" max="7692" width="12.42578125" style="47" bestFit="1" customWidth="1"/>
    <col min="7693" max="7937" width="9.140625" style="47"/>
    <col min="7938" max="7938" width="67.85546875" style="47" customWidth="1"/>
    <col min="7939" max="7939" width="15.42578125" style="47" customWidth="1"/>
    <col min="7940" max="7940" width="22.140625" style="47" customWidth="1"/>
    <col min="7941" max="7941" width="13.7109375" style="47" customWidth="1"/>
    <col min="7942" max="7942" width="16.42578125" style="47" customWidth="1"/>
    <col min="7943" max="7943" width="14.42578125" style="47" customWidth="1"/>
    <col min="7944" max="7944" width="23.28515625" style="47" customWidth="1"/>
    <col min="7945" max="7945" width="9.140625" style="47"/>
    <col min="7946" max="7946" width="9.140625" style="47" customWidth="1"/>
    <col min="7947" max="7947" width="11.42578125" style="47" bestFit="1" customWidth="1"/>
    <col min="7948" max="7948" width="12.42578125" style="47" bestFit="1" customWidth="1"/>
    <col min="7949" max="8193" width="9.140625" style="47"/>
    <col min="8194" max="8194" width="67.85546875" style="47" customWidth="1"/>
    <col min="8195" max="8195" width="15.42578125" style="47" customWidth="1"/>
    <col min="8196" max="8196" width="22.140625" style="47" customWidth="1"/>
    <col min="8197" max="8197" width="13.7109375" style="47" customWidth="1"/>
    <col min="8198" max="8198" width="16.42578125" style="47" customWidth="1"/>
    <col min="8199" max="8199" width="14.42578125" style="47" customWidth="1"/>
    <col min="8200" max="8200" width="23.28515625" style="47" customWidth="1"/>
    <col min="8201" max="8201" width="9.140625" style="47"/>
    <col min="8202" max="8202" width="9.140625" style="47" customWidth="1"/>
    <col min="8203" max="8203" width="11.42578125" style="47" bestFit="1" customWidth="1"/>
    <col min="8204" max="8204" width="12.42578125" style="47" bestFit="1" customWidth="1"/>
    <col min="8205" max="8449" width="9.140625" style="47"/>
    <col min="8450" max="8450" width="67.85546875" style="47" customWidth="1"/>
    <col min="8451" max="8451" width="15.42578125" style="47" customWidth="1"/>
    <col min="8452" max="8452" width="22.140625" style="47" customWidth="1"/>
    <col min="8453" max="8453" width="13.7109375" style="47" customWidth="1"/>
    <col min="8454" max="8454" width="16.42578125" style="47" customWidth="1"/>
    <col min="8455" max="8455" width="14.42578125" style="47" customWidth="1"/>
    <col min="8456" max="8456" width="23.28515625" style="47" customWidth="1"/>
    <col min="8457" max="8457" width="9.140625" style="47"/>
    <col min="8458" max="8458" width="9.140625" style="47" customWidth="1"/>
    <col min="8459" max="8459" width="11.42578125" style="47" bestFit="1" customWidth="1"/>
    <col min="8460" max="8460" width="12.42578125" style="47" bestFit="1" customWidth="1"/>
    <col min="8461" max="8705" width="9.140625" style="47"/>
    <col min="8706" max="8706" width="67.85546875" style="47" customWidth="1"/>
    <col min="8707" max="8707" width="15.42578125" style="47" customWidth="1"/>
    <col min="8708" max="8708" width="22.140625" style="47" customWidth="1"/>
    <col min="8709" max="8709" width="13.7109375" style="47" customWidth="1"/>
    <col min="8710" max="8710" width="16.42578125" style="47" customWidth="1"/>
    <col min="8711" max="8711" width="14.42578125" style="47" customWidth="1"/>
    <col min="8712" max="8712" width="23.28515625" style="47" customWidth="1"/>
    <col min="8713" max="8713" width="9.140625" style="47"/>
    <col min="8714" max="8714" width="9.140625" style="47" customWidth="1"/>
    <col min="8715" max="8715" width="11.42578125" style="47" bestFit="1" customWidth="1"/>
    <col min="8716" max="8716" width="12.42578125" style="47" bestFit="1" customWidth="1"/>
    <col min="8717" max="8961" width="9.140625" style="47"/>
    <col min="8962" max="8962" width="67.85546875" style="47" customWidth="1"/>
    <col min="8963" max="8963" width="15.42578125" style="47" customWidth="1"/>
    <col min="8964" max="8964" width="22.140625" style="47" customWidth="1"/>
    <col min="8965" max="8965" width="13.7109375" style="47" customWidth="1"/>
    <col min="8966" max="8966" width="16.42578125" style="47" customWidth="1"/>
    <col min="8967" max="8967" width="14.42578125" style="47" customWidth="1"/>
    <col min="8968" max="8968" width="23.28515625" style="47" customWidth="1"/>
    <col min="8969" max="8969" width="9.140625" style="47"/>
    <col min="8970" max="8970" width="9.140625" style="47" customWidth="1"/>
    <col min="8971" max="8971" width="11.42578125" style="47" bestFit="1" customWidth="1"/>
    <col min="8972" max="8972" width="12.42578125" style="47" bestFit="1" customWidth="1"/>
    <col min="8973" max="9217" width="9.140625" style="47"/>
    <col min="9218" max="9218" width="67.85546875" style="47" customWidth="1"/>
    <col min="9219" max="9219" width="15.42578125" style="47" customWidth="1"/>
    <col min="9220" max="9220" width="22.140625" style="47" customWidth="1"/>
    <col min="9221" max="9221" width="13.7109375" style="47" customWidth="1"/>
    <col min="9222" max="9222" width="16.42578125" style="47" customWidth="1"/>
    <col min="9223" max="9223" width="14.42578125" style="47" customWidth="1"/>
    <col min="9224" max="9224" width="23.28515625" style="47" customWidth="1"/>
    <col min="9225" max="9225" width="9.140625" style="47"/>
    <col min="9226" max="9226" width="9.140625" style="47" customWidth="1"/>
    <col min="9227" max="9227" width="11.42578125" style="47" bestFit="1" customWidth="1"/>
    <col min="9228" max="9228" width="12.42578125" style="47" bestFit="1" customWidth="1"/>
    <col min="9229" max="9473" width="9.140625" style="47"/>
    <col min="9474" max="9474" width="67.85546875" style="47" customWidth="1"/>
    <col min="9475" max="9475" width="15.42578125" style="47" customWidth="1"/>
    <col min="9476" max="9476" width="22.140625" style="47" customWidth="1"/>
    <col min="9477" max="9477" width="13.7109375" style="47" customWidth="1"/>
    <col min="9478" max="9478" width="16.42578125" style="47" customWidth="1"/>
    <col min="9479" max="9479" width="14.42578125" style="47" customWidth="1"/>
    <col min="9480" max="9480" width="23.28515625" style="47" customWidth="1"/>
    <col min="9481" max="9481" width="9.140625" style="47"/>
    <col min="9482" max="9482" width="9.140625" style="47" customWidth="1"/>
    <col min="9483" max="9483" width="11.42578125" style="47" bestFit="1" customWidth="1"/>
    <col min="9484" max="9484" width="12.42578125" style="47" bestFit="1" customWidth="1"/>
    <col min="9485" max="9729" width="9.140625" style="47"/>
    <col min="9730" max="9730" width="67.85546875" style="47" customWidth="1"/>
    <col min="9731" max="9731" width="15.42578125" style="47" customWidth="1"/>
    <col min="9732" max="9732" width="22.140625" style="47" customWidth="1"/>
    <col min="9733" max="9733" width="13.7109375" style="47" customWidth="1"/>
    <col min="9734" max="9734" width="16.42578125" style="47" customWidth="1"/>
    <col min="9735" max="9735" width="14.42578125" style="47" customWidth="1"/>
    <col min="9736" max="9736" width="23.28515625" style="47" customWidth="1"/>
    <col min="9737" max="9737" width="9.140625" style="47"/>
    <col min="9738" max="9738" width="9.140625" style="47" customWidth="1"/>
    <col min="9739" max="9739" width="11.42578125" style="47" bestFit="1" customWidth="1"/>
    <col min="9740" max="9740" width="12.42578125" style="47" bestFit="1" customWidth="1"/>
    <col min="9741" max="9985" width="9.140625" style="47"/>
    <col min="9986" max="9986" width="67.85546875" style="47" customWidth="1"/>
    <col min="9987" max="9987" width="15.42578125" style="47" customWidth="1"/>
    <col min="9988" max="9988" width="22.140625" style="47" customWidth="1"/>
    <col min="9989" max="9989" width="13.7109375" style="47" customWidth="1"/>
    <col min="9990" max="9990" width="16.42578125" style="47" customWidth="1"/>
    <col min="9991" max="9991" width="14.42578125" style="47" customWidth="1"/>
    <col min="9992" max="9992" width="23.28515625" style="47" customWidth="1"/>
    <col min="9993" max="9993" width="9.140625" style="47"/>
    <col min="9994" max="9994" width="9.140625" style="47" customWidth="1"/>
    <col min="9995" max="9995" width="11.42578125" style="47" bestFit="1" customWidth="1"/>
    <col min="9996" max="9996" width="12.42578125" style="47" bestFit="1" customWidth="1"/>
    <col min="9997" max="10241" width="9.140625" style="47"/>
    <col min="10242" max="10242" width="67.85546875" style="47" customWidth="1"/>
    <col min="10243" max="10243" width="15.42578125" style="47" customWidth="1"/>
    <col min="10244" max="10244" width="22.140625" style="47" customWidth="1"/>
    <col min="10245" max="10245" width="13.7109375" style="47" customWidth="1"/>
    <col min="10246" max="10246" width="16.42578125" style="47" customWidth="1"/>
    <col min="10247" max="10247" width="14.42578125" style="47" customWidth="1"/>
    <col min="10248" max="10248" width="23.28515625" style="47" customWidth="1"/>
    <col min="10249" max="10249" width="9.140625" style="47"/>
    <col min="10250" max="10250" width="9.140625" style="47" customWidth="1"/>
    <col min="10251" max="10251" width="11.42578125" style="47" bestFit="1" customWidth="1"/>
    <col min="10252" max="10252" width="12.42578125" style="47" bestFit="1" customWidth="1"/>
    <col min="10253" max="10497" width="9.140625" style="47"/>
    <col min="10498" max="10498" width="67.85546875" style="47" customWidth="1"/>
    <col min="10499" max="10499" width="15.42578125" style="47" customWidth="1"/>
    <col min="10500" max="10500" width="22.140625" style="47" customWidth="1"/>
    <col min="10501" max="10501" width="13.7109375" style="47" customWidth="1"/>
    <col min="10502" max="10502" width="16.42578125" style="47" customWidth="1"/>
    <col min="10503" max="10503" width="14.42578125" style="47" customWidth="1"/>
    <col min="10504" max="10504" width="23.28515625" style="47" customWidth="1"/>
    <col min="10505" max="10505" width="9.140625" style="47"/>
    <col min="10506" max="10506" width="9.140625" style="47" customWidth="1"/>
    <col min="10507" max="10507" width="11.42578125" style="47" bestFit="1" customWidth="1"/>
    <col min="10508" max="10508" width="12.42578125" style="47" bestFit="1" customWidth="1"/>
    <col min="10509" max="10753" width="9.140625" style="47"/>
    <col min="10754" max="10754" width="67.85546875" style="47" customWidth="1"/>
    <col min="10755" max="10755" width="15.42578125" style="47" customWidth="1"/>
    <col min="10756" max="10756" width="22.140625" style="47" customWidth="1"/>
    <col min="10757" max="10757" width="13.7109375" style="47" customWidth="1"/>
    <col min="10758" max="10758" width="16.42578125" style="47" customWidth="1"/>
    <col min="10759" max="10759" width="14.42578125" style="47" customWidth="1"/>
    <col min="10760" max="10760" width="23.28515625" style="47" customWidth="1"/>
    <col min="10761" max="10761" width="9.140625" style="47"/>
    <col min="10762" max="10762" width="9.140625" style="47" customWidth="1"/>
    <col min="10763" max="10763" width="11.42578125" style="47" bestFit="1" customWidth="1"/>
    <col min="10764" max="10764" width="12.42578125" style="47" bestFit="1" customWidth="1"/>
    <col min="10765" max="11009" width="9.140625" style="47"/>
    <col min="11010" max="11010" width="67.85546875" style="47" customWidth="1"/>
    <col min="11011" max="11011" width="15.42578125" style="47" customWidth="1"/>
    <col min="11012" max="11012" width="22.140625" style="47" customWidth="1"/>
    <col min="11013" max="11013" width="13.7109375" style="47" customWidth="1"/>
    <col min="11014" max="11014" width="16.42578125" style="47" customWidth="1"/>
    <col min="11015" max="11015" width="14.42578125" style="47" customWidth="1"/>
    <col min="11016" max="11016" width="23.28515625" style="47" customWidth="1"/>
    <col min="11017" max="11017" width="9.140625" style="47"/>
    <col min="11018" max="11018" width="9.140625" style="47" customWidth="1"/>
    <col min="11019" max="11019" width="11.42578125" style="47" bestFit="1" customWidth="1"/>
    <col min="11020" max="11020" width="12.42578125" style="47" bestFit="1" customWidth="1"/>
    <col min="11021" max="11265" width="9.140625" style="47"/>
    <col min="11266" max="11266" width="67.85546875" style="47" customWidth="1"/>
    <col min="11267" max="11267" width="15.42578125" style="47" customWidth="1"/>
    <col min="11268" max="11268" width="22.140625" style="47" customWidth="1"/>
    <col min="11269" max="11269" width="13.7109375" style="47" customWidth="1"/>
    <col min="11270" max="11270" width="16.42578125" style="47" customWidth="1"/>
    <col min="11271" max="11271" width="14.42578125" style="47" customWidth="1"/>
    <col min="11272" max="11272" width="23.28515625" style="47" customWidth="1"/>
    <col min="11273" max="11273" width="9.140625" style="47"/>
    <col min="11274" max="11274" width="9.140625" style="47" customWidth="1"/>
    <col min="11275" max="11275" width="11.42578125" style="47" bestFit="1" customWidth="1"/>
    <col min="11276" max="11276" width="12.42578125" style="47" bestFit="1" customWidth="1"/>
    <col min="11277" max="11521" width="9.140625" style="47"/>
    <col min="11522" max="11522" width="67.85546875" style="47" customWidth="1"/>
    <col min="11523" max="11523" width="15.42578125" style="47" customWidth="1"/>
    <col min="11524" max="11524" width="22.140625" style="47" customWidth="1"/>
    <col min="11525" max="11525" width="13.7109375" style="47" customWidth="1"/>
    <col min="11526" max="11526" width="16.42578125" style="47" customWidth="1"/>
    <col min="11527" max="11527" width="14.42578125" style="47" customWidth="1"/>
    <col min="11528" max="11528" width="23.28515625" style="47" customWidth="1"/>
    <col min="11529" max="11529" width="9.140625" style="47"/>
    <col min="11530" max="11530" width="9.140625" style="47" customWidth="1"/>
    <col min="11531" max="11531" width="11.42578125" style="47" bestFit="1" customWidth="1"/>
    <col min="11532" max="11532" width="12.42578125" style="47" bestFit="1" customWidth="1"/>
    <col min="11533" max="11777" width="9.140625" style="47"/>
    <col min="11778" max="11778" width="67.85546875" style="47" customWidth="1"/>
    <col min="11779" max="11779" width="15.42578125" style="47" customWidth="1"/>
    <col min="11780" max="11780" width="22.140625" style="47" customWidth="1"/>
    <col min="11781" max="11781" width="13.7109375" style="47" customWidth="1"/>
    <col min="11782" max="11782" width="16.42578125" style="47" customWidth="1"/>
    <col min="11783" max="11783" width="14.42578125" style="47" customWidth="1"/>
    <col min="11784" max="11784" width="23.28515625" style="47" customWidth="1"/>
    <col min="11785" max="11785" width="9.140625" style="47"/>
    <col min="11786" max="11786" width="9.140625" style="47" customWidth="1"/>
    <col min="11787" max="11787" width="11.42578125" style="47" bestFit="1" customWidth="1"/>
    <col min="11788" max="11788" width="12.42578125" style="47" bestFit="1" customWidth="1"/>
    <col min="11789" max="12033" width="9.140625" style="47"/>
    <col min="12034" max="12034" width="67.85546875" style="47" customWidth="1"/>
    <col min="12035" max="12035" width="15.42578125" style="47" customWidth="1"/>
    <col min="12036" max="12036" width="22.140625" style="47" customWidth="1"/>
    <col min="12037" max="12037" width="13.7109375" style="47" customWidth="1"/>
    <col min="12038" max="12038" width="16.42578125" style="47" customWidth="1"/>
    <col min="12039" max="12039" width="14.42578125" style="47" customWidth="1"/>
    <col min="12040" max="12040" width="23.28515625" style="47" customWidth="1"/>
    <col min="12041" max="12041" width="9.140625" style="47"/>
    <col min="12042" max="12042" width="9.140625" style="47" customWidth="1"/>
    <col min="12043" max="12043" width="11.42578125" style="47" bestFit="1" customWidth="1"/>
    <col min="12044" max="12044" width="12.42578125" style="47" bestFit="1" customWidth="1"/>
    <col min="12045" max="12289" width="9.140625" style="47"/>
    <col min="12290" max="12290" width="67.85546875" style="47" customWidth="1"/>
    <col min="12291" max="12291" width="15.42578125" style="47" customWidth="1"/>
    <col min="12292" max="12292" width="22.140625" style="47" customWidth="1"/>
    <col min="12293" max="12293" width="13.7109375" style="47" customWidth="1"/>
    <col min="12294" max="12294" width="16.42578125" style="47" customWidth="1"/>
    <col min="12295" max="12295" width="14.42578125" style="47" customWidth="1"/>
    <col min="12296" max="12296" width="23.28515625" style="47" customWidth="1"/>
    <col min="12297" max="12297" width="9.140625" style="47"/>
    <col min="12298" max="12298" width="9.140625" style="47" customWidth="1"/>
    <col min="12299" max="12299" width="11.42578125" style="47" bestFit="1" customWidth="1"/>
    <col min="12300" max="12300" width="12.42578125" style="47" bestFit="1" customWidth="1"/>
    <col min="12301" max="12545" width="9.140625" style="47"/>
    <col min="12546" max="12546" width="67.85546875" style="47" customWidth="1"/>
    <col min="12547" max="12547" width="15.42578125" style="47" customWidth="1"/>
    <col min="12548" max="12548" width="22.140625" style="47" customWidth="1"/>
    <col min="12549" max="12549" width="13.7109375" style="47" customWidth="1"/>
    <col min="12550" max="12550" width="16.42578125" style="47" customWidth="1"/>
    <col min="12551" max="12551" width="14.42578125" style="47" customWidth="1"/>
    <col min="12552" max="12552" width="23.28515625" style="47" customWidth="1"/>
    <col min="12553" max="12553" width="9.140625" style="47"/>
    <col min="12554" max="12554" width="9.140625" style="47" customWidth="1"/>
    <col min="12555" max="12555" width="11.42578125" style="47" bestFit="1" customWidth="1"/>
    <col min="12556" max="12556" width="12.42578125" style="47" bestFit="1" customWidth="1"/>
    <col min="12557" max="12801" width="9.140625" style="47"/>
    <col min="12802" max="12802" width="67.85546875" style="47" customWidth="1"/>
    <col min="12803" max="12803" width="15.42578125" style="47" customWidth="1"/>
    <col min="12804" max="12804" width="22.140625" style="47" customWidth="1"/>
    <col min="12805" max="12805" width="13.7109375" style="47" customWidth="1"/>
    <col min="12806" max="12806" width="16.42578125" style="47" customWidth="1"/>
    <col min="12807" max="12807" width="14.42578125" style="47" customWidth="1"/>
    <col min="12808" max="12808" width="23.28515625" style="47" customWidth="1"/>
    <col min="12809" max="12809" width="9.140625" style="47"/>
    <col min="12810" max="12810" width="9.140625" style="47" customWidth="1"/>
    <col min="12811" max="12811" width="11.42578125" style="47" bestFit="1" customWidth="1"/>
    <col min="12812" max="12812" width="12.42578125" style="47" bestFit="1" customWidth="1"/>
    <col min="12813" max="13057" width="9.140625" style="47"/>
    <col min="13058" max="13058" width="67.85546875" style="47" customWidth="1"/>
    <col min="13059" max="13059" width="15.42578125" style="47" customWidth="1"/>
    <col min="13060" max="13060" width="22.140625" style="47" customWidth="1"/>
    <col min="13061" max="13061" width="13.7109375" style="47" customWidth="1"/>
    <col min="13062" max="13062" width="16.42578125" style="47" customWidth="1"/>
    <col min="13063" max="13063" width="14.42578125" style="47" customWidth="1"/>
    <col min="13064" max="13064" width="23.28515625" style="47" customWidth="1"/>
    <col min="13065" max="13065" width="9.140625" style="47"/>
    <col min="13066" max="13066" width="9.140625" style="47" customWidth="1"/>
    <col min="13067" max="13067" width="11.42578125" style="47" bestFit="1" customWidth="1"/>
    <col min="13068" max="13068" width="12.42578125" style="47" bestFit="1" customWidth="1"/>
    <col min="13069" max="13313" width="9.140625" style="47"/>
    <col min="13314" max="13314" width="67.85546875" style="47" customWidth="1"/>
    <col min="13315" max="13315" width="15.42578125" style="47" customWidth="1"/>
    <col min="13316" max="13316" width="22.140625" style="47" customWidth="1"/>
    <col min="13317" max="13317" width="13.7109375" style="47" customWidth="1"/>
    <col min="13318" max="13318" width="16.42578125" style="47" customWidth="1"/>
    <col min="13319" max="13319" width="14.42578125" style="47" customWidth="1"/>
    <col min="13320" max="13320" width="23.28515625" style="47" customWidth="1"/>
    <col min="13321" max="13321" width="9.140625" style="47"/>
    <col min="13322" max="13322" width="9.140625" style="47" customWidth="1"/>
    <col min="13323" max="13323" width="11.42578125" style="47" bestFit="1" customWidth="1"/>
    <col min="13324" max="13324" width="12.42578125" style="47" bestFit="1" customWidth="1"/>
    <col min="13325" max="13569" width="9.140625" style="47"/>
    <col min="13570" max="13570" width="67.85546875" style="47" customWidth="1"/>
    <col min="13571" max="13571" width="15.42578125" style="47" customWidth="1"/>
    <col min="13572" max="13572" width="22.140625" style="47" customWidth="1"/>
    <col min="13573" max="13573" width="13.7109375" style="47" customWidth="1"/>
    <col min="13574" max="13574" width="16.42578125" style="47" customWidth="1"/>
    <col min="13575" max="13575" width="14.42578125" style="47" customWidth="1"/>
    <col min="13576" max="13576" width="23.28515625" style="47" customWidth="1"/>
    <col min="13577" max="13577" width="9.140625" style="47"/>
    <col min="13578" max="13578" width="9.140625" style="47" customWidth="1"/>
    <col min="13579" max="13579" width="11.42578125" style="47" bestFit="1" customWidth="1"/>
    <col min="13580" max="13580" width="12.42578125" style="47" bestFit="1" customWidth="1"/>
    <col min="13581" max="13825" width="9.140625" style="47"/>
    <col min="13826" max="13826" width="67.85546875" style="47" customWidth="1"/>
    <col min="13827" max="13827" width="15.42578125" style="47" customWidth="1"/>
    <col min="13828" max="13828" width="22.140625" style="47" customWidth="1"/>
    <col min="13829" max="13829" width="13.7109375" style="47" customWidth="1"/>
    <col min="13830" max="13830" width="16.42578125" style="47" customWidth="1"/>
    <col min="13831" max="13831" width="14.42578125" style="47" customWidth="1"/>
    <col min="13832" max="13832" width="23.28515625" style="47" customWidth="1"/>
    <col min="13833" max="13833" width="9.140625" style="47"/>
    <col min="13834" max="13834" width="9.140625" style="47" customWidth="1"/>
    <col min="13835" max="13835" width="11.42578125" style="47" bestFit="1" customWidth="1"/>
    <col min="13836" max="13836" width="12.42578125" style="47" bestFit="1" customWidth="1"/>
    <col min="13837" max="14081" width="9.140625" style="47"/>
    <col min="14082" max="14082" width="67.85546875" style="47" customWidth="1"/>
    <col min="14083" max="14083" width="15.42578125" style="47" customWidth="1"/>
    <col min="14084" max="14084" width="22.140625" style="47" customWidth="1"/>
    <col min="14085" max="14085" width="13.7109375" style="47" customWidth="1"/>
    <col min="14086" max="14086" width="16.42578125" style="47" customWidth="1"/>
    <col min="14087" max="14087" width="14.42578125" style="47" customWidth="1"/>
    <col min="14088" max="14088" width="23.28515625" style="47" customWidth="1"/>
    <col min="14089" max="14089" width="9.140625" style="47"/>
    <col min="14090" max="14090" width="9.140625" style="47" customWidth="1"/>
    <col min="14091" max="14091" width="11.42578125" style="47" bestFit="1" customWidth="1"/>
    <col min="14092" max="14092" width="12.42578125" style="47" bestFit="1" customWidth="1"/>
    <col min="14093" max="14337" width="9.140625" style="47"/>
    <col min="14338" max="14338" width="67.85546875" style="47" customWidth="1"/>
    <col min="14339" max="14339" width="15.42578125" style="47" customWidth="1"/>
    <col min="14340" max="14340" width="22.140625" style="47" customWidth="1"/>
    <col min="14341" max="14341" width="13.7109375" style="47" customWidth="1"/>
    <col min="14342" max="14342" width="16.42578125" style="47" customWidth="1"/>
    <col min="14343" max="14343" width="14.42578125" style="47" customWidth="1"/>
    <col min="14344" max="14344" width="23.28515625" style="47" customWidth="1"/>
    <col min="14345" max="14345" width="9.140625" style="47"/>
    <col min="14346" max="14346" width="9.140625" style="47" customWidth="1"/>
    <col min="14347" max="14347" width="11.42578125" style="47" bestFit="1" customWidth="1"/>
    <col min="14348" max="14348" width="12.42578125" style="47" bestFit="1" customWidth="1"/>
    <col min="14349" max="14593" width="9.140625" style="47"/>
    <col min="14594" max="14594" width="67.85546875" style="47" customWidth="1"/>
    <col min="14595" max="14595" width="15.42578125" style="47" customWidth="1"/>
    <col min="14596" max="14596" width="22.140625" style="47" customWidth="1"/>
    <col min="14597" max="14597" width="13.7109375" style="47" customWidth="1"/>
    <col min="14598" max="14598" width="16.42578125" style="47" customWidth="1"/>
    <col min="14599" max="14599" width="14.42578125" style="47" customWidth="1"/>
    <col min="14600" max="14600" width="23.28515625" style="47" customWidth="1"/>
    <col min="14601" max="14601" width="9.140625" style="47"/>
    <col min="14602" max="14602" width="9.140625" style="47" customWidth="1"/>
    <col min="14603" max="14603" width="11.42578125" style="47" bestFit="1" customWidth="1"/>
    <col min="14604" max="14604" width="12.42578125" style="47" bestFit="1" customWidth="1"/>
    <col min="14605" max="14849" width="9.140625" style="47"/>
    <col min="14850" max="14850" width="67.85546875" style="47" customWidth="1"/>
    <col min="14851" max="14851" width="15.42578125" style="47" customWidth="1"/>
    <col min="14852" max="14852" width="22.140625" style="47" customWidth="1"/>
    <col min="14853" max="14853" width="13.7109375" style="47" customWidth="1"/>
    <col min="14854" max="14854" width="16.42578125" style="47" customWidth="1"/>
    <col min="14855" max="14855" width="14.42578125" style="47" customWidth="1"/>
    <col min="14856" max="14856" width="23.28515625" style="47" customWidth="1"/>
    <col min="14857" max="14857" width="9.140625" style="47"/>
    <col min="14858" max="14858" width="9.140625" style="47" customWidth="1"/>
    <col min="14859" max="14859" width="11.42578125" style="47" bestFit="1" customWidth="1"/>
    <col min="14860" max="14860" width="12.42578125" style="47" bestFit="1" customWidth="1"/>
    <col min="14861" max="15105" width="9.140625" style="47"/>
    <col min="15106" max="15106" width="67.85546875" style="47" customWidth="1"/>
    <col min="15107" max="15107" width="15.42578125" style="47" customWidth="1"/>
    <col min="15108" max="15108" width="22.140625" style="47" customWidth="1"/>
    <col min="15109" max="15109" width="13.7109375" style="47" customWidth="1"/>
    <col min="15110" max="15110" width="16.42578125" style="47" customWidth="1"/>
    <col min="15111" max="15111" width="14.42578125" style="47" customWidth="1"/>
    <col min="15112" max="15112" width="23.28515625" style="47" customWidth="1"/>
    <col min="15113" max="15113" width="9.140625" style="47"/>
    <col min="15114" max="15114" width="9.140625" style="47" customWidth="1"/>
    <col min="15115" max="15115" width="11.42578125" style="47" bestFit="1" customWidth="1"/>
    <col min="15116" max="15116" width="12.42578125" style="47" bestFit="1" customWidth="1"/>
    <col min="15117" max="15361" width="9.140625" style="47"/>
    <col min="15362" max="15362" width="67.85546875" style="47" customWidth="1"/>
    <col min="15363" max="15363" width="15.42578125" style="47" customWidth="1"/>
    <col min="15364" max="15364" width="22.140625" style="47" customWidth="1"/>
    <col min="15365" max="15365" width="13.7109375" style="47" customWidth="1"/>
    <col min="15366" max="15366" width="16.42578125" style="47" customWidth="1"/>
    <col min="15367" max="15367" width="14.42578125" style="47" customWidth="1"/>
    <col min="15368" max="15368" width="23.28515625" style="47" customWidth="1"/>
    <col min="15369" max="15369" width="9.140625" style="47"/>
    <col min="15370" max="15370" width="9.140625" style="47" customWidth="1"/>
    <col min="15371" max="15371" width="11.42578125" style="47" bestFit="1" customWidth="1"/>
    <col min="15372" max="15372" width="12.42578125" style="47" bestFit="1" customWidth="1"/>
    <col min="15373" max="15617" width="9.140625" style="47"/>
    <col min="15618" max="15618" width="67.85546875" style="47" customWidth="1"/>
    <col min="15619" max="15619" width="15.42578125" style="47" customWidth="1"/>
    <col min="15620" max="15620" width="22.140625" style="47" customWidth="1"/>
    <col min="15621" max="15621" width="13.7109375" style="47" customWidth="1"/>
    <col min="15622" max="15622" width="16.42578125" style="47" customWidth="1"/>
    <col min="15623" max="15623" width="14.42578125" style="47" customWidth="1"/>
    <col min="15624" max="15624" width="23.28515625" style="47" customWidth="1"/>
    <col min="15625" max="15625" width="9.140625" style="47"/>
    <col min="15626" max="15626" width="9.140625" style="47" customWidth="1"/>
    <col min="15627" max="15627" width="11.42578125" style="47" bestFit="1" customWidth="1"/>
    <col min="15628" max="15628" width="12.42578125" style="47" bestFit="1" customWidth="1"/>
    <col min="15629" max="15873" width="9.140625" style="47"/>
    <col min="15874" max="15874" width="67.85546875" style="47" customWidth="1"/>
    <col min="15875" max="15875" width="15.42578125" style="47" customWidth="1"/>
    <col min="15876" max="15876" width="22.140625" style="47" customWidth="1"/>
    <col min="15877" max="15877" width="13.7109375" style="47" customWidth="1"/>
    <col min="15878" max="15878" width="16.42578125" style="47" customWidth="1"/>
    <col min="15879" max="15879" width="14.42578125" style="47" customWidth="1"/>
    <col min="15880" max="15880" width="23.28515625" style="47" customWidth="1"/>
    <col min="15881" max="15881" width="9.140625" style="47"/>
    <col min="15882" max="15882" width="9.140625" style="47" customWidth="1"/>
    <col min="15883" max="15883" width="11.42578125" style="47" bestFit="1" customWidth="1"/>
    <col min="15884" max="15884" width="12.42578125" style="47" bestFit="1" customWidth="1"/>
    <col min="15885" max="16129" width="9.140625" style="47"/>
    <col min="16130" max="16130" width="67.85546875" style="47" customWidth="1"/>
    <col min="16131" max="16131" width="15.42578125" style="47" customWidth="1"/>
    <col min="16132" max="16132" width="22.140625" style="47" customWidth="1"/>
    <col min="16133" max="16133" width="13.7109375" style="47" customWidth="1"/>
    <col min="16134" max="16134" width="16.42578125" style="47" customWidth="1"/>
    <col min="16135" max="16135" width="14.42578125" style="47" customWidth="1"/>
    <col min="16136" max="16136" width="23.28515625" style="47" customWidth="1"/>
    <col min="16137" max="16137" width="9.140625" style="47"/>
    <col min="16138" max="16138" width="9.140625" style="47" customWidth="1"/>
    <col min="16139" max="16139" width="11.42578125" style="47" bestFit="1" customWidth="1"/>
    <col min="16140" max="16140" width="12.42578125" style="47" bestFit="1" customWidth="1"/>
    <col min="16141" max="16384" width="9.140625" style="47"/>
  </cols>
  <sheetData>
    <row r="1" spans="1:12" ht="15" x14ac:dyDescent="0.25">
      <c r="A1" s="1"/>
      <c r="B1" s="1"/>
      <c r="C1" s="2"/>
      <c r="D1" s="2"/>
      <c r="E1" s="2"/>
      <c r="F1" s="45"/>
      <c r="G1" s="33" t="s">
        <v>2283</v>
      </c>
      <c r="H1" s="46"/>
    </row>
    <row r="2" spans="1:12" ht="15" x14ac:dyDescent="0.25">
      <c r="A2" s="1"/>
      <c r="B2" s="1"/>
      <c r="C2" s="2"/>
      <c r="D2" s="2"/>
      <c r="E2" s="2"/>
      <c r="F2" s="45"/>
      <c r="G2" s="33" t="s">
        <v>248</v>
      </c>
      <c r="H2" s="46"/>
    </row>
    <row r="3" spans="1:12" ht="15" x14ac:dyDescent="0.25">
      <c r="A3" s="1"/>
      <c r="B3" s="1"/>
      <c r="C3" s="2"/>
      <c r="D3" s="2"/>
      <c r="E3" s="2"/>
      <c r="F3" s="45"/>
      <c r="G3" s="35" t="s">
        <v>2355</v>
      </c>
      <c r="H3" s="46"/>
    </row>
    <row r="4" spans="1:12" ht="6.75" customHeight="1" x14ac:dyDescent="0.25">
      <c r="A4" s="1"/>
      <c r="B4" s="1"/>
      <c r="C4" s="2"/>
      <c r="D4" s="2"/>
      <c r="E4" s="2"/>
      <c r="F4" s="45"/>
      <c r="G4" s="45"/>
      <c r="H4" s="48"/>
    </row>
    <row r="5" spans="1:12" ht="4.5" customHeight="1" x14ac:dyDescent="0.25">
      <c r="A5" s="49"/>
      <c r="B5" s="1"/>
      <c r="C5" s="2"/>
      <c r="D5" s="2"/>
      <c r="E5" s="2"/>
      <c r="F5" s="45"/>
      <c r="G5" s="45"/>
      <c r="H5" s="45"/>
    </row>
    <row r="6" spans="1:12" ht="18" customHeight="1" x14ac:dyDescent="0.2">
      <c r="A6" s="191" t="s">
        <v>84</v>
      </c>
      <c r="B6" s="191"/>
      <c r="C6" s="191"/>
      <c r="D6" s="191"/>
      <c r="E6" s="191"/>
      <c r="F6" s="191"/>
      <c r="G6" s="191"/>
      <c r="H6" s="191"/>
    </row>
    <row r="7" spans="1:12" ht="18" customHeight="1" x14ac:dyDescent="0.25">
      <c r="A7" s="49"/>
      <c r="B7" s="1"/>
      <c r="C7" s="1"/>
      <c r="D7" s="1"/>
      <c r="E7" s="1"/>
      <c r="F7" s="1"/>
      <c r="G7" s="1"/>
      <c r="H7" s="1"/>
    </row>
    <row r="8" spans="1:12" ht="159.75" customHeight="1" x14ac:dyDescent="0.2">
      <c r="A8" s="7" t="s">
        <v>2</v>
      </c>
      <c r="B8" s="7" t="s">
        <v>125</v>
      </c>
      <c r="C8" s="7" t="s">
        <v>4</v>
      </c>
      <c r="D8" s="7" t="s">
        <v>85</v>
      </c>
      <c r="E8" s="7" t="s">
        <v>5</v>
      </c>
      <c r="F8" s="7" t="s">
        <v>86</v>
      </c>
      <c r="G8" s="7" t="s">
        <v>17</v>
      </c>
      <c r="H8" s="7" t="s">
        <v>87</v>
      </c>
    </row>
    <row r="9" spans="1:12" s="69" customFormat="1" ht="18.75" customHeight="1" x14ac:dyDescent="0.25">
      <c r="A9" s="8">
        <v>1</v>
      </c>
      <c r="B9" s="8">
        <v>2</v>
      </c>
      <c r="C9" s="8">
        <v>3</v>
      </c>
      <c r="D9" s="8">
        <v>4</v>
      </c>
      <c r="E9" s="8">
        <v>5</v>
      </c>
      <c r="F9" s="8">
        <v>6</v>
      </c>
      <c r="G9" s="8">
        <v>7</v>
      </c>
      <c r="H9" s="8">
        <v>8</v>
      </c>
    </row>
    <row r="10" spans="1:12" s="50" customFormat="1" ht="30" x14ac:dyDescent="0.25">
      <c r="A10" s="88">
        <v>1</v>
      </c>
      <c r="B10" s="89" t="s">
        <v>88</v>
      </c>
      <c r="C10" s="11"/>
      <c r="D10" s="4"/>
      <c r="E10" s="11"/>
      <c r="F10" s="4"/>
      <c r="G10" s="11"/>
      <c r="H10" s="73"/>
    </row>
    <row r="11" spans="1:12" s="50" customFormat="1" ht="15" x14ac:dyDescent="0.25">
      <c r="A11" s="90"/>
      <c r="B11" s="89" t="s">
        <v>89</v>
      </c>
      <c r="C11" s="11">
        <f>C16+C21+C26+C31+C36+C41+C46</f>
        <v>19461425.699999999</v>
      </c>
      <c r="D11" s="4"/>
      <c r="E11" s="11">
        <f>C14</f>
        <v>10591780</v>
      </c>
      <c r="F11" s="4"/>
      <c r="G11" s="11">
        <f>E14</f>
        <v>12278304.100000001</v>
      </c>
      <c r="H11" s="4"/>
    </row>
    <row r="12" spans="1:12" s="50" customFormat="1" ht="15" x14ac:dyDescent="0.25">
      <c r="A12" s="90"/>
      <c r="B12" s="89" t="s">
        <v>90</v>
      </c>
      <c r="C12" s="11">
        <f>C17+C22+C32+C37+C27+C42+C47</f>
        <v>34221516</v>
      </c>
      <c r="D12" s="11"/>
      <c r="E12" s="11">
        <f t="shared" ref="E12:G12" si="0">E17+E22+E32+E37+E27+E42+E47</f>
        <v>31429616.100000001</v>
      </c>
      <c r="F12" s="11"/>
      <c r="G12" s="11">
        <f t="shared" si="0"/>
        <v>33097490.899999999</v>
      </c>
      <c r="H12" s="4"/>
      <c r="L12" s="91"/>
    </row>
    <row r="13" spans="1:12" s="50" customFormat="1" ht="30" x14ac:dyDescent="0.25">
      <c r="A13" s="90"/>
      <c r="B13" s="89" t="s">
        <v>91</v>
      </c>
      <c r="C13" s="11">
        <f>C18+C23+C28+C33+C38+C43+C48</f>
        <v>43091161.700000003</v>
      </c>
      <c r="D13" s="11"/>
      <c r="E13" s="11">
        <f t="shared" ref="E13" si="1">E18+E23+E28+E33+E38+E43+E48</f>
        <v>29743092</v>
      </c>
      <c r="F13" s="11"/>
      <c r="G13" s="11">
        <f>G18+G23+G28+G33+G38+G43+G48</f>
        <v>31948863.330000002</v>
      </c>
      <c r="H13" s="11"/>
      <c r="K13" s="91"/>
    </row>
    <row r="14" spans="1:12" s="50" customFormat="1" ht="30" x14ac:dyDescent="0.25">
      <c r="A14" s="90"/>
      <c r="B14" s="89" t="s">
        <v>2353</v>
      </c>
      <c r="C14" s="11">
        <f>C11+C12-C13</f>
        <v>10591780</v>
      </c>
      <c r="D14" s="11"/>
      <c r="E14" s="11">
        <f>E11+E12-E13</f>
        <v>12278304.100000001</v>
      </c>
      <c r="F14" s="11"/>
      <c r="G14" s="11">
        <f>G11+G12-G13</f>
        <v>13426931.669999998</v>
      </c>
      <c r="H14" s="11"/>
    </row>
    <row r="15" spans="1:12" s="50" customFormat="1" ht="75" x14ac:dyDescent="0.25">
      <c r="A15" s="92" t="s">
        <v>7</v>
      </c>
      <c r="B15" s="93" t="s">
        <v>93</v>
      </c>
      <c r="C15" s="11"/>
      <c r="D15" s="4"/>
      <c r="E15" s="11"/>
      <c r="F15" s="4"/>
      <c r="G15" s="11"/>
      <c r="H15" s="73"/>
    </row>
    <row r="16" spans="1:12" s="50" customFormat="1" ht="15" x14ac:dyDescent="0.25">
      <c r="A16" s="94"/>
      <c r="B16" s="93" t="s">
        <v>89</v>
      </c>
      <c r="C16" s="11">
        <v>248855.3</v>
      </c>
      <c r="D16" s="4"/>
      <c r="E16" s="11">
        <v>248855.3</v>
      </c>
      <c r="F16" s="11"/>
      <c r="G16" s="11">
        <v>248855.3</v>
      </c>
      <c r="H16" s="4"/>
    </row>
    <row r="17" spans="1:12" s="50" customFormat="1" ht="15" x14ac:dyDescent="0.25">
      <c r="A17" s="94"/>
      <c r="B17" s="93" t="s">
        <v>90</v>
      </c>
      <c r="C17" s="11">
        <v>0</v>
      </c>
      <c r="D17" s="4"/>
      <c r="E17" s="11">
        <v>0</v>
      </c>
      <c r="F17" s="4"/>
      <c r="G17" s="11">
        <v>0</v>
      </c>
      <c r="H17" s="4"/>
    </row>
    <row r="18" spans="1:12" s="50" customFormat="1" ht="30" x14ac:dyDescent="0.25">
      <c r="A18" s="94"/>
      <c r="B18" s="93" t="s">
        <v>91</v>
      </c>
      <c r="C18" s="11">
        <v>0</v>
      </c>
      <c r="D18" s="4"/>
      <c r="E18" s="11">
        <v>0</v>
      </c>
      <c r="F18" s="4"/>
      <c r="G18" s="11">
        <v>24885.53</v>
      </c>
      <c r="H18" s="4"/>
    </row>
    <row r="19" spans="1:12" s="50" customFormat="1" ht="15" x14ac:dyDescent="0.25">
      <c r="A19" s="94"/>
      <c r="B19" s="93" t="s">
        <v>92</v>
      </c>
      <c r="C19" s="11">
        <f>C16+C17-C18</f>
        <v>248855.3</v>
      </c>
      <c r="D19" s="11"/>
      <c r="E19" s="11">
        <f>E16+E17-E18</f>
        <v>248855.3</v>
      </c>
      <c r="F19" s="11"/>
      <c r="G19" s="11">
        <f>G16+G17-G18</f>
        <v>223969.77</v>
      </c>
      <c r="H19" s="11"/>
    </row>
    <row r="20" spans="1:12" s="50" customFormat="1" ht="45" x14ac:dyDescent="0.25">
      <c r="A20" s="92" t="s">
        <v>9</v>
      </c>
      <c r="B20" s="93" t="s">
        <v>94</v>
      </c>
      <c r="C20" s="11"/>
      <c r="D20" s="4"/>
      <c r="E20" s="11"/>
      <c r="F20" s="4"/>
      <c r="G20" s="11"/>
      <c r="H20" s="4"/>
    </row>
    <row r="21" spans="1:12" s="50" customFormat="1" ht="15" x14ac:dyDescent="0.25">
      <c r="A21" s="94"/>
      <c r="B21" s="93" t="s">
        <v>89</v>
      </c>
      <c r="C21" s="11">
        <v>243756.6</v>
      </c>
      <c r="D21" s="4"/>
      <c r="E21" s="11">
        <f>C24</f>
        <v>219380.9</v>
      </c>
      <c r="F21" s="4"/>
      <c r="G21" s="11">
        <f>E24</f>
        <v>195005.19999999998</v>
      </c>
      <c r="H21" s="4"/>
    </row>
    <row r="22" spans="1:12" s="50" customFormat="1" ht="15" x14ac:dyDescent="0.25">
      <c r="A22" s="94"/>
      <c r="B22" s="93" t="s">
        <v>90</v>
      </c>
      <c r="C22" s="11">
        <v>0</v>
      </c>
      <c r="D22" s="95"/>
      <c r="E22" s="11">
        <v>0</v>
      </c>
      <c r="F22" s="4"/>
      <c r="G22" s="11">
        <v>0</v>
      </c>
      <c r="H22" s="4"/>
    </row>
    <row r="23" spans="1:12" s="50" customFormat="1" ht="30" x14ac:dyDescent="0.25">
      <c r="A23" s="94"/>
      <c r="B23" s="93" t="s">
        <v>91</v>
      </c>
      <c r="C23" s="11">
        <v>24375.7</v>
      </c>
      <c r="D23" s="95"/>
      <c r="E23" s="11">
        <v>24375.7</v>
      </c>
      <c r="F23" s="4"/>
      <c r="G23" s="11">
        <v>24375.7</v>
      </c>
      <c r="H23" s="4"/>
    </row>
    <row r="24" spans="1:12" s="50" customFormat="1" ht="15" x14ac:dyDescent="0.25">
      <c r="A24" s="94"/>
      <c r="B24" s="93" t="s">
        <v>92</v>
      </c>
      <c r="C24" s="11">
        <f>C21+C22-C23</f>
        <v>219380.9</v>
      </c>
      <c r="D24" s="11"/>
      <c r="E24" s="11">
        <f>E21+E22-E23</f>
        <v>195005.19999999998</v>
      </c>
      <c r="F24" s="11"/>
      <c r="G24" s="11">
        <f>G21+G22-G23</f>
        <v>170629.49999999997</v>
      </c>
      <c r="H24" s="11"/>
    </row>
    <row r="25" spans="1:12" s="50" customFormat="1" ht="45" x14ac:dyDescent="0.25">
      <c r="A25" s="92" t="s">
        <v>11</v>
      </c>
      <c r="B25" s="93" t="s">
        <v>95</v>
      </c>
      <c r="C25" s="11"/>
      <c r="D25" s="4"/>
      <c r="E25" s="11"/>
      <c r="F25" s="4"/>
      <c r="G25" s="11"/>
      <c r="H25" s="4"/>
    </row>
    <row r="26" spans="1:12" s="50" customFormat="1" ht="15" x14ac:dyDescent="0.25">
      <c r="A26" s="94"/>
      <c r="B26" s="93" t="s">
        <v>89</v>
      </c>
      <c r="C26" s="11">
        <v>0</v>
      </c>
      <c r="D26" s="4"/>
      <c r="E26" s="11">
        <v>0</v>
      </c>
      <c r="F26" s="4"/>
      <c r="G26" s="11">
        <v>0</v>
      </c>
      <c r="H26" s="4"/>
    </row>
    <row r="27" spans="1:12" s="50" customFormat="1" ht="45" x14ac:dyDescent="0.25">
      <c r="A27" s="94"/>
      <c r="B27" s="93" t="s">
        <v>90</v>
      </c>
      <c r="C27" s="96">
        <v>29400000</v>
      </c>
      <c r="D27" s="97" t="s">
        <v>128</v>
      </c>
      <c r="E27" s="96">
        <v>29400000</v>
      </c>
      <c r="F27" s="97" t="s">
        <v>127</v>
      </c>
      <c r="G27" s="96">
        <f>15500000*2</f>
        <v>31000000</v>
      </c>
      <c r="H27" s="4" t="s">
        <v>126</v>
      </c>
    </row>
    <row r="28" spans="1:12" s="50" customFormat="1" ht="30" x14ac:dyDescent="0.25">
      <c r="A28" s="98"/>
      <c r="B28" s="93" t="s">
        <v>91</v>
      </c>
      <c r="C28" s="96">
        <f>C27</f>
        <v>29400000</v>
      </c>
      <c r="D28" s="97"/>
      <c r="E28" s="96">
        <f>E27</f>
        <v>29400000</v>
      </c>
      <c r="F28" s="97"/>
      <c r="G28" s="96">
        <f>G27</f>
        <v>31000000</v>
      </c>
      <c r="H28" s="4"/>
      <c r="L28" s="91"/>
    </row>
    <row r="29" spans="1:12" s="50" customFormat="1" ht="15" x14ac:dyDescent="0.25">
      <c r="A29" s="98"/>
      <c r="B29" s="93" t="s">
        <v>92</v>
      </c>
      <c r="C29" s="11">
        <f>C26+C27-C28</f>
        <v>0</v>
      </c>
      <c r="D29" s="11"/>
      <c r="E29" s="11">
        <f>E26+E27-E28</f>
        <v>0</v>
      </c>
      <c r="F29" s="11"/>
      <c r="G29" s="11">
        <f>G26+G27-G28</f>
        <v>0</v>
      </c>
      <c r="H29" s="11"/>
    </row>
    <row r="30" spans="1:12" s="50" customFormat="1" ht="45" x14ac:dyDescent="0.25">
      <c r="A30" s="99" t="s">
        <v>19</v>
      </c>
      <c r="B30" s="73" t="s">
        <v>96</v>
      </c>
      <c r="C30" s="11"/>
      <c r="D30" s="4"/>
      <c r="E30" s="11"/>
      <c r="F30" s="4"/>
      <c r="G30" s="11"/>
      <c r="H30" s="4"/>
    </row>
    <row r="31" spans="1:12" s="50" customFormat="1" ht="15" x14ac:dyDescent="0.25">
      <c r="A31" s="98"/>
      <c r="B31" s="73" t="s">
        <v>89</v>
      </c>
      <c r="C31" s="11">
        <v>7111786</v>
      </c>
      <c r="D31" s="4"/>
      <c r="E31" s="11">
        <f>C34</f>
        <v>0</v>
      </c>
      <c r="F31" s="4"/>
      <c r="G31" s="11">
        <f>E34</f>
        <v>0</v>
      </c>
      <c r="H31" s="4"/>
    </row>
    <row r="32" spans="1:12" s="50" customFormat="1" ht="15" x14ac:dyDescent="0.25">
      <c r="A32" s="98"/>
      <c r="B32" s="73" t="s">
        <v>90</v>
      </c>
      <c r="C32" s="11">
        <v>0</v>
      </c>
      <c r="D32" s="95"/>
      <c r="E32" s="11">
        <v>0</v>
      </c>
      <c r="F32" s="95"/>
      <c r="G32" s="11">
        <v>0</v>
      </c>
      <c r="H32" s="95"/>
    </row>
    <row r="33" spans="1:8" s="50" customFormat="1" ht="30" x14ac:dyDescent="0.25">
      <c r="A33" s="98"/>
      <c r="B33" s="73" t="s">
        <v>91</v>
      </c>
      <c r="C33" s="11">
        <v>7111786</v>
      </c>
      <c r="D33" s="4"/>
      <c r="E33" s="11">
        <v>0</v>
      </c>
      <c r="F33" s="4"/>
      <c r="G33" s="11">
        <v>0</v>
      </c>
      <c r="H33" s="4"/>
    </row>
    <row r="34" spans="1:8" s="50" customFormat="1" ht="15" x14ac:dyDescent="0.25">
      <c r="A34" s="98"/>
      <c r="B34" s="73" t="s">
        <v>92</v>
      </c>
      <c r="C34" s="11">
        <f>C31+C32-C33</f>
        <v>0</v>
      </c>
      <c r="D34" s="11"/>
      <c r="E34" s="11">
        <f>E31+E32-E33</f>
        <v>0</v>
      </c>
      <c r="F34" s="11"/>
      <c r="G34" s="11">
        <f>G31+G32-G33</f>
        <v>0</v>
      </c>
      <c r="H34" s="11"/>
    </row>
    <row r="35" spans="1:8" s="50" customFormat="1" ht="60" x14ac:dyDescent="0.25">
      <c r="A35" s="99" t="s">
        <v>20</v>
      </c>
      <c r="B35" s="73" t="s">
        <v>97</v>
      </c>
      <c r="C35" s="100"/>
      <c r="D35" s="4"/>
      <c r="E35" s="11"/>
      <c r="F35" s="4"/>
      <c r="G35" s="11"/>
      <c r="H35" s="4"/>
    </row>
    <row r="36" spans="1:8" s="50" customFormat="1" ht="15" x14ac:dyDescent="0.25">
      <c r="A36" s="98"/>
      <c r="B36" s="73" t="s">
        <v>89</v>
      </c>
      <c r="C36" s="11">
        <v>6555000</v>
      </c>
      <c r="D36" s="4"/>
      <c r="E36" s="11">
        <f>C39</f>
        <v>0</v>
      </c>
      <c r="F36" s="4"/>
      <c r="G36" s="11">
        <f>E39</f>
        <v>0</v>
      </c>
      <c r="H36" s="4"/>
    </row>
    <row r="37" spans="1:8" s="50" customFormat="1" ht="15" x14ac:dyDescent="0.25">
      <c r="A37" s="98"/>
      <c r="B37" s="73" t="s">
        <v>90</v>
      </c>
      <c r="C37" s="11">
        <v>0</v>
      </c>
      <c r="D37" s="4"/>
      <c r="E37" s="11">
        <v>0</v>
      </c>
      <c r="F37" s="4"/>
      <c r="G37" s="11">
        <v>0</v>
      </c>
      <c r="H37" s="4"/>
    </row>
    <row r="38" spans="1:8" s="50" customFormat="1" ht="30" x14ac:dyDescent="0.25">
      <c r="A38" s="98"/>
      <c r="B38" s="73" t="s">
        <v>91</v>
      </c>
      <c r="C38" s="11">
        <v>6555000</v>
      </c>
      <c r="D38" s="4"/>
      <c r="E38" s="11">
        <v>0</v>
      </c>
      <c r="F38" s="4"/>
      <c r="G38" s="11">
        <v>0</v>
      </c>
      <c r="H38" s="4"/>
    </row>
    <row r="39" spans="1:8" s="50" customFormat="1" ht="15" x14ac:dyDescent="0.25">
      <c r="A39" s="98"/>
      <c r="B39" s="73" t="s">
        <v>92</v>
      </c>
      <c r="C39" s="11">
        <f>C36+C37-C38</f>
        <v>0</v>
      </c>
      <c r="D39" s="4"/>
      <c r="E39" s="11">
        <f>E36+E37-E38</f>
        <v>0</v>
      </c>
      <c r="F39" s="4"/>
      <c r="G39" s="11">
        <f>G36-G38</f>
        <v>0</v>
      </c>
      <c r="H39" s="4"/>
    </row>
    <row r="40" spans="1:8" s="101" customFormat="1" ht="30" x14ac:dyDescent="0.25">
      <c r="A40" s="99" t="s">
        <v>21</v>
      </c>
      <c r="B40" s="3" t="s">
        <v>98</v>
      </c>
      <c r="C40" s="11"/>
      <c r="D40" s="4"/>
      <c r="E40" s="11"/>
      <c r="F40" s="4"/>
      <c r="G40" s="11"/>
      <c r="H40" s="4"/>
    </row>
    <row r="41" spans="1:8" s="50" customFormat="1" ht="15" x14ac:dyDescent="0.25">
      <c r="A41" s="99"/>
      <c r="B41" s="3" t="s">
        <v>89</v>
      </c>
      <c r="C41" s="11">
        <f>3172912+1289115.8</f>
        <v>4462027.8</v>
      </c>
      <c r="D41" s="4"/>
      <c r="E41" s="11">
        <f>C44</f>
        <v>9283543.8000000007</v>
      </c>
      <c r="F41" s="4"/>
      <c r="G41" s="11">
        <f>E44</f>
        <v>10994443.6</v>
      </c>
      <c r="H41" s="4"/>
    </row>
    <row r="42" spans="1:8" s="50" customFormat="1" ht="30" x14ac:dyDescent="0.25">
      <c r="A42" s="99"/>
      <c r="B42" s="3" t="s">
        <v>90</v>
      </c>
      <c r="C42" s="11">
        <f>4821516</f>
        <v>4821516</v>
      </c>
      <c r="D42" s="4" t="s">
        <v>133</v>
      </c>
      <c r="E42" s="11">
        <v>2029616.1</v>
      </c>
      <c r="F42" s="4" t="s">
        <v>132</v>
      </c>
      <c r="G42" s="11">
        <v>2097490.9</v>
      </c>
      <c r="H42" s="4" t="s">
        <v>131</v>
      </c>
    </row>
    <row r="43" spans="1:8" s="50" customFormat="1" ht="30" x14ac:dyDescent="0.25">
      <c r="A43" s="99"/>
      <c r="B43" s="3" t="s">
        <v>91</v>
      </c>
      <c r="C43" s="11">
        <v>0</v>
      </c>
      <c r="D43" s="4"/>
      <c r="E43" s="11">
        <v>318716.3</v>
      </c>
      <c r="F43" s="4"/>
      <c r="G43" s="11">
        <v>689602.1</v>
      </c>
      <c r="H43" s="4"/>
    </row>
    <row r="44" spans="1:8" s="50" customFormat="1" ht="15" x14ac:dyDescent="0.25">
      <c r="A44" s="99"/>
      <c r="B44" s="3" t="s">
        <v>92</v>
      </c>
      <c r="C44" s="11">
        <f>C41+C42-C43</f>
        <v>9283543.8000000007</v>
      </c>
      <c r="D44" s="4"/>
      <c r="E44" s="11">
        <f>E41+E42-E43</f>
        <v>10994443.6</v>
      </c>
      <c r="F44" s="4"/>
      <c r="G44" s="11">
        <f>G41+G42-G43</f>
        <v>12402332.4</v>
      </c>
      <c r="H44" s="4"/>
    </row>
    <row r="45" spans="1:8" s="50" customFormat="1" ht="143.25" customHeight="1" x14ac:dyDescent="0.25">
      <c r="A45" s="99" t="s">
        <v>22</v>
      </c>
      <c r="B45" s="3" t="s">
        <v>99</v>
      </c>
      <c r="C45" s="11"/>
      <c r="D45" s="4"/>
      <c r="E45" s="11"/>
      <c r="F45" s="11"/>
      <c r="G45" s="11"/>
      <c r="H45" s="11"/>
    </row>
    <row r="46" spans="1:8" s="50" customFormat="1" ht="15" x14ac:dyDescent="0.25">
      <c r="A46" s="99"/>
      <c r="B46" s="3" t="s">
        <v>89</v>
      </c>
      <c r="C46" s="11">
        <v>840000</v>
      </c>
      <c r="D46" s="4"/>
      <c r="E46" s="11">
        <f>C49</f>
        <v>840000</v>
      </c>
      <c r="F46" s="4"/>
      <c r="G46" s="11">
        <f>E49</f>
        <v>840000</v>
      </c>
      <c r="H46" s="4"/>
    </row>
    <row r="47" spans="1:8" s="50" customFormat="1" ht="15" x14ac:dyDescent="0.25">
      <c r="A47" s="99"/>
      <c r="B47" s="3" t="s">
        <v>90</v>
      </c>
      <c r="C47" s="11">
        <v>0</v>
      </c>
      <c r="D47" s="4"/>
      <c r="E47" s="11">
        <v>0</v>
      </c>
      <c r="F47" s="4"/>
      <c r="G47" s="11">
        <v>0</v>
      </c>
      <c r="H47" s="4"/>
    </row>
    <row r="48" spans="1:8" s="50" customFormat="1" ht="30" x14ac:dyDescent="0.25">
      <c r="A48" s="99"/>
      <c r="B48" s="3" t="s">
        <v>91</v>
      </c>
      <c r="C48" s="11">
        <v>0</v>
      </c>
      <c r="D48" s="4"/>
      <c r="E48" s="11">
        <v>0</v>
      </c>
      <c r="F48" s="4"/>
      <c r="G48" s="11">
        <v>210000</v>
      </c>
      <c r="H48" s="4"/>
    </row>
    <row r="49" spans="1:8" s="50" customFormat="1" ht="15" x14ac:dyDescent="0.25">
      <c r="A49" s="99"/>
      <c r="B49" s="3" t="s">
        <v>92</v>
      </c>
      <c r="C49" s="11">
        <f>C46+C47-C48</f>
        <v>840000</v>
      </c>
      <c r="D49" s="4"/>
      <c r="E49" s="11">
        <f>E46+E47</f>
        <v>840000</v>
      </c>
      <c r="F49" s="4"/>
      <c r="G49" s="11">
        <f>G46+G47-G48</f>
        <v>630000</v>
      </c>
      <c r="H49" s="4"/>
    </row>
    <row r="50" spans="1:8" s="50" customFormat="1" ht="30" x14ac:dyDescent="0.25">
      <c r="A50" s="99">
        <v>2</v>
      </c>
      <c r="B50" s="73" t="s">
        <v>100</v>
      </c>
      <c r="C50" s="11"/>
      <c r="D50" s="4"/>
      <c r="E50" s="11"/>
      <c r="F50" s="4"/>
      <c r="G50" s="11"/>
      <c r="H50" s="4"/>
    </row>
    <row r="51" spans="1:8" s="50" customFormat="1" ht="15" x14ac:dyDescent="0.25">
      <c r="A51" s="98"/>
      <c r="B51" s="73" t="s">
        <v>89</v>
      </c>
      <c r="C51" s="24">
        <v>1000000</v>
      </c>
      <c r="D51" s="70"/>
      <c r="E51" s="24">
        <f>C54</f>
        <v>32401796.600000001</v>
      </c>
      <c r="F51" s="102"/>
      <c r="G51" s="24">
        <f>E54</f>
        <v>54620310.999999993</v>
      </c>
      <c r="H51" s="4"/>
    </row>
    <row r="52" spans="1:8" s="50" customFormat="1" ht="30" x14ac:dyDescent="0.25">
      <c r="A52" s="98"/>
      <c r="B52" s="73" t="s">
        <v>90</v>
      </c>
      <c r="C52" s="103">
        <f>47083906.1+17890.5</f>
        <v>47101796.600000001</v>
      </c>
      <c r="D52" s="102" t="s">
        <v>129</v>
      </c>
      <c r="E52" s="103">
        <f>69302420.5+17890.5</f>
        <v>69320311</v>
      </c>
      <c r="F52" s="102" t="s">
        <v>130</v>
      </c>
      <c r="G52" s="103">
        <v>67662172.799999997</v>
      </c>
      <c r="H52" s="4" t="s">
        <v>130</v>
      </c>
    </row>
    <row r="53" spans="1:8" s="50" customFormat="1" ht="30" x14ac:dyDescent="0.25">
      <c r="A53" s="98"/>
      <c r="B53" s="73" t="s">
        <v>101</v>
      </c>
      <c r="C53" s="24">
        <v>15700000</v>
      </c>
      <c r="D53" s="70"/>
      <c r="E53" s="103">
        <f>C52</f>
        <v>47101796.600000001</v>
      </c>
      <c r="F53" s="102"/>
      <c r="G53" s="24">
        <v>50171794.700000003</v>
      </c>
      <c r="H53" s="4"/>
    </row>
    <row r="54" spans="1:8" s="50" customFormat="1" ht="15" x14ac:dyDescent="0.25">
      <c r="A54" s="104"/>
      <c r="B54" s="70" t="s">
        <v>92</v>
      </c>
      <c r="C54" s="24">
        <f>C51+C52-C53</f>
        <v>32401796.600000001</v>
      </c>
      <c r="D54" s="70"/>
      <c r="E54" s="24">
        <f>E51+E52-E53</f>
        <v>54620310.999999993</v>
      </c>
      <c r="F54" s="102"/>
      <c r="G54" s="24">
        <f>G51+G52-G53</f>
        <v>72110689.099999979</v>
      </c>
      <c r="H54" s="102"/>
    </row>
    <row r="55" spans="1:8" s="50" customFormat="1" ht="45" x14ac:dyDescent="0.25">
      <c r="A55" s="99" t="s">
        <v>1</v>
      </c>
      <c r="B55" s="73" t="s">
        <v>102</v>
      </c>
      <c r="C55" s="11"/>
      <c r="D55" s="4"/>
      <c r="E55" s="11"/>
      <c r="F55" s="4"/>
      <c r="G55" s="11"/>
      <c r="H55" s="4"/>
    </row>
    <row r="56" spans="1:8" s="50" customFormat="1" ht="15" x14ac:dyDescent="0.25">
      <c r="A56" s="98"/>
      <c r="B56" s="73" t="s">
        <v>89</v>
      </c>
      <c r="C56" s="96">
        <v>0</v>
      </c>
      <c r="D56" s="4"/>
      <c r="E56" s="11">
        <v>7000000</v>
      </c>
      <c r="F56" s="4"/>
      <c r="G56" s="11">
        <f>E59</f>
        <v>7000000</v>
      </c>
      <c r="H56" s="4"/>
    </row>
    <row r="57" spans="1:8" s="50" customFormat="1" ht="30" x14ac:dyDescent="0.25">
      <c r="A57" s="98"/>
      <c r="B57" s="73" t="s">
        <v>90</v>
      </c>
      <c r="C57" s="96">
        <v>7000000</v>
      </c>
      <c r="D57" s="4" t="s">
        <v>134</v>
      </c>
      <c r="E57" s="11">
        <v>0</v>
      </c>
      <c r="F57" s="4"/>
      <c r="G57" s="11">
        <v>0</v>
      </c>
      <c r="H57" s="4"/>
    </row>
    <row r="58" spans="1:8" s="50" customFormat="1" ht="30" x14ac:dyDescent="0.25">
      <c r="A58" s="98"/>
      <c r="B58" s="73" t="s">
        <v>91</v>
      </c>
      <c r="C58" s="96">
        <v>0</v>
      </c>
      <c r="D58" s="4"/>
      <c r="E58" s="11">
        <v>0</v>
      </c>
      <c r="F58" s="4"/>
      <c r="G58" s="11">
        <v>0</v>
      </c>
      <c r="H58" s="4"/>
    </row>
    <row r="59" spans="1:8" s="50" customFormat="1" ht="15" x14ac:dyDescent="0.25">
      <c r="A59" s="105"/>
      <c r="B59" s="73" t="s">
        <v>92</v>
      </c>
      <c r="C59" s="96">
        <f>C56+C57-C58</f>
        <v>7000000</v>
      </c>
      <c r="D59" s="4"/>
      <c r="E59" s="11">
        <f>E56+E57-E58</f>
        <v>7000000</v>
      </c>
      <c r="F59" s="4"/>
      <c r="G59" s="11">
        <f>G56+G57-G58</f>
        <v>7000000</v>
      </c>
      <c r="H59" s="4"/>
    </row>
    <row r="60" spans="1:8" s="50" customFormat="1" x14ac:dyDescent="0.25"/>
  </sheetData>
  <mergeCells count="1">
    <mergeCell ref="A6:H6"/>
  </mergeCells>
  <printOptions horizontalCentered="1"/>
  <pageMargins left="0.47244094488188981" right="0.31496062992125984" top="0.43307086614173229" bottom="0.43307086614173229" header="0.23622047244094491" footer="0.27559055118110237"/>
  <pageSetup paperSize="9" scale="65" fitToHeight="0" orientation="portrait" r:id="rId1"/>
  <headerFooter>
    <oddHeader>&amp;C&amp;"Times New Roman,обычный"&amp;10&amp;P</oddHeader>
    <oddFooter>&amp;L&amp;"Times New Roman,обычный"&amp;8 943-23</oddFooter>
  </headerFooter>
  <rowBreaks count="1" manualBreakCount="1">
    <brk id="44"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E18"/>
  <sheetViews>
    <sheetView zoomScaleNormal="100" zoomScaleSheetLayoutView="100" workbookViewId="0">
      <selection activeCell="B23" sqref="B23"/>
    </sheetView>
  </sheetViews>
  <sheetFormatPr defaultColWidth="17.85546875" defaultRowHeight="15" x14ac:dyDescent="0.25"/>
  <cols>
    <col min="1" max="1" width="5.28515625" style="53" customWidth="1"/>
    <col min="2" max="2" width="69.140625" style="54" customWidth="1"/>
    <col min="3" max="3" width="13.28515625" style="54" customWidth="1"/>
    <col min="4" max="4" width="14" style="54" customWidth="1"/>
    <col min="5" max="5" width="15.5703125" style="54" customWidth="1"/>
    <col min="6" max="16384" width="17.85546875" style="54"/>
  </cols>
  <sheetData>
    <row r="1" spans="1:5" x14ac:dyDescent="0.25">
      <c r="D1" s="5" t="s">
        <v>2280</v>
      </c>
      <c r="E1" s="9"/>
    </row>
    <row r="2" spans="1:5" x14ac:dyDescent="0.25">
      <c r="D2" s="5" t="s">
        <v>248</v>
      </c>
      <c r="E2" s="9"/>
    </row>
    <row r="3" spans="1:5" x14ac:dyDescent="0.25">
      <c r="D3" s="6" t="s">
        <v>2357</v>
      </c>
    </row>
    <row r="4" spans="1:5" x14ac:dyDescent="0.25">
      <c r="D4" s="55"/>
      <c r="E4" s="55"/>
    </row>
    <row r="5" spans="1:5" ht="41.25" customHeight="1" x14ac:dyDescent="0.25">
      <c r="A5" s="176" t="s">
        <v>123</v>
      </c>
      <c r="B5" s="176"/>
      <c r="C5" s="176"/>
      <c r="D5" s="176"/>
      <c r="E5" s="176"/>
    </row>
    <row r="6" spans="1:5" x14ac:dyDescent="0.25">
      <c r="A6" s="56"/>
      <c r="B6" s="57"/>
      <c r="C6" s="58"/>
      <c r="D6" s="58"/>
      <c r="E6" s="58"/>
    </row>
    <row r="7" spans="1:5" ht="30" x14ac:dyDescent="0.25">
      <c r="A7" s="59" t="s">
        <v>2</v>
      </c>
      <c r="B7" s="59" t="s">
        <v>3</v>
      </c>
      <c r="C7" s="59" t="s">
        <v>4</v>
      </c>
      <c r="D7" s="59" t="s">
        <v>5</v>
      </c>
      <c r="E7" s="59" t="s">
        <v>17</v>
      </c>
    </row>
    <row r="8" spans="1:5" x14ac:dyDescent="0.25">
      <c r="A8" s="59">
        <v>1</v>
      </c>
      <c r="B8" s="60" t="s">
        <v>6</v>
      </c>
      <c r="C8" s="61">
        <f>C9+C10+C11</f>
        <v>5853623.2000000002</v>
      </c>
      <c r="D8" s="61">
        <f t="shared" ref="D8:E8" si="0">D9+D10+D11</f>
        <v>4008674</v>
      </c>
      <c r="E8" s="61">
        <f t="shared" si="0"/>
        <v>4452429.2</v>
      </c>
    </row>
    <row r="9" spans="1:5" x14ac:dyDescent="0.25">
      <c r="A9" s="62" t="s">
        <v>7</v>
      </c>
      <c r="B9" s="63" t="s">
        <v>8</v>
      </c>
      <c r="C9" s="61">
        <v>3003959.2</v>
      </c>
      <c r="D9" s="61">
        <v>1972663</v>
      </c>
      <c r="E9" s="61">
        <v>2418187.2000000002</v>
      </c>
    </row>
    <row r="10" spans="1:5" ht="30" x14ac:dyDescent="0.25">
      <c r="A10" s="62" t="s">
        <v>9</v>
      </c>
      <c r="B10" s="63" t="s">
        <v>10</v>
      </c>
      <c r="C10" s="61">
        <f>1988857+796630</f>
        <v>2785487</v>
      </c>
      <c r="D10" s="61">
        <v>1988857</v>
      </c>
      <c r="E10" s="61">
        <v>1988857</v>
      </c>
    </row>
    <row r="11" spans="1:5" ht="30" x14ac:dyDescent="0.25">
      <c r="A11" s="62" t="s">
        <v>11</v>
      </c>
      <c r="B11" s="63" t="s">
        <v>12</v>
      </c>
      <c r="C11" s="61">
        <f>49549+14628</f>
        <v>64177</v>
      </c>
      <c r="D11" s="61">
        <f>47154</f>
        <v>47154</v>
      </c>
      <c r="E11" s="61">
        <v>45385</v>
      </c>
    </row>
    <row r="12" spans="1:5" x14ac:dyDescent="0.25">
      <c r="A12" s="59">
        <v>2</v>
      </c>
      <c r="B12" s="63" t="s">
        <v>13</v>
      </c>
      <c r="C12" s="64">
        <f>19980732.2+96711.3</f>
        <v>20077443.5</v>
      </c>
      <c r="D12" s="61">
        <f>12612741.9+191568.3</f>
        <v>12804310.200000001</v>
      </c>
      <c r="E12" s="61">
        <f>10098299.5+229220</f>
        <v>10327519.5</v>
      </c>
    </row>
    <row r="13" spans="1:5" x14ac:dyDescent="0.25">
      <c r="A13" s="59">
        <v>3</v>
      </c>
      <c r="B13" s="63" t="s">
        <v>14</v>
      </c>
      <c r="C13" s="61">
        <v>4111074</v>
      </c>
      <c r="D13" s="61">
        <v>4218698.0999999996</v>
      </c>
      <c r="E13" s="61">
        <v>4066184.2</v>
      </c>
    </row>
    <row r="14" spans="1:5" x14ac:dyDescent="0.25">
      <c r="A14" s="59">
        <v>4</v>
      </c>
      <c r="B14" s="63" t="s">
        <v>15</v>
      </c>
      <c r="C14" s="61">
        <v>5914192.5999999996</v>
      </c>
      <c r="D14" s="61">
        <v>2425125.5</v>
      </c>
      <c r="E14" s="61">
        <v>2339892.9</v>
      </c>
    </row>
    <row r="15" spans="1:5" x14ac:dyDescent="0.25">
      <c r="A15" s="65"/>
      <c r="B15" s="60" t="s">
        <v>16</v>
      </c>
      <c r="C15" s="61">
        <f>C8+C12+C13+C14</f>
        <v>35956333.299999997</v>
      </c>
      <c r="D15" s="61">
        <f t="shared" ref="D15:E15" si="1">D8+D12+D13+D14</f>
        <v>23456807.800000004</v>
      </c>
      <c r="E15" s="61">
        <f t="shared" si="1"/>
        <v>21186025.799999997</v>
      </c>
    </row>
    <row r="16" spans="1:5" x14ac:dyDescent="0.25">
      <c r="A16" s="54"/>
      <c r="C16" s="53"/>
      <c r="D16" s="53"/>
    </row>
    <row r="18" spans="1:5" x14ac:dyDescent="0.25">
      <c r="A18" s="54"/>
      <c r="C18" s="66"/>
      <c r="D18" s="66"/>
      <c r="E18" s="66"/>
    </row>
  </sheetData>
  <mergeCells count="1">
    <mergeCell ref="A5:E5"/>
  </mergeCells>
  <pageMargins left="0.98" right="0.39370078740157483" top="0.67" bottom="0.78740157480314965" header="0.31496062992125984" footer="0.31496062992125984"/>
  <pageSetup paperSize="9" scale="74" orientation="portrait" r:id="rId1"/>
  <headerFooter>
    <oddFooter>&amp;L&amp;"Times New Roman,обычный"&amp;8 943-23</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outlinePr summaryBelow="0"/>
    <pageSetUpPr fitToPage="1"/>
  </sheetPr>
  <dimension ref="A1:IV54"/>
  <sheetViews>
    <sheetView showGridLines="0" workbookViewId="0">
      <selection activeCell="B4" sqref="B4"/>
    </sheetView>
  </sheetViews>
  <sheetFormatPr defaultRowHeight="12.75" customHeight="1" x14ac:dyDescent="0.2"/>
  <cols>
    <col min="1" max="1" width="8.7109375" style="115" customWidth="1"/>
    <col min="2" max="2" width="30.7109375" style="115" customWidth="1"/>
    <col min="3" max="5" width="13.85546875" style="115" customWidth="1"/>
    <col min="6" max="6" width="9.140625" style="115" customWidth="1"/>
    <col min="7" max="7" width="13.140625" style="115" customWidth="1"/>
    <col min="8" max="10" width="9.140625" style="115" customWidth="1"/>
    <col min="11" max="16384" width="9.140625" style="115"/>
  </cols>
  <sheetData>
    <row r="1" spans="1:256" ht="15" x14ac:dyDescent="0.25">
      <c r="A1" s="114"/>
      <c r="B1" s="114"/>
      <c r="C1" s="114"/>
      <c r="D1" s="9" t="s">
        <v>222</v>
      </c>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14"/>
      <c r="AK1" s="114"/>
      <c r="AL1" s="114"/>
      <c r="AM1" s="114"/>
      <c r="AN1" s="114"/>
      <c r="AO1" s="114"/>
      <c r="AP1" s="114"/>
      <c r="AQ1" s="114"/>
      <c r="AR1" s="114"/>
      <c r="AS1" s="114"/>
      <c r="AT1" s="114"/>
      <c r="AU1" s="114"/>
      <c r="AV1" s="114"/>
      <c r="AW1" s="114"/>
      <c r="AX1" s="114"/>
      <c r="AY1" s="114"/>
      <c r="AZ1" s="114"/>
      <c r="BA1" s="114"/>
      <c r="BB1" s="114"/>
      <c r="BC1" s="114"/>
      <c r="BD1" s="114"/>
      <c r="BE1" s="114"/>
      <c r="BF1" s="114"/>
      <c r="BG1" s="114"/>
      <c r="BH1" s="114"/>
      <c r="BI1" s="114"/>
      <c r="BJ1" s="114"/>
      <c r="BK1" s="114"/>
      <c r="BL1" s="114"/>
      <c r="BM1" s="114"/>
      <c r="BN1" s="114"/>
      <c r="BO1" s="114"/>
      <c r="BP1" s="114"/>
      <c r="BQ1" s="114"/>
      <c r="BR1" s="114"/>
      <c r="BS1" s="114"/>
      <c r="BT1" s="114"/>
      <c r="BU1" s="114"/>
      <c r="BV1" s="114"/>
      <c r="BW1" s="114"/>
      <c r="BX1" s="114"/>
      <c r="BY1" s="114"/>
      <c r="BZ1" s="114"/>
      <c r="CA1" s="114"/>
      <c r="CB1" s="114"/>
      <c r="CC1" s="114"/>
      <c r="CD1" s="114"/>
      <c r="CE1" s="114"/>
      <c r="CF1" s="114"/>
      <c r="CG1" s="114"/>
      <c r="CH1" s="114"/>
      <c r="CI1" s="114"/>
      <c r="CJ1" s="114"/>
      <c r="CK1" s="114"/>
      <c r="CL1" s="114"/>
      <c r="CM1" s="114"/>
      <c r="CN1" s="114"/>
      <c r="CO1" s="114"/>
      <c r="CP1" s="114"/>
      <c r="CQ1" s="114"/>
      <c r="CR1" s="114"/>
      <c r="CS1" s="114"/>
      <c r="CT1" s="114"/>
      <c r="CU1" s="114"/>
      <c r="CV1" s="114"/>
      <c r="CW1" s="114"/>
      <c r="CX1" s="114"/>
      <c r="CY1" s="114"/>
      <c r="CZ1" s="114"/>
      <c r="DA1" s="114"/>
      <c r="DB1" s="114"/>
      <c r="DC1" s="114"/>
      <c r="DD1" s="114"/>
      <c r="DE1" s="114"/>
      <c r="DF1" s="114"/>
      <c r="DG1" s="114"/>
      <c r="DH1" s="114"/>
      <c r="DI1" s="114"/>
      <c r="DJ1" s="114"/>
      <c r="DK1" s="114"/>
      <c r="DL1" s="114"/>
      <c r="DM1" s="114"/>
      <c r="DN1" s="114"/>
      <c r="DO1" s="114"/>
      <c r="DP1" s="114"/>
      <c r="DQ1" s="114"/>
      <c r="DR1" s="114"/>
      <c r="DS1" s="114"/>
      <c r="DT1" s="114"/>
      <c r="DU1" s="114"/>
      <c r="DV1" s="114"/>
      <c r="DW1" s="114"/>
      <c r="DX1" s="114"/>
      <c r="DY1" s="114"/>
      <c r="DZ1" s="114"/>
      <c r="EA1" s="114"/>
      <c r="EB1" s="114"/>
      <c r="EC1" s="114"/>
      <c r="ED1" s="114"/>
      <c r="EE1" s="114"/>
      <c r="EF1" s="114"/>
      <c r="EG1" s="114"/>
      <c r="EH1" s="114"/>
      <c r="EI1" s="114"/>
      <c r="EJ1" s="114"/>
      <c r="EK1" s="114"/>
      <c r="EL1" s="114"/>
      <c r="EM1" s="114"/>
      <c r="EN1" s="114"/>
      <c r="EO1" s="114"/>
      <c r="EP1" s="114"/>
      <c r="EQ1" s="114"/>
      <c r="ER1" s="114"/>
      <c r="ES1" s="114"/>
      <c r="ET1" s="114"/>
      <c r="EU1" s="114"/>
      <c r="EV1" s="114"/>
      <c r="EW1" s="114"/>
      <c r="EX1" s="114"/>
      <c r="EY1" s="114"/>
      <c r="EZ1" s="114"/>
      <c r="FA1" s="114"/>
      <c r="FB1" s="114"/>
      <c r="FC1" s="114"/>
      <c r="FD1" s="114"/>
      <c r="FE1" s="114"/>
      <c r="FF1" s="114"/>
      <c r="FG1" s="114"/>
      <c r="FH1" s="114"/>
      <c r="FI1" s="114"/>
      <c r="FJ1" s="114"/>
      <c r="FK1" s="114"/>
      <c r="FL1" s="114"/>
      <c r="FM1" s="114"/>
      <c r="FN1" s="114"/>
      <c r="FO1" s="114"/>
      <c r="FP1" s="114"/>
      <c r="FQ1" s="114"/>
      <c r="FR1" s="114"/>
      <c r="FS1" s="114"/>
      <c r="FT1" s="114"/>
      <c r="FU1" s="114"/>
      <c r="FV1" s="114"/>
      <c r="FW1" s="114"/>
      <c r="FX1" s="114"/>
      <c r="FY1" s="114"/>
      <c r="FZ1" s="114"/>
      <c r="GA1" s="114"/>
      <c r="GB1" s="114"/>
      <c r="GC1" s="114"/>
      <c r="GD1" s="114"/>
      <c r="GE1" s="114"/>
      <c r="GF1" s="114"/>
      <c r="GG1" s="114"/>
      <c r="GH1" s="114"/>
      <c r="GI1" s="114"/>
      <c r="GJ1" s="114"/>
      <c r="GK1" s="114"/>
      <c r="GL1" s="114"/>
      <c r="GM1" s="114"/>
      <c r="GN1" s="114"/>
      <c r="GO1" s="114"/>
      <c r="GP1" s="114"/>
      <c r="GQ1" s="114"/>
      <c r="GR1" s="114"/>
      <c r="GS1" s="114"/>
      <c r="GT1" s="114"/>
      <c r="GU1" s="114"/>
      <c r="GV1" s="114"/>
      <c r="GW1" s="114"/>
      <c r="GX1" s="114"/>
      <c r="GY1" s="114"/>
      <c r="GZ1" s="114"/>
      <c r="HA1" s="114"/>
      <c r="HB1" s="114"/>
      <c r="HC1" s="114"/>
      <c r="HD1" s="114"/>
      <c r="HE1" s="114"/>
      <c r="HF1" s="114"/>
      <c r="HG1" s="114"/>
      <c r="HH1" s="114"/>
      <c r="HI1" s="114"/>
      <c r="HJ1" s="114"/>
      <c r="HK1" s="114"/>
      <c r="HL1" s="114"/>
      <c r="HM1" s="114"/>
      <c r="HN1" s="114"/>
      <c r="HO1" s="114"/>
      <c r="HP1" s="114"/>
      <c r="HQ1" s="114"/>
      <c r="HR1" s="114"/>
      <c r="HS1" s="114"/>
      <c r="HT1" s="114"/>
      <c r="HU1" s="114"/>
      <c r="HV1" s="114"/>
      <c r="HW1" s="114"/>
      <c r="HX1" s="114"/>
      <c r="HY1" s="114"/>
      <c r="HZ1" s="114"/>
      <c r="IA1" s="114"/>
      <c r="IB1" s="114"/>
      <c r="IC1" s="114"/>
      <c r="ID1" s="114"/>
      <c r="IE1" s="114"/>
      <c r="IF1" s="114"/>
      <c r="IG1" s="114"/>
      <c r="IH1" s="114"/>
      <c r="II1" s="114"/>
      <c r="IJ1" s="114"/>
      <c r="IK1" s="114"/>
      <c r="IL1" s="114"/>
      <c r="IM1" s="114"/>
      <c r="IN1" s="114"/>
      <c r="IO1" s="114"/>
      <c r="IP1" s="114"/>
      <c r="IQ1" s="114"/>
      <c r="IR1" s="114"/>
      <c r="IS1" s="114"/>
      <c r="IT1" s="114"/>
      <c r="IU1" s="114"/>
      <c r="IV1" s="114"/>
    </row>
    <row r="2" spans="1:256" ht="15" x14ac:dyDescent="0.25">
      <c r="A2" s="114"/>
      <c r="B2" s="114"/>
      <c r="C2" s="114"/>
      <c r="D2" s="116" t="s">
        <v>248</v>
      </c>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c r="DP2" s="114"/>
      <c r="DQ2" s="114"/>
      <c r="DR2" s="114"/>
      <c r="DS2" s="114"/>
      <c r="DT2" s="114"/>
      <c r="DU2" s="114"/>
      <c r="DV2" s="114"/>
      <c r="DW2" s="114"/>
      <c r="DX2" s="114"/>
      <c r="DY2" s="114"/>
      <c r="DZ2" s="114"/>
      <c r="EA2" s="114"/>
      <c r="EB2" s="114"/>
      <c r="EC2" s="114"/>
      <c r="ED2" s="114"/>
      <c r="EE2" s="114"/>
      <c r="EF2" s="114"/>
      <c r="EG2" s="114"/>
      <c r="EH2" s="114"/>
      <c r="EI2" s="114"/>
      <c r="EJ2" s="114"/>
      <c r="EK2" s="114"/>
      <c r="EL2" s="114"/>
      <c r="EM2" s="114"/>
      <c r="EN2" s="114"/>
      <c r="EO2" s="114"/>
      <c r="EP2" s="114"/>
      <c r="EQ2" s="114"/>
      <c r="ER2" s="114"/>
      <c r="ES2" s="114"/>
      <c r="ET2" s="114"/>
      <c r="EU2" s="114"/>
      <c r="EV2" s="114"/>
      <c r="EW2" s="114"/>
      <c r="EX2" s="114"/>
      <c r="EY2" s="114"/>
      <c r="EZ2" s="114"/>
      <c r="FA2" s="114"/>
      <c r="FB2" s="114"/>
      <c r="FC2" s="114"/>
      <c r="FD2" s="114"/>
      <c r="FE2" s="114"/>
      <c r="FF2" s="114"/>
      <c r="FG2" s="114"/>
      <c r="FH2" s="114"/>
      <c r="FI2" s="114"/>
      <c r="FJ2" s="114"/>
      <c r="FK2" s="114"/>
      <c r="FL2" s="114"/>
      <c r="FM2" s="114"/>
      <c r="FN2" s="114"/>
      <c r="FO2" s="114"/>
      <c r="FP2" s="114"/>
      <c r="FQ2" s="114"/>
      <c r="FR2" s="114"/>
      <c r="FS2" s="114"/>
      <c r="FT2" s="114"/>
      <c r="FU2" s="114"/>
      <c r="FV2" s="114"/>
      <c r="FW2" s="114"/>
      <c r="FX2" s="114"/>
      <c r="FY2" s="114"/>
      <c r="FZ2" s="114"/>
      <c r="GA2" s="114"/>
      <c r="GB2" s="114"/>
      <c r="GC2" s="114"/>
      <c r="GD2" s="114"/>
      <c r="GE2" s="114"/>
      <c r="GF2" s="114"/>
      <c r="GG2" s="114"/>
      <c r="GH2" s="114"/>
      <c r="GI2" s="114"/>
      <c r="GJ2" s="114"/>
      <c r="GK2" s="114"/>
      <c r="GL2" s="114"/>
      <c r="GM2" s="114"/>
      <c r="GN2" s="114"/>
      <c r="GO2" s="114"/>
      <c r="GP2" s="114"/>
      <c r="GQ2" s="114"/>
      <c r="GR2" s="114"/>
      <c r="GS2" s="114"/>
      <c r="GT2" s="114"/>
      <c r="GU2" s="114"/>
      <c r="GV2" s="114"/>
      <c r="GW2" s="114"/>
      <c r="GX2" s="114"/>
      <c r="GY2" s="114"/>
      <c r="GZ2" s="114"/>
      <c r="HA2" s="114"/>
      <c r="HB2" s="114"/>
      <c r="HC2" s="114"/>
      <c r="HD2" s="114"/>
      <c r="HE2" s="114"/>
      <c r="HF2" s="114"/>
      <c r="HG2" s="114"/>
      <c r="HH2" s="114"/>
      <c r="HI2" s="114"/>
      <c r="HJ2" s="114"/>
      <c r="HK2" s="114"/>
      <c r="HL2" s="114"/>
      <c r="HM2" s="114"/>
      <c r="HN2" s="114"/>
      <c r="HO2" s="114"/>
      <c r="HP2" s="114"/>
      <c r="HQ2" s="114"/>
      <c r="HR2" s="114"/>
      <c r="HS2" s="114"/>
      <c r="HT2" s="114"/>
      <c r="HU2" s="114"/>
      <c r="HV2" s="114"/>
      <c r="HW2" s="114"/>
      <c r="HX2" s="114"/>
      <c r="HY2" s="114"/>
      <c r="HZ2" s="114"/>
      <c r="IA2" s="114"/>
      <c r="IB2" s="114"/>
      <c r="IC2" s="114"/>
      <c r="ID2" s="114"/>
      <c r="IE2" s="114"/>
      <c r="IF2" s="114"/>
      <c r="IG2" s="114"/>
      <c r="IH2" s="114"/>
      <c r="II2" s="114"/>
      <c r="IJ2" s="114"/>
      <c r="IK2" s="114"/>
      <c r="IL2" s="114"/>
      <c r="IM2" s="114"/>
      <c r="IN2" s="114"/>
      <c r="IO2" s="114"/>
      <c r="IP2" s="114"/>
      <c r="IQ2" s="114"/>
      <c r="IR2" s="114"/>
      <c r="IS2" s="114"/>
      <c r="IT2" s="114"/>
      <c r="IU2" s="114"/>
      <c r="IV2" s="114"/>
    </row>
    <row r="3" spans="1:256" ht="15" x14ac:dyDescent="0.25">
      <c r="A3" s="117"/>
      <c r="B3" s="114"/>
      <c r="C3" s="114"/>
      <c r="D3" s="116" t="s">
        <v>2358</v>
      </c>
      <c r="E3" s="114"/>
      <c r="F3" s="118"/>
      <c r="G3" s="119"/>
      <c r="H3" s="120"/>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c r="DK3" s="114"/>
      <c r="DL3" s="114"/>
      <c r="DM3" s="114"/>
      <c r="DN3" s="114"/>
      <c r="DO3" s="114"/>
      <c r="DP3" s="114"/>
      <c r="DQ3" s="114"/>
      <c r="DR3" s="114"/>
      <c r="DS3" s="114"/>
      <c r="DT3" s="114"/>
      <c r="DU3" s="114"/>
      <c r="DV3" s="114"/>
      <c r="DW3" s="114"/>
      <c r="DX3" s="114"/>
      <c r="DY3" s="114"/>
      <c r="DZ3" s="114"/>
      <c r="EA3" s="114"/>
      <c r="EB3" s="114"/>
      <c r="EC3" s="114"/>
      <c r="ED3" s="114"/>
      <c r="EE3" s="114"/>
      <c r="EF3" s="114"/>
      <c r="EG3" s="114"/>
      <c r="EH3" s="114"/>
      <c r="EI3" s="114"/>
      <c r="EJ3" s="114"/>
      <c r="EK3" s="114"/>
      <c r="EL3" s="114"/>
      <c r="EM3" s="114"/>
      <c r="EN3" s="114"/>
      <c r="EO3" s="114"/>
      <c r="EP3" s="114"/>
      <c r="EQ3" s="114"/>
      <c r="ER3" s="114"/>
      <c r="ES3" s="114"/>
      <c r="ET3" s="114"/>
      <c r="EU3" s="114"/>
      <c r="EV3" s="114"/>
      <c r="EW3" s="114"/>
      <c r="EX3" s="114"/>
      <c r="EY3" s="114"/>
      <c r="EZ3" s="114"/>
      <c r="FA3" s="114"/>
      <c r="FB3" s="114"/>
      <c r="FC3" s="114"/>
      <c r="FD3" s="114"/>
      <c r="FE3" s="114"/>
      <c r="FF3" s="114"/>
      <c r="FG3" s="114"/>
      <c r="FH3" s="114"/>
      <c r="FI3" s="114"/>
      <c r="FJ3" s="114"/>
      <c r="FK3" s="114"/>
      <c r="FL3" s="114"/>
      <c r="FM3" s="114"/>
      <c r="FN3" s="114"/>
      <c r="FO3" s="114"/>
      <c r="FP3" s="114"/>
      <c r="FQ3" s="114"/>
      <c r="FR3" s="114"/>
      <c r="FS3" s="114"/>
      <c r="FT3" s="114"/>
      <c r="FU3" s="114"/>
      <c r="FV3" s="114"/>
      <c r="FW3" s="114"/>
      <c r="FX3" s="114"/>
      <c r="FY3" s="114"/>
      <c r="FZ3" s="114"/>
      <c r="GA3" s="114"/>
      <c r="GB3" s="114"/>
      <c r="GC3" s="114"/>
      <c r="GD3" s="114"/>
      <c r="GE3" s="114"/>
      <c r="GF3" s="114"/>
      <c r="GG3" s="114"/>
      <c r="GH3" s="114"/>
      <c r="GI3" s="114"/>
      <c r="GJ3" s="114"/>
      <c r="GK3" s="114"/>
      <c r="GL3" s="114"/>
      <c r="GM3" s="114"/>
      <c r="GN3" s="114"/>
      <c r="GO3" s="114"/>
      <c r="GP3" s="114"/>
      <c r="GQ3" s="114"/>
      <c r="GR3" s="114"/>
      <c r="GS3" s="114"/>
      <c r="GT3" s="114"/>
      <c r="GU3" s="114"/>
      <c r="GV3" s="114"/>
      <c r="GW3" s="114"/>
      <c r="GX3" s="114"/>
      <c r="GY3" s="114"/>
      <c r="GZ3" s="114"/>
      <c r="HA3" s="114"/>
      <c r="HB3" s="114"/>
      <c r="HC3" s="114"/>
      <c r="HD3" s="114"/>
      <c r="HE3" s="114"/>
      <c r="HF3" s="114"/>
      <c r="HG3" s="114"/>
      <c r="HH3" s="114"/>
      <c r="HI3" s="114"/>
      <c r="HJ3" s="114"/>
      <c r="HK3" s="114"/>
      <c r="HL3" s="114"/>
      <c r="HM3" s="114"/>
      <c r="HN3" s="114"/>
      <c r="HO3" s="114"/>
      <c r="HP3" s="114"/>
      <c r="HQ3" s="114"/>
      <c r="HR3" s="114"/>
      <c r="HS3" s="114"/>
      <c r="HT3" s="114"/>
      <c r="HU3" s="114"/>
      <c r="HV3" s="114"/>
      <c r="HW3" s="114"/>
      <c r="HX3" s="114"/>
      <c r="HY3" s="114"/>
      <c r="HZ3" s="114"/>
      <c r="IA3" s="114"/>
      <c r="IB3" s="114"/>
      <c r="IC3" s="114"/>
      <c r="ID3" s="114"/>
      <c r="IE3" s="114"/>
      <c r="IF3" s="114"/>
      <c r="IG3" s="114"/>
      <c r="IH3" s="114"/>
      <c r="II3" s="114"/>
      <c r="IJ3" s="114"/>
      <c r="IK3" s="114"/>
      <c r="IL3" s="114"/>
      <c r="IM3" s="114"/>
      <c r="IN3" s="114"/>
      <c r="IO3" s="114"/>
      <c r="IP3" s="114"/>
      <c r="IQ3" s="114"/>
      <c r="IR3" s="114"/>
      <c r="IS3" s="114"/>
      <c r="IT3" s="114"/>
      <c r="IU3" s="114"/>
      <c r="IV3" s="114"/>
    </row>
    <row r="4" spans="1:256" ht="15.4" customHeight="1" x14ac:dyDescent="0.25">
      <c r="A4" s="117"/>
      <c r="B4" s="114"/>
      <c r="C4" s="114"/>
      <c r="D4" s="116"/>
      <c r="E4" s="114"/>
      <c r="F4" s="118"/>
      <c r="G4" s="119"/>
      <c r="H4" s="120"/>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c r="DM4" s="114"/>
      <c r="DN4" s="114"/>
      <c r="DO4" s="114"/>
      <c r="DP4" s="114"/>
      <c r="DQ4" s="114"/>
      <c r="DR4" s="114"/>
      <c r="DS4" s="114"/>
      <c r="DT4" s="114"/>
      <c r="DU4" s="114"/>
      <c r="DV4" s="114"/>
      <c r="DW4" s="114"/>
      <c r="DX4" s="114"/>
      <c r="DY4" s="114"/>
      <c r="DZ4" s="114"/>
      <c r="EA4" s="114"/>
      <c r="EB4" s="114"/>
      <c r="EC4" s="114"/>
      <c r="ED4" s="114"/>
      <c r="EE4" s="114"/>
      <c r="EF4" s="114"/>
      <c r="EG4" s="114"/>
      <c r="EH4" s="114"/>
      <c r="EI4" s="114"/>
      <c r="EJ4" s="114"/>
      <c r="EK4" s="114"/>
      <c r="EL4" s="114"/>
      <c r="EM4" s="114"/>
      <c r="EN4" s="114"/>
      <c r="EO4" s="114"/>
      <c r="EP4" s="114"/>
      <c r="EQ4" s="114"/>
      <c r="ER4" s="114"/>
      <c r="ES4" s="114"/>
      <c r="ET4" s="114"/>
      <c r="EU4" s="114"/>
      <c r="EV4" s="114"/>
      <c r="EW4" s="114"/>
      <c r="EX4" s="114"/>
      <c r="EY4" s="114"/>
      <c r="EZ4" s="114"/>
      <c r="FA4" s="114"/>
      <c r="FB4" s="114"/>
      <c r="FC4" s="114"/>
      <c r="FD4" s="114"/>
      <c r="FE4" s="114"/>
      <c r="FF4" s="114"/>
      <c r="FG4" s="114"/>
      <c r="FH4" s="114"/>
      <c r="FI4" s="114"/>
      <c r="FJ4" s="114"/>
      <c r="FK4" s="114"/>
      <c r="FL4" s="114"/>
      <c r="FM4" s="114"/>
      <c r="FN4" s="114"/>
      <c r="FO4" s="114"/>
      <c r="FP4" s="114"/>
      <c r="FQ4" s="114"/>
      <c r="FR4" s="114"/>
      <c r="FS4" s="114"/>
      <c r="FT4" s="114"/>
      <c r="FU4" s="114"/>
      <c r="FV4" s="114"/>
      <c r="FW4" s="114"/>
      <c r="FX4" s="114"/>
      <c r="FY4" s="114"/>
      <c r="FZ4" s="114"/>
      <c r="GA4" s="114"/>
      <c r="GB4" s="114"/>
      <c r="GC4" s="114"/>
      <c r="GD4" s="114"/>
      <c r="GE4" s="114"/>
      <c r="GF4" s="114"/>
      <c r="GG4" s="114"/>
      <c r="GH4" s="114"/>
      <c r="GI4" s="114"/>
      <c r="GJ4" s="114"/>
      <c r="GK4" s="114"/>
      <c r="GL4" s="114"/>
      <c r="GM4" s="114"/>
      <c r="GN4" s="114"/>
      <c r="GO4" s="114"/>
      <c r="GP4" s="114"/>
      <c r="GQ4" s="114"/>
      <c r="GR4" s="114"/>
      <c r="GS4" s="114"/>
      <c r="GT4" s="114"/>
      <c r="GU4" s="114"/>
      <c r="GV4" s="114"/>
      <c r="GW4" s="114"/>
      <c r="GX4" s="114"/>
      <c r="GY4" s="114"/>
      <c r="GZ4" s="114"/>
      <c r="HA4" s="114"/>
      <c r="HB4" s="114"/>
      <c r="HC4" s="114"/>
      <c r="HD4" s="114"/>
      <c r="HE4" s="114"/>
      <c r="HF4" s="114"/>
      <c r="HG4" s="114"/>
      <c r="HH4" s="114"/>
      <c r="HI4" s="114"/>
      <c r="HJ4" s="114"/>
      <c r="HK4" s="114"/>
      <c r="HL4" s="114"/>
      <c r="HM4" s="114"/>
      <c r="HN4" s="114"/>
      <c r="HO4" s="114"/>
      <c r="HP4" s="114"/>
      <c r="HQ4" s="114"/>
      <c r="HR4" s="114"/>
      <c r="HS4" s="114"/>
      <c r="HT4" s="114"/>
      <c r="HU4" s="114"/>
      <c r="HV4" s="114"/>
      <c r="HW4" s="114"/>
      <c r="HX4" s="114"/>
      <c r="HY4" s="114"/>
      <c r="HZ4" s="114"/>
      <c r="IA4" s="114"/>
      <c r="IB4" s="114"/>
      <c r="IC4" s="114"/>
      <c r="ID4" s="114"/>
      <c r="IE4" s="114"/>
      <c r="IF4" s="114"/>
      <c r="IG4" s="114"/>
      <c r="IH4" s="114"/>
      <c r="II4" s="114"/>
      <c r="IJ4" s="114"/>
      <c r="IK4" s="114"/>
      <c r="IL4" s="114"/>
      <c r="IM4" s="114"/>
      <c r="IN4" s="114"/>
      <c r="IO4" s="114"/>
      <c r="IP4" s="114"/>
      <c r="IQ4" s="114"/>
      <c r="IR4" s="114"/>
      <c r="IS4" s="114"/>
      <c r="IT4" s="114"/>
      <c r="IU4" s="114"/>
      <c r="IV4" s="114"/>
    </row>
    <row r="5" spans="1:256" ht="15.4" customHeight="1" x14ac:dyDescent="0.25">
      <c r="A5" s="117"/>
      <c r="B5" s="114"/>
      <c r="C5" s="114"/>
      <c r="D5" s="107" t="s">
        <v>223</v>
      </c>
      <c r="E5" s="114"/>
      <c r="F5" s="118"/>
      <c r="G5" s="119"/>
      <c r="H5" s="120"/>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c r="DM5" s="114"/>
      <c r="DN5" s="114"/>
      <c r="DO5" s="114"/>
      <c r="DP5" s="114"/>
      <c r="DQ5" s="114"/>
      <c r="DR5" s="114"/>
      <c r="DS5" s="114"/>
      <c r="DT5" s="114"/>
      <c r="DU5" s="114"/>
      <c r="DV5" s="114"/>
      <c r="DW5" s="114"/>
      <c r="DX5" s="114"/>
      <c r="DY5" s="114"/>
      <c r="DZ5" s="114"/>
      <c r="EA5" s="114"/>
      <c r="EB5" s="114"/>
      <c r="EC5" s="114"/>
      <c r="ED5" s="114"/>
      <c r="EE5" s="114"/>
      <c r="EF5" s="114"/>
      <c r="EG5" s="114"/>
      <c r="EH5" s="114"/>
      <c r="EI5" s="114"/>
      <c r="EJ5" s="114"/>
      <c r="EK5" s="114"/>
      <c r="EL5" s="114"/>
      <c r="EM5" s="114"/>
      <c r="EN5" s="114"/>
      <c r="EO5" s="114"/>
      <c r="EP5" s="114"/>
      <c r="EQ5" s="114"/>
      <c r="ER5" s="114"/>
      <c r="ES5" s="114"/>
      <c r="ET5" s="114"/>
      <c r="EU5" s="114"/>
      <c r="EV5" s="114"/>
      <c r="EW5" s="114"/>
      <c r="EX5" s="114"/>
      <c r="EY5" s="114"/>
      <c r="EZ5" s="114"/>
      <c r="FA5" s="114"/>
      <c r="FB5" s="114"/>
      <c r="FC5" s="114"/>
      <c r="FD5" s="114"/>
      <c r="FE5" s="114"/>
      <c r="FF5" s="114"/>
      <c r="FG5" s="114"/>
      <c r="FH5" s="114"/>
      <c r="FI5" s="114"/>
      <c r="FJ5" s="114"/>
      <c r="FK5" s="114"/>
      <c r="FL5" s="114"/>
      <c r="FM5" s="114"/>
      <c r="FN5" s="114"/>
      <c r="FO5" s="114"/>
      <c r="FP5" s="114"/>
      <c r="FQ5" s="114"/>
      <c r="FR5" s="114"/>
      <c r="FS5" s="114"/>
      <c r="FT5" s="114"/>
      <c r="FU5" s="114"/>
      <c r="FV5" s="114"/>
      <c r="FW5" s="114"/>
      <c r="FX5" s="114"/>
      <c r="FY5" s="114"/>
      <c r="FZ5" s="114"/>
      <c r="GA5" s="114"/>
      <c r="GB5" s="114"/>
      <c r="GC5" s="114"/>
      <c r="GD5" s="114"/>
      <c r="GE5" s="114"/>
      <c r="GF5" s="114"/>
      <c r="GG5" s="114"/>
      <c r="GH5" s="114"/>
      <c r="GI5" s="114"/>
      <c r="GJ5" s="114"/>
      <c r="GK5" s="114"/>
      <c r="GL5" s="114"/>
      <c r="GM5" s="114"/>
      <c r="GN5" s="114"/>
      <c r="GO5" s="114"/>
      <c r="GP5" s="114"/>
      <c r="GQ5" s="114"/>
      <c r="GR5" s="114"/>
      <c r="GS5" s="114"/>
      <c r="GT5" s="114"/>
      <c r="GU5" s="114"/>
      <c r="GV5" s="114"/>
      <c r="GW5" s="114"/>
      <c r="GX5" s="114"/>
      <c r="GY5" s="114"/>
      <c r="GZ5" s="114"/>
      <c r="HA5" s="114"/>
      <c r="HB5" s="114"/>
      <c r="HC5" s="114"/>
      <c r="HD5" s="114"/>
      <c r="HE5" s="114"/>
      <c r="HF5" s="114"/>
      <c r="HG5" s="114"/>
      <c r="HH5" s="114"/>
      <c r="HI5" s="114"/>
      <c r="HJ5" s="114"/>
      <c r="HK5" s="114"/>
      <c r="HL5" s="114"/>
      <c r="HM5" s="114"/>
      <c r="HN5" s="114"/>
      <c r="HO5" s="114"/>
      <c r="HP5" s="114"/>
      <c r="HQ5" s="114"/>
      <c r="HR5" s="114"/>
      <c r="HS5" s="114"/>
      <c r="HT5" s="114"/>
      <c r="HU5" s="114"/>
      <c r="HV5" s="114"/>
      <c r="HW5" s="114"/>
      <c r="HX5" s="114"/>
      <c r="HY5" s="114"/>
      <c r="HZ5" s="114"/>
      <c r="IA5" s="114"/>
      <c r="IB5" s="114"/>
      <c r="IC5" s="114"/>
      <c r="ID5" s="114"/>
      <c r="IE5" s="114"/>
      <c r="IF5" s="114"/>
      <c r="IG5" s="114"/>
      <c r="IH5" s="114"/>
      <c r="II5" s="114"/>
      <c r="IJ5" s="114"/>
      <c r="IK5" s="114"/>
      <c r="IL5" s="114"/>
      <c r="IM5" s="114"/>
      <c r="IN5" s="114"/>
      <c r="IO5" s="114"/>
      <c r="IP5" s="114"/>
      <c r="IQ5" s="114"/>
      <c r="IR5" s="114"/>
      <c r="IS5" s="114"/>
      <c r="IT5" s="114"/>
      <c r="IU5" s="114"/>
      <c r="IV5" s="114"/>
    </row>
    <row r="6" spans="1:256" ht="15" x14ac:dyDescent="0.25">
      <c r="A6" s="117"/>
      <c r="B6" s="114"/>
      <c r="C6" s="114"/>
      <c r="D6" s="107" t="s">
        <v>224</v>
      </c>
      <c r="E6" s="121"/>
      <c r="F6" s="118"/>
      <c r="G6" s="119"/>
      <c r="H6" s="120"/>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c r="DK6" s="114"/>
      <c r="DL6" s="114"/>
      <c r="DM6" s="114"/>
      <c r="DN6" s="114"/>
      <c r="DO6" s="114"/>
      <c r="DP6" s="114"/>
      <c r="DQ6" s="114"/>
      <c r="DR6" s="114"/>
      <c r="DS6" s="114"/>
      <c r="DT6" s="114"/>
      <c r="DU6" s="114"/>
      <c r="DV6" s="114"/>
      <c r="DW6" s="114"/>
      <c r="DX6" s="114"/>
      <c r="DY6" s="114"/>
      <c r="DZ6" s="114"/>
      <c r="EA6" s="114"/>
      <c r="EB6" s="114"/>
      <c r="EC6" s="114"/>
      <c r="ED6" s="114"/>
      <c r="EE6" s="114"/>
      <c r="EF6" s="114"/>
      <c r="EG6" s="114"/>
      <c r="EH6" s="114"/>
      <c r="EI6" s="114"/>
      <c r="EJ6" s="114"/>
      <c r="EK6" s="114"/>
      <c r="EL6" s="114"/>
      <c r="EM6" s="114"/>
      <c r="EN6" s="114"/>
      <c r="EO6" s="114"/>
      <c r="EP6" s="114"/>
      <c r="EQ6" s="114"/>
      <c r="ER6" s="114"/>
      <c r="ES6" s="114"/>
      <c r="ET6" s="114"/>
      <c r="EU6" s="114"/>
      <c r="EV6" s="114"/>
      <c r="EW6" s="114"/>
      <c r="EX6" s="114"/>
      <c r="EY6" s="114"/>
      <c r="EZ6" s="114"/>
      <c r="FA6" s="114"/>
      <c r="FB6" s="114"/>
      <c r="FC6" s="114"/>
      <c r="FD6" s="114"/>
      <c r="FE6" s="114"/>
      <c r="FF6" s="114"/>
      <c r="FG6" s="114"/>
      <c r="FH6" s="114"/>
      <c r="FI6" s="114"/>
      <c r="FJ6" s="114"/>
      <c r="FK6" s="114"/>
      <c r="FL6" s="114"/>
      <c r="FM6" s="114"/>
      <c r="FN6" s="114"/>
      <c r="FO6" s="114"/>
      <c r="FP6" s="114"/>
      <c r="FQ6" s="114"/>
      <c r="FR6" s="114"/>
      <c r="FS6" s="114"/>
      <c r="FT6" s="114"/>
      <c r="FU6" s="114"/>
      <c r="FV6" s="114"/>
      <c r="FW6" s="114"/>
      <c r="FX6" s="114"/>
      <c r="FY6" s="114"/>
      <c r="FZ6" s="114"/>
      <c r="GA6" s="114"/>
      <c r="GB6" s="114"/>
      <c r="GC6" s="114"/>
      <c r="GD6" s="114"/>
      <c r="GE6" s="114"/>
      <c r="GF6" s="114"/>
      <c r="GG6" s="114"/>
      <c r="GH6" s="114"/>
      <c r="GI6" s="114"/>
      <c r="GJ6" s="114"/>
      <c r="GK6" s="114"/>
      <c r="GL6" s="114"/>
      <c r="GM6" s="114"/>
      <c r="GN6" s="114"/>
      <c r="GO6" s="114"/>
      <c r="GP6" s="114"/>
      <c r="GQ6" s="114"/>
      <c r="GR6" s="114"/>
      <c r="GS6" s="114"/>
      <c r="GT6" s="114"/>
      <c r="GU6" s="114"/>
      <c r="GV6" s="114"/>
      <c r="GW6" s="114"/>
      <c r="GX6" s="114"/>
      <c r="GY6" s="114"/>
      <c r="GZ6" s="114"/>
      <c r="HA6" s="114"/>
      <c r="HB6" s="114"/>
      <c r="HC6" s="114"/>
      <c r="HD6" s="114"/>
      <c r="HE6" s="114"/>
      <c r="HF6" s="114"/>
      <c r="HG6" s="114"/>
      <c r="HH6" s="114"/>
      <c r="HI6" s="114"/>
      <c r="HJ6" s="114"/>
      <c r="HK6" s="114"/>
      <c r="HL6" s="114"/>
      <c r="HM6" s="114"/>
      <c r="HN6" s="114"/>
      <c r="HO6" s="114"/>
      <c r="HP6" s="114"/>
      <c r="HQ6" s="114"/>
      <c r="HR6" s="114"/>
      <c r="HS6" s="114"/>
      <c r="HT6" s="114"/>
      <c r="HU6" s="114"/>
      <c r="HV6" s="114"/>
      <c r="HW6" s="114"/>
      <c r="HX6" s="114"/>
      <c r="HY6" s="114"/>
      <c r="HZ6" s="114"/>
      <c r="IA6" s="114"/>
      <c r="IB6" s="114"/>
      <c r="IC6" s="114"/>
      <c r="ID6" s="114"/>
      <c r="IE6" s="114"/>
      <c r="IF6" s="114"/>
      <c r="IG6" s="114"/>
      <c r="IH6" s="114"/>
      <c r="II6" s="114"/>
      <c r="IJ6" s="114"/>
      <c r="IK6" s="114"/>
      <c r="IL6" s="114"/>
      <c r="IM6" s="114"/>
      <c r="IN6" s="114"/>
      <c r="IO6" s="114"/>
      <c r="IP6" s="114"/>
      <c r="IQ6" s="114"/>
      <c r="IR6" s="114"/>
      <c r="IS6" s="114"/>
      <c r="IT6" s="114"/>
      <c r="IU6" s="114"/>
      <c r="IV6" s="114"/>
    </row>
    <row r="7" spans="1:256" ht="54" customHeight="1" x14ac:dyDescent="0.25">
      <c r="A7" s="177" t="s">
        <v>225</v>
      </c>
      <c r="B7" s="177"/>
      <c r="C7" s="177"/>
      <c r="D7" s="177"/>
      <c r="E7" s="177"/>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c r="DM7" s="114"/>
      <c r="DN7" s="114"/>
      <c r="DO7" s="114"/>
      <c r="DP7" s="114"/>
      <c r="DQ7" s="114"/>
      <c r="DR7" s="114"/>
      <c r="DS7" s="114"/>
      <c r="DT7" s="114"/>
      <c r="DU7" s="114"/>
      <c r="DV7" s="114"/>
      <c r="DW7" s="114"/>
      <c r="DX7" s="114"/>
      <c r="DY7" s="114"/>
      <c r="DZ7" s="114"/>
      <c r="EA7" s="114"/>
      <c r="EB7" s="114"/>
      <c r="EC7" s="114"/>
      <c r="ED7" s="114"/>
      <c r="EE7" s="114"/>
      <c r="EF7" s="114"/>
      <c r="EG7" s="114"/>
      <c r="EH7" s="114"/>
      <c r="EI7" s="114"/>
      <c r="EJ7" s="114"/>
      <c r="EK7" s="114"/>
      <c r="EL7" s="114"/>
      <c r="EM7" s="114"/>
      <c r="EN7" s="114"/>
      <c r="EO7" s="114"/>
      <c r="EP7" s="114"/>
      <c r="EQ7" s="114"/>
      <c r="ER7" s="114"/>
      <c r="ES7" s="114"/>
      <c r="ET7" s="114"/>
      <c r="EU7" s="114"/>
      <c r="EV7" s="114"/>
      <c r="EW7" s="114"/>
      <c r="EX7" s="114"/>
      <c r="EY7" s="114"/>
      <c r="EZ7" s="114"/>
      <c r="FA7" s="114"/>
      <c r="FB7" s="114"/>
      <c r="FC7" s="114"/>
      <c r="FD7" s="114"/>
      <c r="FE7" s="114"/>
      <c r="FF7" s="114"/>
      <c r="FG7" s="114"/>
      <c r="FH7" s="114"/>
      <c r="FI7" s="114"/>
      <c r="FJ7" s="114"/>
      <c r="FK7" s="114"/>
      <c r="FL7" s="114"/>
      <c r="FM7" s="114"/>
      <c r="FN7" s="114"/>
      <c r="FO7" s="114"/>
      <c r="FP7" s="114"/>
      <c r="FQ7" s="114"/>
      <c r="FR7" s="114"/>
      <c r="FS7" s="114"/>
      <c r="FT7" s="114"/>
      <c r="FU7" s="114"/>
      <c r="FV7" s="114"/>
      <c r="FW7" s="114"/>
      <c r="FX7" s="114"/>
      <c r="FY7" s="114"/>
      <c r="FZ7" s="114"/>
      <c r="GA7" s="114"/>
      <c r="GB7" s="114"/>
      <c r="GC7" s="114"/>
      <c r="GD7" s="114"/>
      <c r="GE7" s="114"/>
      <c r="GF7" s="114"/>
      <c r="GG7" s="114"/>
      <c r="GH7" s="114"/>
      <c r="GI7" s="114"/>
      <c r="GJ7" s="114"/>
      <c r="GK7" s="114"/>
      <c r="GL7" s="114"/>
      <c r="GM7" s="114"/>
      <c r="GN7" s="114"/>
      <c r="GO7" s="114"/>
      <c r="GP7" s="114"/>
      <c r="GQ7" s="114"/>
      <c r="GR7" s="114"/>
      <c r="GS7" s="114"/>
      <c r="GT7" s="114"/>
      <c r="GU7" s="114"/>
      <c r="GV7" s="114"/>
      <c r="GW7" s="114"/>
      <c r="GX7" s="114"/>
      <c r="GY7" s="114"/>
      <c r="GZ7" s="114"/>
      <c r="HA7" s="114"/>
      <c r="HB7" s="114"/>
      <c r="HC7" s="114"/>
      <c r="HD7" s="114"/>
      <c r="HE7" s="114"/>
      <c r="HF7" s="114"/>
      <c r="HG7" s="114"/>
      <c r="HH7" s="114"/>
      <c r="HI7" s="114"/>
      <c r="HJ7" s="114"/>
      <c r="HK7" s="114"/>
      <c r="HL7" s="114"/>
      <c r="HM7" s="114"/>
      <c r="HN7" s="114"/>
      <c r="HO7" s="114"/>
      <c r="HP7" s="114"/>
      <c r="HQ7" s="114"/>
      <c r="HR7" s="114"/>
      <c r="HS7" s="114"/>
      <c r="HT7" s="114"/>
      <c r="HU7" s="114"/>
      <c r="HV7" s="114"/>
      <c r="HW7" s="114"/>
      <c r="HX7" s="114"/>
      <c r="HY7" s="114"/>
      <c r="HZ7" s="114"/>
      <c r="IA7" s="114"/>
      <c r="IB7" s="114"/>
      <c r="IC7" s="114"/>
      <c r="ID7" s="114"/>
      <c r="IE7" s="114"/>
      <c r="IF7" s="114"/>
      <c r="IG7" s="114"/>
      <c r="IH7" s="114"/>
      <c r="II7" s="114"/>
      <c r="IJ7" s="114"/>
      <c r="IK7" s="114"/>
      <c r="IL7" s="114"/>
      <c r="IM7" s="114"/>
      <c r="IN7" s="114"/>
      <c r="IO7" s="114"/>
      <c r="IP7" s="114"/>
      <c r="IQ7" s="114"/>
      <c r="IR7" s="114"/>
      <c r="IS7" s="114"/>
      <c r="IT7" s="114"/>
      <c r="IU7" s="114"/>
      <c r="IV7" s="114"/>
    </row>
    <row r="8" spans="1:256" ht="30" x14ac:dyDescent="0.25">
      <c r="A8" s="122" t="s">
        <v>2</v>
      </c>
      <c r="B8" s="122" t="s">
        <v>136</v>
      </c>
      <c r="C8" s="122" t="s">
        <v>4</v>
      </c>
      <c r="D8" s="122" t="s">
        <v>5</v>
      </c>
      <c r="E8" s="122" t="s">
        <v>17</v>
      </c>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c r="DM8" s="114"/>
      <c r="DN8" s="114"/>
      <c r="DO8" s="114"/>
      <c r="DP8" s="114"/>
      <c r="DQ8" s="114"/>
      <c r="DR8" s="114"/>
      <c r="DS8" s="114"/>
      <c r="DT8" s="114"/>
      <c r="DU8" s="114"/>
      <c r="DV8" s="114"/>
      <c r="DW8" s="114"/>
      <c r="DX8" s="114"/>
      <c r="DY8" s="114"/>
      <c r="DZ8" s="114"/>
      <c r="EA8" s="114"/>
      <c r="EB8" s="114"/>
      <c r="EC8" s="114"/>
      <c r="ED8" s="114"/>
      <c r="EE8" s="114"/>
      <c r="EF8" s="114"/>
      <c r="EG8" s="114"/>
      <c r="EH8" s="114"/>
      <c r="EI8" s="114"/>
      <c r="EJ8" s="114"/>
      <c r="EK8" s="114"/>
      <c r="EL8" s="114"/>
      <c r="EM8" s="114"/>
      <c r="EN8" s="114"/>
      <c r="EO8" s="114"/>
      <c r="EP8" s="114"/>
      <c r="EQ8" s="114"/>
      <c r="ER8" s="114"/>
      <c r="ES8" s="114"/>
      <c r="ET8" s="114"/>
      <c r="EU8" s="114"/>
      <c r="EV8" s="114"/>
      <c r="EW8" s="114"/>
      <c r="EX8" s="114"/>
      <c r="EY8" s="114"/>
      <c r="EZ8" s="114"/>
      <c r="FA8" s="114"/>
      <c r="FB8" s="114"/>
      <c r="FC8" s="114"/>
      <c r="FD8" s="114"/>
      <c r="FE8" s="114"/>
      <c r="FF8" s="114"/>
      <c r="FG8" s="114"/>
      <c r="FH8" s="114"/>
      <c r="FI8" s="114"/>
      <c r="FJ8" s="114"/>
      <c r="FK8" s="114"/>
      <c r="FL8" s="114"/>
      <c r="FM8" s="114"/>
      <c r="FN8" s="114"/>
      <c r="FO8" s="114"/>
      <c r="FP8" s="114"/>
      <c r="FQ8" s="114"/>
      <c r="FR8" s="114"/>
      <c r="FS8" s="114"/>
      <c r="FT8" s="114"/>
      <c r="FU8" s="114"/>
      <c r="FV8" s="114"/>
      <c r="FW8" s="114"/>
      <c r="FX8" s="114"/>
      <c r="FY8" s="114"/>
      <c r="FZ8" s="114"/>
      <c r="GA8" s="114"/>
      <c r="GB8" s="114"/>
      <c r="GC8" s="114"/>
      <c r="GD8" s="114"/>
      <c r="GE8" s="114"/>
      <c r="GF8" s="114"/>
      <c r="GG8" s="114"/>
      <c r="GH8" s="114"/>
      <c r="GI8" s="114"/>
      <c r="GJ8" s="114"/>
      <c r="GK8" s="114"/>
      <c r="GL8" s="114"/>
      <c r="GM8" s="114"/>
      <c r="GN8" s="114"/>
      <c r="GO8" s="114"/>
      <c r="GP8" s="114"/>
      <c r="GQ8" s="114"/>
      <c r="GR8" s="114"/>
      <c r="GS8" s="114"/>
      <c r="GT8" s="114"/>
      <c r="GU8" s="114"/>
      <c r="GV8" s="114"/>
      <c r="GW8" s="114"/>
      <c r="GX8" s="114"/>
      <c r="GY8" s="114"/>
      <c r="GZ8" s="114"/>
      <c r="HA8" s="114"/>
      <c r="HB8" s="114"/>
      <c r="HC8" s="114"/>
      <c r="HD8" s="114"/>
      <c r="HE8" s="114"/>
      <c r="HF8" s="114"/>
      <c r="HG8" s="114"/>
      <c r="HH8" s="114"/>
      <c r="HI8" s="114"/>
      <c r="HJ8" s="114"/>
      <c r="HK8" s="114"/>
      <c r="HL8" s="114"/>
      <c r="HM8" s="114"/>
      <c r="HN8" s="114"/>
      <c r="HO8" s="114"/>
      <c r="HP8" s="114"/>
      <c r="HQ8" s="114"/>
      <c r="HR8" s="114"/>
      <c r="HS8" s="114"/>
      <c r="HT8" s="114"/>
      <c r="HU8" s="114"/>
      <c r="HV8" s="114"/>
      <c r="HW8" s="114"/>
      <c r="HX8" s="114"/>
      <c r="HY8" s="114"/>
      <c r="HZ8" s="114"/>
      <c r="IA8" s="114"/>
      <c r="IB8" s="114"/>
      <c r="IC8" s="114"/>
      <c r="ID8" s="114"/>
      <c r="IE8" s="114"/>
      <c r="IF8" s="114"/>
      <c r="IG8" s="114"/>
      <c r="IH8" s="114"/>
      <c r="II8" s="114"/>
      <c r="IJ8" s="114"/>
      <c r="IK8" s="114"/>
      <c r="IL8" s="114"/>
      <c r="IM8" s="114"/>
      <c r="IN8" s="114"/>
      <c r="IO8" s="114"/>
      <c r="IP8" s="114"/>
      <c r="IQ8" s="114"/>
      <c r="IR8" s="114"/>
      <c r="IS8" s="114"/>
      <c r="IT8" s="114"/>
      <c r="IU8" s="114"/>
      <c r="IV8" s="114"/>
    </row>
    <row r="9" spans="1:256" ht="15" x14ac:dyDescent="0.25">
      <c r="A9" s="122" t="s">
        <v>137</v>
      </c>
      <c r="B9" s="122" t="s">
        <v>0</v>
      </c>
      <c r="C9" s="122" t="s">
        <v>1</v>
      </c>
      <c r="D9" s="122" t="s">
        <v>141</v>
      </c>
      <c r="E9" s="122" t="s">
        <v>143</v>
      </c>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c r="DM9" s="114"/>
      <c r="DN9" s="114"/>
      <c r="DO9" s="114"/>
      <c r="DP9" s="114"/>
      <c r="DQ9" s="114"/>
      <c r="DR9" s="114"/>
      <c r="DS9" s="114"/>
      <c r="DT9" s="114"/>
      <c r="DU9" s="114"/>
      <c r="DV9" s="114"/>
      <c r="DW9" s="114"/>
      <c r="DX9" s="114"/>
      <c r="DY9" s="114"/>
      <c r="DZ9" s="114"/>
      <c r="EA9" s="114"/>
      <c r="EB9" s="114"/>
      <c r="EC9" s="114"/>
      <c r="ED9" s="114"/>
      <c r="EE9" s="114"/>
      <c r="EF9" s="114"/>
      <c r="EG9" s="114"/>
      <c r="EH9" s="114"/>
      <c r="EI9" s="114"/>
      <c r="EJ9" s="114"/>
      <c r="EK9" s="114"/>
      <c r="EL9" s="114"/>
      <c r="EM9" s="114"/>
      <c r="EN9" s="114"/>
      <c r="EO9" s="114"/>
      <c r="EP9" s="114"/>
      <c r="EQ9" s="114"/>
      <c r="ER9" s="114"/>
      <c r="ES9" s="114"/>
      <c r="ET9" s="114"/>
      <c r="EU9" s="114"/>
      <c r="EV9" s="114"/>
      <c r="EW9" s="114"/>
      <c r="EX9" s="114"/>
      <c r="EY9" s="114"/>
      <c r="EZ9" s="114"/>
      <c r="FA9" s="114"/>
      <c r="FB9" s="114"/>
      <c r="FC9" s="114"/>
      <c r="FD9" s="114"/>
      <c r="FE9" s="114"/>
      <c r="FF9" s="114"/>
      <c r="FG9" s="114"/>
      <c r="FH9" s="114"/>
      <c r="FI9" s="114"/>
      <c r="FJ9" s="114"/>
      <c r="FK9" s="114"/>
      <c r="FL9" s="114"/>
      <c r="FM9" s="114"/>
      <c r="FN9" s="114"/>
      <c r="FO9" s="114"/>
      <c r="FP9" s="114"/>
      <c r="FQ9" s="114"/>
      <c r="FR9" s="114"/>
      <c r="FS9" s="114"/>
      <c r="FT9" s="114"/>
      <c r="FU9" s="114"/>
      <c r="FV9" s="114"/>
      <c r="FW9" s="114"/>
      <c r="FX9" s="114"/>
      <c r="FY9" s="114"/>
      <c r="FZ9" s="114"/>
      <c r="GA9" s="114"/>
      <c r="GB9" s="114"/>
      <c r="GC9" s="114"/>
      <c r="GD9" s="114"/>
      <c r="GE9" s="114"/>
      <c r="GF9" s="114"/>
      <c r="GG9" s="114"/>
      <c r="GH9" s="114"/>
      <c r="GI9" s="114"/>
      <c r="GJ9" s="114"/>
      <c r="GK9" s="114"/>
      <c r="GL9" s="114"/>
      <c r="GM9" s="114"/>
      <c r="GN9" s="114"/>
      <c r="GO9" s="114"/>
      <c r="GP9" s="114"/>
      <c r="GQ9" s="114"/>
      <c r="GR9" s="114"/>
      <c r="GS9" s="114"/>
      <c r="GT9" s="114"/>
      <c r="GU9" s="114"/>
      <c r="GV9" s="114"/>
      <c r="GW9" s="114"/>
      <c r="GX9" s="114"/>
      <c r="GY9" s="114"/>
      <c r="GZ9" s="114"/>
      <c r="HA9" s="114"/>
      <c r="HB9" s="114"/>
      <c r="HC9" s="114"/>
      <c r="HD9" s="114"/>
      <c r="HE9" s="114"/>
      <c r="HF9" s="114"/>
      <c r="HG9" s="114"/>
      <c r="HH9" s="114"/>
      <c r="HI9" s="114"/>
      <c r="HJ9" s="114"/>
      <c r="HK9" s="114"/>
      <c r="HL9" s="114"/>
      <c r="HM9" s="114"/>
      <c r="HN9" s="114"/>
      <c r="HO9" s="114"/>
      <c r="HP9" s="114"/>
      <c r="HQ9" s="114"/>
      <c r="HR9" s="114"/>
      <c r="HS9" s="114"/>
      <c r="HT9" s="114"/>
      <c r="HU9" s="114"/>
      <c r="HV9" s="114"/>
      <c r="HW9" s="114"/>
      <c r="HX9" s="114"/>
      <c r="HY9" s="114"/>
      <c r="HZ9" s="114"/>
      <c r="IA9" s="114"/>
      <c r="IB9" s="114"/>
      <c r="IC9" s="114"/>
      <c r="ID9" s="114"/>
      <c r="IE9" s="114"/>
      <c r="IF9" s="114"/>
      <c r="IG9" s="114"/>
      <c r="IH9" s="114"/>
      <c r="II9" s="114"/>
      <c r="IJ9" s="114"/>
      <c r="IK9" s="114"/>
      <c r="IL9" s="114"/>
      <c r="IM9" s="114"/>
      <c r="IN9" s="114"/>
      <c r="IO9" s="114"/>
      <c r="IP9" s="114"/>
      <c r="IQ9" s="114"/>
      <c r="IR9" s="114"/>
      <c r="IS9" s="114"/>
      <c r="IT9" s="114"/>
      <c r="IU9" s="114"/>
      <c r="IV9" s="114"/>
    </row>
    <row r="10" spans="1:256" ht="15" x14ac:dyDescent="0.25">
      <c r="A10" s="123" t="s">
        <v>137</v>
      </c>
      <c r="B10" s="124" t="s">
        <v>138</v>
      </c>
      <c r="C10" s="125">
        <v>11128682.9</v>
      </c>
      <c r="D10" s="125">
        <v>11439087.199999999</v>
      </c>
      <c r="E10" s="125">
        <v>11377591.9</v>
      </c>
    </row>
    <row r="11" spans="1:256" ht="15" x14ac:dyDescent="0.25">
      <c r="A11" s="123" t="s">
        <v>0</v>
      </c>
      <c r="B11" s="124" t="s">
        <v>139</v>
      </c>
      <c r="C11" s="125">
        <v>251317.5</v>
      </c>
      <c r="D11" s="125">
        <v>255005.8</v>
      </c>
      <c r="E11" s="125">
        <v>255004.79999999999</v>
      </c>
    </row>
    <row r="12" spans="1:256" ht="15" x14ac:dyDescent="0.25">
      <c r="A12" s="123" t="s">
        <v>1</v>
      </c>
      <c r="B12" s="124" t="s">
        <v>140</v>
      </c>
      <c r="C12" s="125">
        <v>1583898</v>
      </c>
      <c r="D12" s="125">
        <v>1598006.8</v>
      </c>
      <c r="E12" s="125">
        <v>1590684.1</v>
      </c>
    </row>
    <row r="13" spans="1:256" ht="15" x14ac:dyDescent="0.25">
      <c r="A13" s="123" t="s">
        <v>141</v>
      </c>
      <c r="B13" s="124" t="s">
        <v>142</v>
      </c>
      <c r="C13" s="125">
        <v>428487.2</v>
      </c>
      <c r="D13" s="125">
        <v>434098.9</v>
      </c>
      <c r="E13" s="125">
        <v>433245.2</v>
      </c>
    </row>
    <row r="14" spans="1:256" ht="15" x14ac:dyDescent="0.25">
      <c r="A14" s="123" t="s">
        <v>143</v>
      </c>
      <c r="B14" s="124" t="s">
        <v>144</v>
      </c>
      <c r="C14" s="125">
        <v>580191.4</v>
      </c>
      <c r="D14" s="125">
        <v>589085.4</v>
      </c>
      <c r="E14" s="125">
        <v>591322.80000000005</v>
      </c>
    </row>
    <row r="15" spans="1:256" ht="15" x14ac:dyDescent="0.25">
      <c r="A15" s="123" t="s">
        <v>145</v>
      </c>
      <c r="B15" s="124" t="s">
        <v>146</v>
      </c>
      <c r="C15" s="125">
        <v>206455.6</v>
      </c>
      <c r="D15" s="125">
        <v>208722</v>
      </c>
      <c r="E15" s="125">
        <v>209032.1</v>
      </c>
    </row>
    <row r="16" spans="1:256" ht="15" x14ac:dyDescent="0.25">
      <c r="A16" s="123" t="s">
        <v>147</v>
      </c>
      <c r="B16" s="124" t="s">
        <v>148</v>
      </c>
      <c r="C16" s="125">
        <v>807356.8</v>
      </c>
      <c r="D16" s="125">
        <v>831955.3</v>
      </c>
      <c r="E16" s="125">
        <v>839476.9</v>
      </c>
    </row>
    <row r="17" spans="1:5" ht="15" x14ac:dyDescent="0.25">
      <c r="A17" s="123" t="s">
        <v>149</v>
      </c>
      <c r="B17" s="124" t="s">
        <v>150</v>
      </c>
      <c r="C17" s="125">
        <v>1181916.3</v>
      </c>
      <c r="D17" s="125">
        <v>1180655.5</v>
      </c>
      <c r="E17" s="125">
        <v>1160067.1000000001</v>
      </c>
    </row>
    <row r="18" spans="1:5" ht="15" x14ac:dyDescent="0.25">
      <c r="A18" s="123" t="s">
        <v>151</v>
      </c>
      <c r="B18" s="124" t="s">
        <v>152</v>
      </c>
      <c r="C18" s="125">
        <v>782708</v>
      </c>
      <c r="D18" s="125">
        <v>789415.7</v>
      </c>
      <c r="E18" s="125">
        <v>789192.8</v>
      </c>
    </row>
    <row r="19" spans="1:5" ht="15" x14ac:dyDescent="0.25">
      <c r="A19" s="123" t="s">
        <v>153</v>
      </c>
      <c r="B19" s="124" t="s">
        <v>154</v>
      </c>
      <c r="C19" s="125">
        <v>1146162.3</v>
      </c>
      <c r="D19" s="125">
        <v>1147433.7</v>
      </c>
      <c r="E19" s="125">
        <v>1151156.3999999999</v>
      </c>
    </row>
    <row r="20" spans="1:5" ht="15" x14ac:dyDescent="0.25">
      <c r="A20" s="123" t="s">
        <v>155</v>
      </c>
      <c r="B20" s="124" t="s">
        <v>156</v>
      </c>
      <c r="C20" s="125">
        <v>1181187.3</v>
      </c>
      <c r="D20" s="125">
        <v>1208544.8999999999</v>
      </c>
      <c r="E20" s="125">
        <v>1207053.7</v>
      </c>
    </row>
    <row r="21" spans="1:5" ht="15" x14ac:dyDescent="0.25">
      <c r="A21" s="123" t="s">
        <v>157</v>
      </c>
      <c r="B21" s="124" t="s">
        <v>158</v>
      </c>
      <c r="C21" s="125">
        <v>662946.6</v>
      </c>
      <c r="D21" s="125">
        <v>671882.5</v>
      </c>
      <c r="E21" s="125">
        <v>668816.4</v>
      </c>
    </row>
    <row r="22" spans="1:5" ht="15" x14ac:dyDescent="0.25">
      <c r="A22" s="123" t="s">
        <v>159</v>
      </c>
      <c r="B22" s="124" t="s">
        <v>160</v>
      </c>
      <c r="C22" s="125">
        <v>403638.2</v>
      </c>
      <c r="D22" s="125">
        <v>402957.3</v>
      </c>
      <c r="E22" s="125">
        <v>392695.8</v>
      </c>
    </row>
    <row r="23" spans="1:5" ht="15" x14ac:dyDescent="0.25">
      <c r="A23" s="123" t="s">
        <v>161</v>
      </c>
      <c r="B23" s="124" t="s">
        <v>162</v>
      </c>
      <c r="C23" s="125">
        <v>197403</v>
      </c>
      <c r="D23" s="125">
        <v>194131.8</v>
      </c>
      <c r="E23" s="125">
        <v>188480.4</v>
      </c>
    </row>
    <row r="24" spans="1:5" ht="15" x14ac:dyDescent="0.25">
      <c r="A24" s="123" t="s">
        <v>163</v>
      </c>
      <c r="B24" s="124" t="s">
        <v>164</v>
      </c>
      <c r="C24" s="125">
        <v>199553.1</v>
      </c>
      <c r="D24" s="125">
        <v>192314.5</v>
      </c>
      <c r="E24" s="125">
        <v>182623.3</v>
      </c>
    </row>
    <row r="25" spans="1:5" ht="15" x14ac:dyDescent="0.25">
      <c r="A25" s="123" t="s">
        <v>165</v>
      </c>
      <c r="B25" s="124" t="s">
        <v>166</v>
      </c>
      <c r="C25" s="125">
        <v>572538.19999999995</v>
      </c>
      <c r="D25" s="125">
        <v>579651.19999999995</v>
      </c>
      <c r="E25" s="125">
        <v>574144.19999999995</v>
      </c>
    </row>
    <row r="26" spans="1:5" ht="15" x14ac:dyDescent="0.25">
      <c r="A26" s="123" t="s">
        <v>167</v>
      </c>
      <c r="B26" s="124" t="s">
        <v>168</v>
      </c>
      <c r="C26" s="125">
        <v>209083.8</v>
      </c>
      <c r="D26" s="125">
        <v>203416.6</v>
      </c>
      <c r="E26" s="125">
        <v>200512.7</v>
      </c>
    </row>
    <row r="27" spans="1:5" ht="15" x14ac:dyDescent="0.25">
      <c r="A27" s="123" t="s">
        <v>169</v>
      </c>
      <c r="B27" s="124" t="s">
        <v>170</v>
      </c>
      <c r="C27" s="125">
        <v>135650</v>
      </c>
      <c r="D27" s="125">
        <v>135222.5</v>
      </c>
      <c r="E27" s="125">
        <v>133518.20000000001</v>
      </c>
    </row>
    <row r="28" spans="1:5" ht="15" x14ac:dyDescent="0.25">
      <c r="A28" s="123" t="s">
        <v>171</v>
      </c>
      <c r="B28" s="124" t="s">
        <v>172</v>
      </c>
      <c r="C28" s="125">
        <v>231015.7</v>
      </c>
      <c r="D28" s="125">
        <v>234006.2</v>
      </c>
      <c r="E28" s="125">
        <v>234508.7</v>
      </c>
    </row>
    <row r="29" spans="1:5" ht="15" x14ac:dyDescent="0.25">
      <c r="A29" s="123" t="s">
        <v>173</v>
      </c>
      <c r="B29" s="124" t="s">
        <v>174</v>
      </c>
      <c r="C29" s="125">
        <v>387771.5</v>
      </c>
      <c r="D29" s="125">
        <v>394547.1</v>
      </c>
      <c r="E29" s="125">
        <v>397986.2</v>
      </c>
    </row>
    <row r="30" spans="1:5" ht="15" x14ac:dyDescent="0.25">
      <c r="A30" s="123" t="s">
        <v>175</v>
      </c>
      <c r="B30" s="124" t="s">
        <v>176</v>
      </c>
      <c r="C30" s="125">
        <v>146870.5</v>
      </c>
      <c r="D30" s="125">
        <v>148909.5</v>
      </c>
      <c r="E30" s="125">
        <v>149033.60000000001</v>
      </c>
    </row>
    <row r="31" spans="1:5" ht="15" x14ac:dyDescent="0.25">
      <c r="A31" s="123" t="s">
        <v>177</v>
      </c>
      <c r="B31" s="124" t="s">
        <v>178</v>
      </c>
      <c r="C31" s="125">
        <v>393713.1</v>
      </c>
      <c r="D31" s="125">
        <v>382073.1</v>
      </c>
      <c r="E31" s="125">
        <v>366179.7</v>
      </c>
    </row>
    <row r="32" spans="1:5" ht="15" x14ac:dyDescent="0.25">
      <c r="A32" s="123" t="s">
        <v>179</v>
      </c>
      <c r="B32" s="124" t="s">
        <v>180</v>
      </c>
      <c r="C32" s="125">
        <v>205761.4</v>
      </c>
      <c r="D32" s="125">
        <v>209009.3</v>
      </c>
      <c r="E32" s="125">
        <v>208753.1</v>
      </c>
    </row>
    <row r="33" spans="1:5" ht="15" x14ac:dyDescent="0.25">
      <c r="A33" s="123" t="s">
        <v>181</v>
      </c>
      <c r="B33" s="124" t="s">
        <v>182</v>
      </c>
      <c r="C33" s="125">
        <v>475656</v>
      </c>
      <c r="D33" s="125">
        <v>480985.1</v>
      </c>
      <c r="E33" s="125">
        <v>480966.7</v>
      </c>
    </row>
    <row r="34" spans="1:5" ht="15" x14ac:dyDescent="0.25">
      <c r="A34" s="123" t="s">
        <v>183</v>
      </c>
      <c r="B34" s="124" t="s">
        <v>184</v>
      </c>
      <c r="C34" s="125">
        <v>355497</v>
      </c>
      <c r="D34" s="125">
        <v>357598.1</v>
      </c>
      <c r="E34" s="125">
        <v>357921.6</v>
      </c>
    </row>
    <row r="35" spans="1:5" ht="15" x14ac:dyDescent="0.25">
      <c r="A35" s="123" t="s">
        <v>185</v>
      </c>
      <c r="B35" s="124" t="s">
        <v>186</v>
      </c>
      <c r="C35" s="125">
        <v>382865</v>
      </c>
      <c r="D35" s="125">
        <v>389659.3</v>
      </c>
      <c r="E35" s="125">
        <v>381891</v>
      </c>
    </row>
    <row r="36" spans="1:5" ht="15" x14ac:dyDescent="0.25">
      <c r="A36" s="123" t="s">
        <v>187</v>
      </c>
      <c r="B36" s="124" t="s">
        <v>188</v>
      </c>
      <c r="C36" s="125">
        <v>214199.7</v>
      </c>
      <c r="D36" s="125">
        <v>217522.1</v>
      </c>
      <c r="E36" s="125">
        <v>217707.3</v>
      </c>
    </row>
    <row r="37" spans="1:5" ht="15" x14ac:dyDescent="0.25">
      <c r="A37" s="123" t="s">
        <v>189</v>
      </c>
      <c r="B37" s="124" t="s">
        <v>190</v>
      </c>
      <c r="C37" s="125">
        <v>171180.1</v>
      </c>
      <c r="D37" s="125">
        <v>172914.5</v>
      </c>
      <c r="E37" s="125">
        <v>173606.7</v>
      </c>
    </row>
    <row r="38" spans="1:5" ht="15" x14ac:dyDescent="0.25">
      <c r="A38" s="123" t="s">
        <v>191</v>
      </c>
      <c r="B38" s="124" t="s">
        <v>192</v>
      </c>
      <c r="C38" s="125">
        <v>262043.7</v>
      </c>
      <c r="D38" s="125">
        <v>265985.5</v>
      </c>
      <c r="E38" s="125">
        <v>267319.40000000002</v>
      </c>
    </row>
    <row r="39" spans="1:5" ht="15" x14ac:dyDescent="0.25">
      <c r="A39" s="123" t="s">
        <v>193</v>
      </c>
      <c r="B39" s="124" t="s">
        <v>194</v>
      </c>
      <c r="C39" s="125">
        <v>2047298.5</v>
      </c>
      <c r="D39" s="125">
        <v>2149409.9</v>
      </c>
      <c r="E39" s="125">
        <v>2224765</v>
      </c>
    </row>
    <row r="40" spans="1:5" ht="15" x14ac:dyDescent="0.25">
      <c r="A40" s="123" t="s">
        <v>195</v>
      </c>
      <c r="B40" s="124" t="s">
        <v>196</v>
      </c>
      <c r="C40" s="125">
        <v>233399.4</v>
      </c>
      <c r="D40" s="125">
        <v>235995</v>
      </c>
      <c r="E40" s="125">
        <v>232454.3</v>
      </c>
    </row>
    <row r="41" spans="1:5" ht="15" x14ac:dyDescent="0.25">
      <c r="A41" s="123" t="s">
        <v>197</v>
      </c>
      <c r="B41" s="124" t="s">
        <v>198</v>
      </c>
      <c r="C41" s="125">
        <v>228414.8</v>
      </c>
      <c r="D41" s="125">
        <v>230600.6</v>
      </c>
      <c r="E41" s="125">
        <v>226557.5</v>
      </c>
    </row>
    <row r="42" spans="1:5" ht="15" x14ac:dyDescent="0.25">
      <c r="A42" s="123" t="s">
        <v>199</v>
      </c>
      <c r="B42" s="124" t="s">
        <v>200</v>
      </c>
      <c r="C42" s="125">
        <v>130816.8</v>
      </c>
      <c r="D42" s="125">
        <v>126928</v>
      </c>
      <c r="E42" s="125">
        <v>126029.3</v>
      </c>
    </row>
    <row r="43" spans="1:5" ht="15" x14ac:dyDescent="0.25">
      <c r="A43" s="123" t="s">
        <v>201</v>
      </c>
      <c r="B43" s="124" t="s">
        <v>202</v>
      </c>
      <c r="C43" s="125">
        <v>204142.5</v>
      </c>
      <c r="D43" s="125">
        <v>201425.5</v>
      </c>
      <c r="E43" s="125">
        <v>195993.5</v>
      </c>
    </row>
    <row r="44" spans="1:5" ht="15" x14ac:dyDescent="0.25">
      <c r="A44" s="123" t="s">
        <v>203</v>
      </c>
      <c r="B44" s="124" t="s">
        <v>204</v>
      </c>
      <c r="C44" s="125">
        <v>174982.7</v>
      </c>
      <c r="D44" s="125">
        <v>173136.2</v>
      </c>
      <c r="E44" s="125">
        <v>168576.6</v>
      </c>
    </row>
    <row r="45" spans="1:5" ht="15" x14ac:dyDescent="0.25">
      <c r="A45" s="123" t="s">
        <v>205</v>
      </c>
      <c r="B45" s="124" t="s">
        <v>206</v>
      </c>
      <c r="C45" s="125">
        <v>642418.6</v>
      </c>
      <c r="D45" s="125">
        <v>644116.4</v>
      </c>
      <c r="E45" s="125">
        <v>635274.69999999995</v>
      </c>
    </row>
    <row r="46" spans="1:5" ht="15" x14ac:dyDescent="0.25">
      <c r="A46" s="123" t="s">
        <v>207</v>
      </c>
      <c r="B46" s="124" t="s">
        <v>208</v>
      </c>
      <c r="C46" s="125">
        <v>70826.399999999994</v>
      </c>
      <c r="D46" s="125">
        <v>72148.5</v>
      </c>
      <c r="E46" s="125">
        <v>72176.7</v>
      </c>
    </row>
    <row r="47" spans="1:5" ht="15" x14ac:dyDescent="0.25">
      <c r="A47" s="123" t="s">
        <v>209</v>
      </c>
      <c r="B47" s="124" t="s">
        <v>210</v>
      </c>
      <c r="C47" s="125">
        <v>790581.5</v>
      </c>
      <c r="D47" s="125">
        <v>804429.1</v>
      </c>
      <c r="E47" s="125">
        <v>788155.2</v>
      </c>
    </row>
    <row r="48" spans="1:5" ht="15" x14ac:dyDescent="0.25">
      <c r="A48" s="123" t="s">
        <v>211</v>
      </c>
      <c r="B48" s="124" t="s">
        <v>212</v>
      </c>
      <c r="C48" s="125">
        <v>215527.9</v>
      </c>
      <c r="D48" s="125">
        <v>211670.1</v>
      </c>
      <c r="E48" s="125">
        <v>202342.2</v>
      </c>
    </row>
    <row r="49" spans="1:5" ht="15" x14ac:dyDescent="0.25">
      <c r="A49" s="123" t="s">
        <v>213</v>
      </c>
      <c r="B49" s="124" t="s">
        <v>214</v>
      </c>
      <c r="C49" s="125">
        <v>115227.6</v>
      </c>
      <c r="D49" s="125">
        <v>111769.4</v>
      </c>
      <c r="E49" s="125">
        <v>105108.4</v>
      </c>
    </row>
    <row r="50" spans="1:5" ht="15" x14ac:dyDescent="0.25">
      <c r="A50" s="123" t="s">
        <v>215</v>
      </c>
      <c r="B50" s="124" t="s">
        <v>216</v>
      </c>
      <c r="C50" s="125">
        <v>224636.4</v>
      </c>
      <c r="D50" s="125">
        <v>226138.5</v>
      </c>
      <c r="E50" s="125">
        <v>220839</v>
      </c>
    </row>
    <row r="51" spans="1:5" ht="15" x14ac:dyDescent="0.25">
      <c r="A51" s="123" t="s">
        <v>217</v>
      </c>
      <c r="B51" s="124" t="s">
        <v>218</v>
      </c>
      <c r="C51" s="125">
        <v>159165.5</v>
      </c>
      <c r="D51" s="125">
        <v>161911.20000000001</v>
      </c>
      <c r="E51" s="125">
        <v>162342.39999999999</v>
      </c>
    </row>
    <row r="52" spans="1:5" ht="15" x14ac:dyDescent="0.25">
      <c r="A52" s="123" t="s">
        <v>219</v>
      </c>
      <c r="B52" s="124" t="s">
        <v>220</v>
      </c>
      <c r="C52" s="125">
        <v>267956.2</v>
      </c>
      <c r="D52" s="125">
        <v>262095.4</v>
      </c>
      <c r="E52" s="125">
        <v>254902.3</v>
      </c>
    </row>
    <row r="53" spans="1:5" ht="15" x14ac:dyDescent="0.25">
      <c r="A53" s="123"/>
      <c r="B53" s="124" t="s">
        <v>226</v>
      </c>
      <c r="C53" s="125">
        <v>908520.1</v>
      </c>
      <c r="D53" s="125">
        <v>868452.3</v>
      </c>
      <c r="E53" s="125">
        <v>964004.8</v>
      </c>
    </row>
    <row r="54" spans="1:5" ht="15" x14ac:dyDescent="0.25">
      <c r="A54" s="123"/>
      <c r="B54" s="124" t="s">
        <v>221</v>
      </c>
      <c r="C54" s="125">
        <v>31299664.800000001</v>
      </c>
      <c r="D54" s="125">
        <v>31795023.5</v>
      </c>
      <c r="E54" s="125">
        <v>31760014.699999999</v>
      </c>
    </row>
  </sheetData>
  <mergeCells count="1">
    <mergeCell ref="A7:E7"/>
  </mergeCells>
  <pageMargins left="1.1811023622047245" right="0.39370078740157483" top="0.70866141732283472" bottom="0.6692913385826772" header="0.31496062992125984" footer="0"/>
  <pageSetup paperSize="9" fitToHeight="0" orientation="portrait" r:id="rId1"/>
  <headerFooter alignWithMargins="0">
    <oddHeader>&amp;C&amp;"Times New Roman,обычный"&amp;10&amp;P</oddHeader>
    <oddFooter>&amp;L&amp;"Times New Roman,обычный"&amp;8 943-23</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5"/>
  <sheetViews>
    <sheetView workbookViewId="0">
      <selection activeCell="C3" sqref="C3"/>
    </sheetView>
  </sheetViews>
  <sheetFormatPr defaultRowHeight="12.75" x14ac:dyDescent="0.2"/>
  <cols>
    <col min="1" max="1" width="8.7109375" style="115" customWidth="1"/>
    <col min="2" max="2" width="30.7109375" style="115" customWidth="1"/>
    <col min="3" max="5" width="15.28515625" style="115" customWidth="1"/>
    <col min="6" max="6" width="9.140625" style="115"/>
    <col min="7" max="7" width="13.140625" style="115" customWidth="1"/>
    <col min="8" max="16384" width="9.140625" style="115"/>
  </cols>
  <sheetData>
    <row r="1" spans="1:8" ht="15" x14ac:dyDescent="0.25">
      <c r="D1" s="9" t="s">
        <v>227</v>
      </c>
    </row>
    <row r="2" spans="1:8" ht="15" x14ac:dyDescent="0.25">
      <c r="D2" s="116" t="s">
        <v>248</v>
      </c>
    </row>
    <row r="3" spans="1:8" ht="15" x14ac:dyDescent="0.25">
      <c r="D3" s="116" t="s">
        <v>2355</v>
      </c>
    </row>
    <row r="5" spans="1:8" ht="12.75" customHeight="1" x14ac:dyDescent="0.25">
      <c r="D5" s="178" t="s">
        <v>228</v>
      </c>
      <c r="E5" s="178"/>
    </row>
    <row r="6" spans="1:8" ht="15" x14ac:dyDescent="0.25">
      <c r="A6" s="126"/>
      <c r="D6" s="178" t="s">
        <v>224</v>
      </c>
      <c r="E6" s="178"/>
      <c r="F6" s="127"/>
      <c r="G6" s="128"/>
      <c r="H6" s="129"/>
    </row>
    <row r="7" spans="1:8" ht="15" x14ac:dyDescent="0.25">
      <c r="A7" s="126"/>
      <c r="D7" s="130"/>
      <c r="E7" s="130"/>
      <c r="F7" s="127"/>
      <c r="G7" s="128"/>
      <c r="H7" s="129"/>
    </row>
    <row r="8" spans="1:8" ht="64.5" customHeight="1" x14ac:dyDescent="0.2">
      <c r="A8" s="179" t="s">
        <v>2281</v>
      </c>
      <c r="B8" s="179"/>
      <c r="C8" s="179"/>
      <c r="D8" s="179"/>
      <c r="E8" s="179"/>
    </row>
    <row r="9" spans="1:8" x14ac:dyDescent="0.2">
      <c r="A9" s="126"/>
    </row>
    <row r="10" spans="1:8" ht="30" x14ac:dyDescent="0.2">
      <c r="A10" s="110" t="s">
        <v>2</v>
      </c>
      <c r="B10" s="110" t="s">
        <v>136</v>
      </c>
      <c r="C10" s="110" t="s">
        <v>4</v>
      </c>
      <c r="D10" s="110" t="s">
        <v>5</v>
      </c>
      <c r="E10" s="110" t="s">
        <v>17</v>
      </c>
    </row>
    <row r="11" spans="1:8" ht="12.75" customHeight="1" x14ac:dyDescent="0.2">
      <c r="A11" s="111" t="s">
        <v>137</v>
      </c>
      <c r="B11" s="111" t="s">
        <v>0</v>
      </c>
      <c r="C11" s="111" t="s">
        <v>1</v>
      </c>
      <c r="D11" s="111" t="s">
        <v>141</v>
      </c>
      <c r="E11" s="111" t="s">
        <v>143</v>
      </c>
    </row>
    <row r="12" spans="1:8" ht="15" x14ac:dyDescent="0.25">
      <c r="A12" s="111" t="s">
        <v>137</v>
      </c>
      <c r="B12" s="124" t="s">
        <v>138</v>
      </c>
      <c r="C12" s="113">
        <v>48299.3</v>
      </c>
      <c r="D12" s="113">
        <v>50298</v>
      </c>
      <c r="E12" s="113">
        <v>50298</v>
      </c>
    </row>
    <row r="13" spans="1:8" ht="15" x14ac:dyDescent="0.2">
      <c r="A13" s="111" t="s">
        <v>0</v>
      </c>
      <c r="B13" s="112" t="s">
        <v>139</v>
      </c>
      <c r="C13" s="113">
        <v>1462.3</v>
      </c>
      <c r="D13" s="113">
        <v>1520.8</v>
      </c>
      <c r="E13" s="113">
        <v>1520.8</v>
      </c>
    </row>
    <row r="14" spans="1:8" ht="15" x14ac:dyDescent="0.25">
      <c r="A14" s="111" t="s">
        <v>1</v>
      </c>
      <c r="B14" s="124" t="s">
        <v>140</v>
      </c>
      <c r="C14" s="113">
        <v>7808.4</v>
      </c>
      <c r="D14" s="113">
        <v>8129.7</v>
      </c>
      <c r="E14" s="113">
        <v>8129.7</v>
      </c>
    </row>
    <row r="15" spans="1:8" ht="15" x14ac:dyDescent="0.25">
      <c r="A15" s="111" t="s">
        <v>141</v>
      </c>
      <c r="B15" s="124" t="s">
        <v>142</v>
      </c>
      <c r="C15" s="113">
        <v>2360.1999999999998</v>
      </c>
      <c r="D15" s="113">
        <v>2455.9</v>
      </c>
      <c r="E15" s="113">
        <v>2455.9</v>
      </c>
    </row>
    <row r="16" spans="1:8" ht="15" x14ac:dyDescent="0.2">
      <c r="A16" s="111" t="s">
        <v>143</v>
      </c>
      <c r="B16" s="112" t="s">
        <v>144</v>
      </c>
      <c r="C16" s="113">
        <v>3622.3</v>
      </c>
      <c r="D16" s="113">
        <v>3769.1</v>
      </c>
      <c r="E16" s="113">
        <v>3769.1</v>
      </c>
    </row>
    <row r="17" spans="1:5" ht="15" x14ac:dyDescent="0.25">
      <c r="A17" s="111" t="s">
        <v>145</v>
      </c>
      <c r="B17" s="124" t="s">
        <v>146</v>
      </c>
      <c r="C17" s="113">
        <v>1682.8</v>
      </c>
      <c r="D17" s="113">
        <v>1750.9</v>
      </c>
      <c r="E17" s="113">
        <v>1750.9</v>
      </c>
    </row>
    <row r="18" spans="1:5" ht="15" x14ac:dyDescent="0.25">
      <c r="A18" s="111" t="s">
        <v>147</v>
      </c>
      <c r="B18" s="124" t="s">
        <v>148</v>
      </c>
      <c r="C18" s="113">
        <v>3832.7</v>
      </c>
      <c r="D18" s="113">
        <v>3987.9</v>
      </c>
      <c r="E18" s="113">
        <v>3987.9</v>
      </c>
    </row>
    <row r="19" spans="1:5" ht="15" x14ac:dyDescent="0.2">
      <c r="A19" s="111" t="s">
        <v>149</v>
      </c>
      <c r="B19" s="112" t="s">
        <v>150</v>
      </c>
      <c r="C19" s="113">
        <v>5542.2</v>
      </c>
      <c r="D19" s="113">
        <v>5768.7</v>
      </c>
      <c r="E19" s="113">
        <v>5768.7</v>
      </c>
    </row>
    <row r="20" spans="1:5" ht="15" x14ac:dyDescent="0.25">
      <c r="A20" s="111" t="s">
        <v>151</v>
      </c>
      <c r="B20" s="124" t="s">
        <v>152</v>
      </c>
      <c r="C20" s="113">
        <v>3622.3</v>
      </c>
      <c r="D20" s="113">
        <v>3769.1</v>
      </c>
      <c r="E20" s="113">
        <v>3769.1</v>
      </c>
    </row>
    <row r="21" spans="1:5" ht="15" x14ac:dyDescent="0.25">
      <c r="A21" s="111" t="s">
        <v>153</v>
      </c>
      <c r="B21" s="124" t="s">
        <v>154</v>
      </c>
      <c r="C21" s="113">
        <v>5542.2</v>
      </c>
      <c r="D21" s="113">
        <v>5768.7</v>
      </c>
      <c r="E21" s="113">
        <v>5768.7</v>
      </c>
    </row>
    <row r="22" spans="1:5" ht="15" x14ac:dyDescent="0.2">
      <c r="A22" s="111" t="s">
        <v>155</v>
      </c>
      <c r="B22" s="112" t="s">
        <v>156</v>
      </c>
      <c r="C22" s="113">
        <v>5780.4</v>
      </c>
      <c r="D22" s="113">
        <v>6016.6</v>
      </c>
      <c r="E22" s="113">
        <v>6016.6</v>
      </c>
    </row>
    <row r="23" spans="1:5" ht="15" x14ac:dyDescent="0.25">
      <c r="A23" s="111" t="s">
        <v>157</v>
      </c>
      <c r="B23" s="124" t="s">
        <v>158</v>
      </c>
      <c r="C23" s="113">
        <v>3622.3</v>
      </c>
      <c r="D23" s="113">
        <v>3769.1</v>
      </c>
      <c r="E23" s="113">
        <v>3769.1</v>
      </c>
    </row>
    <row r="24" spans="1:5" ht="15" x14ac:dyDescent="0.25">
      <c r="A24" s="111" t="s">
        <v>159</v>
      </c>
      <c r="B24" s="124" t="s">
        <v>160</v>
      </c>
      <c r="C24" s="113">
        <v>1462.3</v>
      </c>
      <c r="D24" s="113">
        <v>1520.8</v>
      </c>
      <c r="E24" s="113">
        <v>1520.8</v>
      </c>
    </row>
    <row r="25" spans="1:5" ht="15" x14ac:dyDescent="0.2">
      <c r="A25" s="111" t="s">
        <v>161</v>
      </c>
      <c r="B25" s="112" t="s">
        <v>162</v>
      </c>
      <c r="C25" s="113">
        <v>927</v>
      </c>
      <c r="D25" s="113">
        <v>963.4</v>
      </c>
      <c r="E25" s="113">
        <v>963.4</v>
      </c>
    </row>
    <row r="26" spans="1:5" ht="15" x14ac:dyDescent="0.25">
      <c r="A26" s="111" t="s">
        <v>163</v>
      </c>
      <c r="B26" s="124" t="s">
        <v>164</v>
      </c>
      <c r="C26" s="113">
        <v>927</v>
      </c>
      <c r="D26" s="113">
        <v>963.4</v>
      </c>
      <c r="E26" s="113">
        <v>963.4</v>
      </c>
    </row>
    <row r="27" spans="1:5" ht="15" x14ac:dyDescent="0.25">
      <c r="A27" s="111" t="s">
        <v>165</v>
      </c>
      <c r="B27" s="124" t="s">
        <v>166</v>
      </c>
      <c r="C27" s="113">
        <v>2570.6</v>
      </c>
      <c r="D27" s="113">
        <v>2674.7</v>
      </c>
      <c r="E27" s="113">
        <v>2674.7</v>
      </c>
    </row>
    <row r="28" spans="1:5" ht="15" x14ac:dyDescent="0.2">
      <c r="A28" s="111" t="s">
        <v>167</v>
      </c>
      <c r="B28" s="112" t="s">
        <v>168</v>
      </c>
      <c r="C28" s="113">
        <v>2360.1999999999998</v>
      </c>
      <c r="D28" s="113">
        <v>2455.9</v>
      </c>
      <c r="E28" s="113">
        <v>2455.9</v>
      </c>
    </row>
    <row r="29" spans="1:5" ht="15" x14ac:dyDescent="0.25">
      <c r="A29" s="111" t="s">
        <v>169</v>
      </c>
      <c r="B29" s="124" t="s">
        <v>170</v>
      </c>
      <c r="C29" s="113">
        <v>927</v>
      </c>
      <c r="D29" s="113">
        <v>963.4</v>
      </c>
      <c r="E29" s="113">
        <v>963.4</v>
      </c>
    </row>
    <row r="30" spans="1:5" ht="15" x14ac:dyDescent="0.25">
      <c r="A30" s="111" t="s">
        <v>171</v>
      </c>
      <c r="B30" s="124" t="s">
        <v>172</v>
      </c>
      <c r="C30" s="113">
        <v>1682.8</v>
      </c>
      <c r="D30" s="113">
        <v>1750.9</v>
      </c>
      <c r="E30" s="113">
        <v>1750.9</v>
      </c>
    </row>
    <row r="31" spans="1:5" ht="15" x14ac:dyDescent="0.2">
      <c r="A31" s="111" t="s">
        <v>173</v>
      </c>
      <c r="B31" s="112" t="s">
        <v>174</v>
      </c>
      <c r="C31" s="113">
        <v>1892.8</v>
      </c>
      <c r="D31" s="113">
        <v>1968.8</v>
      </c>
      <c r="E31" s="113">
        <v>1968.8</v>
      </c>
    </row>
    <row r="32" spans="1:5" ht="15" x14ac:dyDescent="0.25">
      <c r="A32" s="111" t="s">
        <v>175</v>
      </c>
      <c r="B32" s="124" t="s">
        <v>176</v>
      </c>
      <c r="C32" s="113">
        <v>927</v>
      </c>
      <c r="D32" s="113">
        <v>963.4</v>
      </c>
      <c r="E32" s="113">
        <v>963.4</v>
      </c>
    </row>
    <row r="33" spans="1:5" ht="15" x14ac:dyDescent="0.25">
      <c r="A33" s="111" t="s">
        <v>177</v>
      </c>
      <c r="B33" s="124" t="s">
        <v>178</v>
      </c>
      <c r="C33" s="113">
        <v>1462.3</v>
      </c>
      <c r="D33" s="113">
        <v>1520.8</v>
      </c>
      <c r="E33" s="113">
        <v>1520.8</v>
      </c>
    </row>
    <row r="34" spans="1:5" ht="15" x14ac:dyDescent="0.2">
      <c r="A34" s="111" t="s">
        <v>179</v>
      </c>
      <c r="B34" s="112" t="s">
        <v>180</v>
      </c>
      <c r="C34" s="113">
        <v>1750.8</v>
      </c>
      <c r="D34" s="113">
        <v>1821.9</v>
      </c>
      <c r="E34" s="113">
        <v>1821.9</v>
      </c>
    </row>
    <row r="35" spans="1:5" ht="15" x14ac:dyDescent="0.25">
      <c r="A35" s="111" t="s">
        <v>181</v>
      </c>
      <c r="B35" s="124" t="s">
        <v>182</v>
      </c>
      <c r="C35" s="113">
        <v>2149.9</v>
      </c>
      <c r="D35" s="113">
        <v>2237</v>
      </c>
      <c r="E35" s="113">
        <v>2237</v>
      </c>
    </row>
    <row r="36" spans="1:5" ht="15" x14ac:dyDescent="0.25">
      <c r="A36" s="111" t="s">
        <v>183</v>
      </c>
      <c r="B36" s="124" t="s">
        <v>184</v>
      </c>
      <c r="C36" s="113">
        <v>1939.5</v>
      </c>
      <c r="D36" s="113">
        <v>2018.1</v>
      </c>
      <c r="E36" s="113">
        <v>2018.1</v>
      </c>
    </row>
    <row r="37" spans="1:5" ht="15" x14ac:dyDescent="0.2">
      <c r="A37" s="111" t="s">
        <v>185</v>
      </c>
      <c r="B37" s="112" t="s">
        <v>186</v>
      </c>
      <c r="C37" s="113">
        <v>2360.1999999999998</v>
      </c>
      <c r="D37" s="113">
        <v>2455.9</v>
      </c>
      <c r="E37" s="113">
        <v>2455.9</v>
      </c>
    </row>
    <row r="38" spans="1:5" ht="15" x14ac:dyDescent="0.25">
      <c r="A38" s="111" t="s">
        <v>187</v>
      </c>
      <c r="B38" s="124" t="s">
        <v>188</v>
      </c>
      <c r="C38" s="113">
        <v>927</v>
      </c>
      <c r="D38" s="113">
        <v>963.4</v>
      </c>
      <c r="E38" s="113">
        <v>963.4</v>
      </c>
    </row>
    <row r="39" spans="1:5" ht="15" x14ac:dyDescent="0.25">
      <c r="A39" s="111" t="s">
        <v>189</v>
      </c>
      <c r="B39" s="124" t="s">
        <v>190</v>
      </c>
      <c r="C39" s="113">
        <v>1262.0999999999999</v>
      </c>
      <c r="D39" s="113">
        <v>1313.2</v>
      </c>
      <c r="E39" s="113">
        <v>1313.2</v>
      </c>
    </row>
    <row r="40" spans="1:5" ht="15" x14ac:dyDescent="0.2">
      <c r="A40" s="111" t="s">
        <v>191</v>
      </c>
      <c r="B40" s="112" t="s">
        <v>192</v>
      </c>
      <c r="C40" s="113">
        <v>1682.8</v>
      </c>
      <c r="D40" s="113">
        <v>1750.9</v>
      </c>
      <c r="E40" s="113">
        <v>1750.9</v>
      </c>
    </row>
    <row r="41" spans="1:5" ht="15" x14ac:dyDescent="0.25">
      <c r="A41" s="111" t="s">
        <v>193</v>
      </c>
      <c r="B41" s="124" t="s">
        <v>194</v>
      </c>
      <c r="C41" s="113">
        <v>5780.4</v>
      </c>
      <c r="D41" s="113">
        <v>6016.6</v>
      </c>
      <c r="E41" s="113">
        <v>6016.6</v>
      </c>
    </row>
    <row r="42" spans="1:5" ht="15" x14ac:dyDescent="0.25">
      <c r="A42" s="111" t="s">
        <v>195</v>
      </c>
      <c r="B42" s="124" t="s">
        <v>196</v>
      </c>
      <c r="C42" s="113">
        <v>927</v>
      </c>
      <c r="D42" s="113">
        <v>963.4</v>
      </c>
      <c r="E42" s="113">
        <v>963.4</v>
      </c>
    </row>
    <row r="43" spans="1:5" ht="15" x14ac:dyDescent="0.2">
      <c r="A43" s="111" t="s">
        <v>197</v>
      </c>
      <c r="B43" s="112" t="s">
        <v>198</v>
      </c>
      <c r="C43" s="113">
        <v>1262.0999999999999</v>
      </c>
      <c r="D43" s="113">
        <v>1313.2</v>
      </c>
      <c r="E43" s="113">
        <v>1313.2</v>
      </c>
    </row>
    <row r="44" spans="1:5" ht="15" x14ac:dyDescent="0.25">
      <c r="A44" s="111" t="s">
        <v>199</v>
      </c>
      <c r="B44" s="124" t="s">
        <v>200</v>
      </c>
      <c r="C44" s="113">
        <v>927</v>
      </c>
      <c r="D44" s="113">
        <v>963.4</v>
      </c>
      <c r="E44" s="113">
        <v>963.4</v>
      </c>
    </row>
    <row r="45" spans="1:5" ht="15" x14ac:dyDescent="0.25">
      <c r="A45" s="111" t="s">
        <v>201</v>
      </c>
      <c r="B45" s="124" t="s">
        <v>202</v>
      </c>
      <c r="C45" s="113">
        <v>927</v>
      </c>
      <c r="D45" s="113">
        <v>963.4</v>
      </c>
      <c r="E45" s="113">
        <v>963.4</v>
      </c>
    </row>
    <row r="46" spans="1:5" ht="15" x14ac:dyDescent="0.2">
      <c r="A46" s="111" t="s">
        <v>203</v>
      </c>
      <c r="B46" s="112" t="s">
        <v>204</v>
      </c>
      <c r="C46" s="113">
        <v>1531.9</v>
      </c>
      <c r="D46" s="113">
        <v>1594.1</v>
      </c>
      <c r="E46" s="113">
        <v>1594.1</v>
      </c>
    </row>
    <row r="47" spans="1:5" ht="15" x14ac:dyDescent="0.25">
      <c r="A47" s="111" t="s">
        <v>205</v>
      </c>
      <c r="B47" s="124" t="s">
        <v>206</v>
      </c>
      <c r="C47" s="113">
        <v>2570.6</v>
      </c>
      <c r="D47" s="113">
        <v>2674.7</v>
      </c>
      <c r="E47" s="113">
        <v>2674.7</v>
      </c>
    </row>
    <row r="48" spans="1:5" ht="15" x14ac:dyDescent="0.25">
      <c r="A48" s="111" t="s">
        <v>207</v>
      </c>
      <c r="B48" s="124" t="s">
        <v>208</v>
      </c>
      <c r="C48" s="113">
        <v>1262.0999999999999</v>
      </c>
      <c r="D48" s="113">
        <v>1313.2</v>
      </c>
      <c r="E48" s="113">
        <v>1313.2</v>
      </c>
    </row>
    <row r="49" spans="1:5" ht="15" x14ac:dyDescent="0.2">
      <c r="A49" s="111" t="s">
        <v>209</v>
      </c>
      <c r="B49" s="112" t="s">
        <v>210</v>
      </c>
      <c r="C49" s="113">
        <v>4253.3999999999996</v>
      </c>
      <c r="D49" s="113">
        <v>4425.7</v>
      </c>
      <c r="E49" s="113">
        <v>4425.7</v>
      </c>
    </row>
    <row r="50" spans="1:5" ht="15" x14ac:dyDescent="0.25">
      <c r="A50" s="111" t="s">
        <v>211</v>
      </c>
      <c r="B50" s="124" t="s">
        <v>212</v>
      </c>
      <c r="C50" s="113">
        <v>1327.5</v>
      </c>
      <c r="D50" s="113">
        <v>1381.4</v>
      </c>
      <c r="E50" s="113">
        <v>1381.4</v>
      </c>
    </row>
    <row r="51" spans="1:5" ht="15" x14ac:dyDescent="0.25">
      <c r="A51" s="111" t="s">
        <v>213</v>
      </c>
      <c r="B51" s="124" t="s">
        <v>214</v>
      </c>
      <c r="C51" s="113">
        <v>1327.5</v>
      </c>
      <c r="D51" s="113">
        <v>1381.4</v>
      </c>
      <c r="E51" s="113">
        <v>1381.4</v>
      </c>
    </row>
    <row r="52" spans="1:5" ht="15" x14ac:dyDescent="0.2">
      <c r="A52" s="111" t="s">
        <v>215</v>
      </c>
      <c r="B52" s="112" t="s">
        <v>216</v>
      </c>
      <c r="C52" s="113">
        <v>1327.5</v>
      </c>
      <c r="D52" s="113">
        <v>1381.4</v>
      </c>
      <c r="E52" s="113">
        <v>1381.4</v>
      </c>
    </row>
    <row r="53" spans="1:5" ht="15" x14ac:dyDescent="0.25">
      <c r="A53" s="111" t="s">
        <v>217</v>
      </c>
      <c r="B53" s="124" t="s">
        <v>218</v>
      </c>
      <c r="C53" s="113">
        <v>927</v>
      </c>
      <c r="D53" s="113">
        <v>963.4</v>
      </c>
      <c r="E53" s="113">
        <v>963.4</v>
      </c>
    </row>
    <row r="54" spans="1:5" ht="15" x14ac:dyDescent="0.25">
      <c r="A54" s="111" t="s">
        <v>219</v>
      </c>
      <c r="B54" s="124" t="s">
        <v>220</v>
      </c>
      <c r="C54" s="113">
        <v>927</v>
      </c>
      <c r="D54" s="113">
        <v>963.4</v>
      </c>
      <c r="E54" s="113">
        <v>963.4</v>
      </c>
    </row>
    <row r="55" spans="1:5" ht="15" x14ac:dyDescent="0.2">
      <c r="A55" s="111"/>
      <c r="B55" s="112" t="s">
        <v>221</v>
      </c>
      <c r="C55" s="113">
        <v>145666.70000000001</v>
      </c>
      <c r="D55" s="113">
        <v>151609.1</v>
      </c>
      <c r="E55" s="113">
        <v>151609.1</v>
      </c>
    </row>
  </sheetData>
  <mergeCells count="3">
    <mergeCell ref="D5:E5"/>
    <mergeCell ref="D6:E6"/>
    <mergeCell ref="A8:E8"/>
  </mergeCells>
  <pageMargins left="1.1811023622047245" right="0.39370078740157483" top="0.62992125984251968" bottom="0.74803149606299213" header="0.31496062992125984" footer="0.31496062992125984"/>
  <pageSetup paperSize="9" orientation="portrait" r:id="rId1"/>
  <headerFooter>
    <oddHeader>&amp;C&amp;"Times New Roman,обычный"&amp;12&amp;P</oddHeader>
    <oddFooter>&amp;L&amp;"Times New Roman,обычный"&amp;8 943-23</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H50"/>
  <sheetViews>
    <sheetView workbookViewId="0">
      <selection activeCell="G16" sqref="G16"/>
    </sheetView>
  </sheetViews>
  <sheetFormatPr defaultRowHeight="12.75" x14ac:dyDescent="0.2"/>
  <cols>
    <col min="1" max="1" width="8.7109375" style="160" customWidth="1"/>
    <col min="2" max="2" width="32.5703125" style="160" customWidth="1"/>
    <col min="3" max="3" width="14.85546875" style="160" customWidth="1"/>
    <col min="4" max="4" width="14.85546875" style="161" customWidth="1"/>
    <col min="5" max="5" width="14.85546875" style="160" customWidth="1"/>
    <col min="6" max="6" width="9.140625" style="160"/>
    <col min="7" max="7" width="13.140625" style="160" customWidth="1"/>
    <col min="8" max="16384" width="9.140625" style="160"/>
  </cols>
  <sheetData>
    <row r="1" spans="1:8" ht="15" x14ac:dyDescent="0.25">
      <c r="D1" s="178" t="s">
        <v>18</v>
      </c>
      <c r="E1" s="178"/>
    </row>
    <row r="2" spans="1:8" ht="15" x14ac:dyDescent="0.25">
      <c r="D2" s="178" t="s">
        <v>248</v>
      </c>
      <c r="E2" s="178"/>
    </row>
    <row r="3" spans="1:8" ht="15" x14ac:dyDescent="0.25">
      <c r="D3" s="178" t="s">
        <v>2355</v>
      </c>
      <c r="E3" s="178"/>
    </row>
    <row r="4" spans="1:8" x14ac:dyDescent="0.2">
      <c r="E4" s="161"/>
    </row>
    <row r="5" spans="1:8" s="135" customFormat="1" ht="12.75" customHeight="1" x14ac:dyDescent="0.25">
      <c r="D5" s="178" t="s">
        <v>249</v>
      </c>
      <c r="E5" s="178"/>
    </row>
    <row r="6" spans="1:8" s="135" customFormat="1" ht="12.75" customHeight="1" x14ac:dyDescent="0.25">
      <c r="D6" s="178" t="s">
        <v>224</v>
      </c>
      <c r="E6" s="178"/>
    </row>
    <row r="7" spans="1:8" s="135" customFormat="1" x14ac:dyDescent="0.2">
      <c r="A7" s="136"/>
      <c r="D7" s="163"/>
      <c r="E7" s="139"/>
      <c r="F7" s="137"/>
      <c r="G7" s="138"/>
      <c r="H7" s="139"/>
    </row>
    <row r="8" spans="1:8" s="135" customFormat="1" ht="147.75" customHeight="1" x14ac:dyDescent="0.2">
      <c r="A8" s="180" t="s">
        <v>2324</v>
      </c>
      <c r="B8" s="180"/>
      <c r="C8" s="180"/>
      <c r="D8" s="180"/>
      <c r="E8" s="180"/>
    </row>
    <row r="9" spans="1:8" s="135" customFormat="1" ht="30" x14ac:dyDescent="0.2">
      <c r="A9" s="110" t="s">
        <v>2</v>
      </c>
      <c r="B9" s="110" t="s">
        <v>136</v>
      </c>
      <c r="C9" s="110" t="s">
        <v>4</v>
      </c>
      <c r="D9" s="110" t="s">
        <v>5</v>
      </c>
      <c r="E9" s="110" t="s">
        <v>17</v>
      </c>
    </row>
    <row r="10" spans="1:8" s="135" customFormat="1" ht="15" x14ac:dyDescent="0.2">
      <c r="A10" s="110" t="s">
        <v>137</v>
      </c>
      <c r="B10" s="110" t="s">
        <v>0</v>
      </c>
      <c r="C10" s="110" t="s">
        <v>1</v>
      </c>
      <c r="D10" s="110" t="s">
        <v>141</v>
      </c>
      <c r="E10" s="110" t="s">
        <v>143</v>
      </c>
    </row>
    <row r="11" spans="1:8" ht="15" x14ac:dyDescent="0.25">
      <c r="A11" s="111" t="s">
        <v>137</v>
      </c>
      <c r="B11" s="164" t="s">
        <v>138</v>
      </c>
      <c r="C11" s="113">
        <v>123722.1</v>
      </c>
      <c r="D11" s="113">
        <v>97737.9</v>
      </c>
      <c r="E11" s="113">
        <v>90235.199999999997</v>
      </c>
    </row>
    <row r="12" spans="1:8" ht="15" x14ac:dyDescent="0.2">
      <c r="A12" s="111" t="s">
        <v>0</v>
      </c>
      <c r="B12" s="112" t="s">
        <v>139</v>
      </c>
      <c r="C12" s="113">
        <v>5521.8</v>
      </c>
      <c r="D12" s="113">
        <v>5521.8</v>
      </c>
      <c r="E12" s="113">
        <v>8282.7000000000007</v>
      </c>
    </row>
    <row r="13" spans="1:8" ht="15" x14ac:dyDescent="0.25">
      <c r="A13" s="111" t="s">
        <v>1</v>
      </c>
      <c r="B13" s="164" t="s">
        <v>142</v>
      </c>
      <c r="C13" s="113">
        <v>8282.7000000000007</v>
      </c>
      <c r="D13" s="113">
        <v>11043.7</v>
      </c>
      <c r="E13" s="113">
        <v>11043.7</v>
      </c>
    </row>
    <row r="14" spans="1:8" ht="15" x14ac:dyDescent="0.2">
      <c r="A14" s="111" t="s">
        <v>141</v>
      </c>
      <c r="B14" s="112" t="s">
        <v>146</v>
      </c>
      <c r="C14" s="113">
        <v>8282.7000000000007</v>
      </c>
      <c r="D14" s="113">
        <v>8282.7000000000007</v>
      </c>
      <c r="E14" s="113">
        <v>8282.7000000000007</v>
      </c>
    </row>
    <row r="15" spans="1:8" ht="15" x14ac:dyDescent="0.25">
      <c r="A15" s="111" t="s">
        <v>143</v>
      </c>
      <c r="B15" s="164" t="s">
        <v>150</v>
      </c>
      <c r="C15" s="113">
        <v>38652.699999999997</v>
      </c>
      <c r="D15" s="113">
        <v>35891.9</v>
      </c>
      <c r="E15" s="113">
        <v>35891.9</v>
      </c>
    </row>
    <row r="16" spans="1:8" ht="15" x14ac:dyDescent="0.2">
      <c r="A16" s="111" t="s">
        <v>145</v>
      </c>
      <c r="B16" s="112" t="s">
        <v>152</v>
      </c>
      <c r="C16" s="113">
        <v>16565.5</v>
      </c>
      <c r="D16" s="113">
        <v>16565.5</v>
      </c>
      <c r="E16" s="113">
        <v>16565.5</v>
      </c>
    </row>
    <row r="17" spans="1:5" ht="15" x14ac:dyDescent="0.25">
      <c r="A17" s="111" t="s">
        <v>147</v>
      </c>
      <c r="B17" s="164" t="s">
        <v>154</v>
      </c>
      <c r="C17" s="113">
        <v>16565.5</v>
      </c>
      <c r="D17" s="113">
        <v>16565.5</v>
      </c>
      <c r="E17" s="113">
        <v>19326.400000000001</v>
      </c>
    </row>
    <row r="18" spans="1:5" ht="15" x14ac:dyDescent="0.2">
      <c r="A18" s="111" t="s">
        <v>149</v>
      </c>
      <c r="B18" s="112" t="s">
        <v>158</v>
      </c>
      <c r="C18" s="113">
        <v>11043.7</v>
      </c>
      <c r="D18" s="113">
        <v>11043.7</v>
      </c>
      <c r="E18" s="113">
        <v>11043.7</v>
      </c>
    </row>
    <row r="19" spans="1:5" ht="15" x14ac:dyDescent="0.25">
      <c r="A19" s="111" t="s">
        <v>151</v>
      </c>
      <c r="B19" s="164" t="s">
        <v>160</v>
      </c>
      <c r="C19" s="113">
        <v>8282.7000000000007</v>
      </c>
      <c r="D19" s="113">
        <v>11043.7</v>
      </c>
      <c r="E19" s="113">
        <v>11043.7</v>
      </c>
    </row>
    <row r="20" spans="1:5" ht="15" x14ac:dyDescent="0.2">
      <c r="A20" s="111" t="s">
        <v>153</v>
      </c>
      <c r="B20" s="112" t="s">
        <v>162</v>
      </c>
      <c r="C20" s="113">
        <v>8282.7000000000007</v>
      </c>
      <c r="D20" s="113">
        <v>5521.8</v>
      </c>
      <c r="E20" s="113">
        <v>8282.7000000000007</v>
      </c>
    </row>
    <row r="21" spans="1:5" ht="15" x14ac:dyDescent="0.25">
      <c r="A21" s="111" t="s">
        <v>155</v>
      </c>
      <c r="B21" s="164" t="s">
        <v>164</v>
      </c>
      <c r="C21" s="113">
        <v>2760.9</v>
      </c>
      <c r="D21" s="113">
        <v>2760.9</v>
      </c>
      <c r="E21" s="113">
        <v>5521.8</v>
      </c>
    </row>
    <row r="22" spans="1:5" ht="15" x14ac:dyDescent="0.2">
      <c r="A22" s="111" t="s">
        <v>157</v>
      </c>
      <c r="B22" s="112" t="s">
        <v>166</v>
      </c>
      <c r="C22" s="113">
        <v>11043.7</v>
      </c>
      <c r="D22" s="113">
        <v>13804.6</v>
      </c>
      <c r="E22" s="113">
        <v>13804.6</v>
      </c>
    </row>
    <row r="23" spans="1:5" ht="15" x14ac:dyDescent="0.25">
      <c r="A23" s="111" t="s">
        <v>159</v>
      </c>
      <c r="B23" s="164" t="s">
        <v>168</v>
      </c>
      <c r="C23" s="113">
        <v>5521.8</v>
      </c>
      <c r="D23" s="113">
        <v>5521.8</v>
      </c>
      <c r="E23" s="113">
        <v>5521.8</v>
      </c>
    </row>
    <row r="24" spans="1:5" ht="15" x14ac:dyDescent="0.2">
      <c r="A24" s="111" t="s">
        <v>161</v>
      </c>
      <c r="B24" s="112" t="s">
        <v>170</v>
      </c>
      <c r="C24" s="113">
        <v>5521.8</v>
      </c>
      <c r="D24" s="113">
        <v>5521.8</v>
      </c>
      <c r="E24" s="113">
        <v>5521.8</v>
      </c>
    </row>
    <row r="25" spans="1:5" ht="15" x14ac:dyDescent="0.25">
      <c r="A25" s="111" t="s">
        <v>163</v>
      </c>
      <c r="B25" s="164" t="s">
        <v>172</v>
      </c>
      <c r="C25" s="113">
        <v>5521.8</v>
      </c>
      <c r="D25" s="113">
        <v>8282.7000000000007</v>
      </c>
      <c r="E25" s="113">
        <v>8282.7000000000007</v>
      </c>
    </row>
    <row r="26" spans="1:5" ht="15" x14ac:dyDescent="0.2">
      <c r="A26" s="111" t="s">
        <v>165</v>
      </c>
      <c r="B26" s="112" t="s">
        <v>174</v>
      </c>
      <c r="C26" s="113">
        <v>8282.7999999999993</v>
      </c>
      <c r="D26" s="113">
        <v>11043.7</v>
      </c>
      <c r="E26" s="113">
        <v>11043.7</v>
      </c>
    </row>
    <row r="27" spans="1:5" ht="15" x14ac:dyDescent="0.25">
      <c r="A27" s="111" t="s">
        <v>167</v>
      </c>
      <c r="B27" s="164" t="s">
        <v>176</v>
      </c>
      <c r="C27" s="113">
        <v>5521.8</v>
      </c>
      <c r="D27" s="113">
        <v>5521.8</v>
      </c>
      <c r="E27" s="113">
        <v>5521.8</v>
      </c>
    </row>
    <row r="28" spans="1:5" ht="15" x14ac:dyDescent="0.2">
      <c r="A28" s="111" t="s">
        <v>169</v>
      </c>
      <c r="B28" s="112" t="s">
        <v>178</v>
      </c>
      <c r="C28" s="113">
        <v>8282.7000000000007</v>
      </c>
      <c r="D28" s="113">
        <v>11043.6</v>
      </c>
      <c r="E28" s="113">
        <v>11043.7</v>
      </c>
    </row>
    <row r="29" spans="1:5" ht="15" x14ac:dyDescent="0.25">
      <c r="A29" s="111" t="s">
        <v>171</v>
      </c>
      <c r="B29" s="164" t="s">
        <v>180</v>
      </c>
      <c r="C29" s="113">
        <v>5521.8</v>
      </c>
      <c r="D29" s="113">
        <v>5521.8</v>
      </c>
      <c r="E29" s="113">
        <v>5521.8</v>
      </c>
    </row>
    <row r="30" spans="1:5" ht="15" x14ac:dyDescent="0.2">
      <c r="A30" s="111" t="s">
        <v>173</v>
      </c>
      <c r="B30" s="112" t="s">
        <v>182</v>
      </c>
      <c r="C30" s="113">
        <v>11043.7</v>
      </c>
      <c r="D30" s="113">
        <v>13804.6</v>
      </c>
      <c r="E30" s="113">
        <v>11043.7</v>
      </c>
    </row>
    <row r="31" spans="1:5" ht="15" x14ac:dyDescent="0.25">
      <c r="A31" s="111" t="s">
        <v>175</v>
      </c>
      <c r="B31" s="164" t="s">
        <v>184</v>
      </c>
      <c r="C31" s="113">
        <v>11043.7</v>
      </c>
      <c r="D31" s="113">
        <v>13804.6</v>
      </c>
      <c r="E31" s="113">
        <v>13804.6</v>
      </c>
    </row>
    <row r="32" spans="1:5" ht="15" x14ac:dyDescent="0.2">
      <c r="A32" s="111" t="s">
        <v>177</v>
      </c>
      <c r="B32" s="112" t="s">
        <v>186</v>
      </c>
      <c r="C32" s="113">
        <v>5521.8</v>
      </c>
      <c r="D32" s="113">
        <v>0</v>
      </c>
      <c r="E32" s="113">
        <v>0</v>
      </c>
    </row>
    <row r="33" spans="1:5" ht="15" x14ac:dyDescent="0.25">
      <c r="A33" s="111" t="s">
        <v>179</v>
      </c>
      <c r="B33" s="164" t="s">
        <v>188</v>
      </c>
      <c r="C33" s="113">
        <v>8282.7000000000007</v>
      </c>
      <c r="D33" s="113">
        <v>8282.7000000000007</v>
      </c>
      <c r="E33" s="113">
        <v>8282.7000000000007</v>
      </c>
    </row>
    <row r="34" spans="1:5" ht="15" x14ac:dyDescent="0.2">
      <c r="A34" s="111" t="s">
        <v>181</v>
      </c>
      <c r="B34" s="112" t="s">
        <v>190</v>
      </c>
      <c r="C34" s="113">
        <v>2760.9</v>
      </c>
      <c r="D34" s="113">
        <v>2760.9</v>
      </c>
      <c r="E34" s="113">
        <v>5521.8</v>
      </c>
    </row>
    <row r="35" spans="1:5" ht="15" x14ac:dyDescent="0.25">
      <c r="A35" s="111" t="s">
        <v>183</v>
      </c>
      <c r="B35" s="164" t="s">
        <v>196</v>
      </c>
      <c r="C35" s="113">
        <v>11043.7</v>
      </c>
      <c r="D35" s="113">
        <v>11043.7</v>
      </c>
      <c r="E35" s="113">
        <v>11043.7</v>
      </c>
    </row>
    <row r="36" spans="1:5" ht="15" x14ac:dyDescent="0.2">
      <c r="A36" s="111" t="s">
        <v>185</v>
      </c>
      <c r="B36" s="112" t="s">
        <v>198</v>
      </c>
      <c r="C36" s="113">
        <v>5521.8</v>
      </c>
      <c r="D36" s="113">
        <v>5521.8</v>
      </c>
      <c r="E36" s="113">
        <v>5521.8</v>
      </c>
    </row>
    <row r="37" spans="1:5" ht="15" x14ac:dyDescent="0.25">
      <c r="A37" s="111" t="s">
        <v>187</v>
      </c>
      <c r="B37" s="164" t="s">
        <v>200</v>
      </c>
      <c r="C37" s="113">
        <v>5521.8</v>
      </c>
      <c r="D37" s="113">
        <v>5521.8</v>
      </c>
      <c r="E37" s="113">
        <v>5521.8</v>
      </c>
    </row>
    <row r="38" spans="1:5" ht="15" x14ac:dyDescent="0.2">
      <c r="A38" s="111" t="s">
        <v>189</v>
      </c>
      <c r="B38" s="112" t="s">
        <v>202</v>
      </c>
      <c r="C38" s="113">
        <v>2760.9</v>
      </c>
      <c r="D38" s="113">
        <v>2760.9</v>
      </c>
      <c r="E38" s="113">
        <v>5521.8</v>
      </c>
    </row>
    <row r="39" spans="1:5" ht="15" x14ac:dyDescent="0.25">
      <c r="A39" s="111" t="s">
        <v>191</v>
      </c>
      <c r="B39" s="164" t="s">
        <v>204</v>
      </c>
      <c r="C39" s="113">
        <v>11043.7</v>
      </c>
      <c r="D39" s="113">
        <v>11043.7</v>
      </c>
      <c r="E39" s="113">
        <v>11043.7</v>
      </c>
    </row>
    <row r="40" spans="1:5" ht="15" x14ac:dyDescent="0.2">
      <c r="A40" s="111" t="s">
        <v>193</v>
      </c>
      <c r="B40" s="112" t="s">
        <v>208</v>
      </c>
      <c r="C40" s="113">
        <v>2760.9</v>
      </c>
      <c r="D40" s="113">
        <v>2760.9</v>
      </c>
      <c r="E40" s="113">
        <v>2760.9</v>
      </c>
    </row>
    <row r="41" spans="1:5" ht="15" x14ac:dyDescent="0.25">
      <c r="A41" s="111" t="s">
        <v>195</v>
      </c>
      <c r="B41" s="164" t="s">
        <v>210</v>
      </c>
      <c r="C41" s="113">
        <v>19326.400000000001</v>
      </c>
      <c r="D41" s="113">
        <v>19326.400000000001</v>
      </c>
      <c r="E41" s="113">
        <v>19326.400000000001</v>
      </c>
    </row>
    <row r="42" spans="1:5" ht="15" x14ac:dyDescent="0.2">
      <c r="A42" s="111" t="s">
        <v>197</v>
      </c>
      <c r="B42" s="112" t="s">
        <v>212</v>
      </c>
      <c r="C42" s="113">
        <v>8282.7000000000007</v>
      </c>
      <c r="D42" s="113">
        <v>8282.7000000000007</v>
      </c>
      <c r="E42" s="113">
        <v>8282.7000000000007</v>
      </c>
    </row>
    <row r="43" spans="1:5" ht="15" x14ac:dyDescent="0.25">
      <c r="A43" s="111" t="s">
        <v>199</v>
      </c>
      <c r="B43" s="164" t="s">
        <v>214</v>
      </c>
      <c r="C43" s="113">
        <v>2760.9</v>
      </c>
      <c r="D43" s="113">
        <v>2760.9</v>
      </c>
      <c r="E43" s="113">
        <v>2760.9</v>
      </c>
    </row>
    <row r="44" spans="1:5" ht="15" x14ac:dyDescent="0.2">
      <c r="A44" s="111" t="s">
        <v>201</v>
      </c>
      <c r="B44" s="112" t="s">
        <v>216</v>
      </c>
      <c r="C44" s="113">
        <v>8282.7000000000007</v>
      </c>
      <c r="D44" s="113">
        <v>8282.7000000000007</v>
      </c>
      <c r="E44" s="113">
        <v>8282.7000000000007</v>
      </c>
    </row>
    <row r="45" spans="1:5" ht="15" x14ac:dyDescent="0.25">
      <c r="A45" s="111" t="s">
        <v>203</v>
      </c>
      <c r="B45" s="164" t="s">
        <v>218</v>
      </c>
      <c r="C45" s="113">
        <v>8282.7999999999993</v>
      </c>
      <c r="D45" s="113">
        <v>8282.7000000000007</v>
      </c>
      <c r="E45" s="113">
        <v>2760.9</v>
      </c>
    </row>
    <row r="46" spans="1:5" ht="15" x14ac:dyDescent="0.2">
      <c r="A46" s="111" t="s">
        <v>205</v>
      </c>
      <c r="B46" s="112" t="s">
        <v>220</v>
      </c>
      <c r="C46" s="113">
        <v>2760.9</v>
      </c>
      <c r="D46" s="113">
        <v>2760.9</v>
      </c>
      <c r="E46" s="113">
        <v>5521.8</v>
      </c>
    </row>
    <row r="47" spans="1:5" ht="15" x14ac:dyDescent="0.25">
      <c r="A47" s="111"/>
      <c r="B47" s="164" t="s">
        <v>226</v>
      </c>
      <c r="C47" s="113">
        <v>5464</v>
      </c>
      <c r="D47" s="113">
        <v>1907.3</v>
      </c>
      <c r="E47" s="113">
        <v>3773.9</v>
      </c>
    </row>
    <row r="48" spans="1:5" ht="15" x14ac:dyDescent="0.2">
      <c r="A48" s="111"/>
      <c r="B48" s="112" t="s">
        <v>221</v>
      </c>
      <c r="C48" s="165">
        <v>435647.2</v>
      </c>
      <c r="D48" s="113">
        <v>417150.1</v>
      </c>
      <c r="E48" s="113">
        <v>422557.7</v>
      </c>
    </row>
    <row r="49" ht="12.75" customHeight="1" x14ac:dyDescent="0.2"/>
    <row r="50" ht="12.75" customHeight="1" x14ac:dyDescent="0.2"/>
  </sheetData>
  <mergeCells count="6">
    <mergeCell ref="A8:E8"/>
    <mergeCell ref="D1:E1"/>
    <mergeCell ref="D2:E2"/>
    <mergeCell ref="D3:E3"/>
    <mergeCell ref="D5:E5"/>
    <mergeCell ref="D6:E6"/>
  </mergeCells>
  <pageMargins left="1.1811023622047245" right="0.59055118110236227" top="0.62992125984251968" bottom="0.82677165354330717" header="0.31496062992125984" footer="0.31496062992125984"/>
  <pageSetup paperSize="9" scale="96" fitToHeight="0" orientation="portrait" r:id="rId1"/>
  <headerFooter>
    <oddHeader>&amp;C&amp;"Times New Roman,обычный"&amp;P</oddHeader>
    <oddFooter>&amp;L&amp;"Times New Roman,обычный"&amp;8 943-23</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4"/>
  <sheetViews>
    <sheetView workbookViewId="0">
      <selection activeCell="B4" sqref="B4"/>
    </sheetView>
  </sheetViews>
  <sheetFormatPr defaultRowHeight="12.75" x14ac:dyDescent="0.2"/>
  <cols>
    <col min="1" max="1" width="8.7109375" style="115" customWidth="1"/>
    <col min="2" max="2" width="35.7109375" style="115" customWidth="1"/>
    <col min="3" max="5" width="14.5703125" style="115" customWidth="1"/>
    <col min="6" max="6" width="9.140625" style="115"/>
    <col min="7" max="7" width="13.140625" style="115" customWidth="1"/>
    <col min="8" max="16384" width="9.140625" style="115"/>
  </cols>
  <sheetData>
    <row r="1" spans="1:8" ht="15" x14ac:dyDescent="0.25">
      <c r="D1" s="9" t="s">
        <v>230</v>
      </c>
    </row>
    <row r="2" spans="1:8" ht="15" x14ac:dyDescent="0.25">
      <c r="D2" s="116" t="s">
        <v>248</v>
      </c>
    </row>
    <row r="3" spans="1:8" ht="15" x14ac:dyDescent="0.25">
      <c r="D3" s="116" t="s">
        <v>2355</v>
      </c>
    </row>
    <row r="5" spans="1:8" ht="12.75" customHeight="1" x14ac:dyDescent="0.25">
      <c r="D5" s="178" t="s">
        <v>229</v>
      </c>
      <c r="E5" s="178"/>
    </row>
    <row r="6" spans="1:8" ht="15" x14ac:dyDescent="0.25">
      <c r="A6" s="126"/>
      <c r="D6" s="178" t="s">
        <v>224</v>
      </c>
      <c r="E6" s="178"/>
      <c r="F6" s="127"/>
      <c r="G6" s="128"/>
      <c r="H6" s="129"/>
    </row>
    <row r="7" spans="1:8" ht="15" x14ac:dyDescent="0.25">
      <c r="A7" s="126"/>
      <c r="E7" s="9"/>
      <c r="F7" s="127"/>
      <c r="G7" s="128"/>
      <c r="H7" s="129"/>
    </row>
    <row r="8" spans="1:8" ht="98.25" customHeight="1" x14ac:dyDescent="0.2">
      <c r="A8" s="181" t="s">
        <v>2325</v>
      </c>
      <c r="B8" s="181"/>
      <c r="C8" s="181"/>
      <c r="D8" s="181"/>
      <c r="E8" s="181"/>
    </row>
    <row r="9" spans="1:8" ht="30" x14ac:dyDescent="0.2">
      <c r="A9" s="110" t="s">
        <v>2</v>
      </c>
      <c r="B9" s="110" t="s">
        <v>136</v>
      </c>
      <c r="C9" s="110" t="s">
        <v>4</v>
      </c>
      <c r="D9" s="110" t="s">
        <v>5</v>
      </c>
      <c r="E9" s="110" t="s">
        <v>17</v>
      </c>
    </row>
    <row r="10" spans="1:8" ht="15" x14ac:dyDescent="0.2">
      <c r="A10" s="110" t="s">
        <v>137</v>
      </c>
      <c r="B10" s="110" t="s">
        <v>0</v>
      </c>
      <c r="C10" s="110" t="s">
        <v>1</v>
      </c>
      <c r="D10" s="110" t="s">
        <v>141</v>
      </c>
      <c r="E10" s="110" t="s">
        <v>143</v>
      </c>
    </row>
    <row r="11" spans="1:8" ht="15" x14ac:dyDescent="0.25">
      <c r="A11" s="111" t="s">
        <v>137</v>
      </c>
      <c r="B11" s="124" t="s">
        <v>138</v>
      </c>
      <c r="C11" s="113">
        <v>2569.1999999999998</v>
      </c>
      <c r="D11" s="113">
        <v>2549.6999999999998</v>
      </c>
      <c r="E11" s="113">
        <v>2167.1999999999998</v>
      </c>
    </row>
    <row r="12" spans="1:8" ht="15" x14ac:dyDescent="0.2">
      <c r="A12" s="111" t="s">
        <v>0</v>
      </c>
      <c r="B12" s="112" t="s">
        <v>139</v>
      </c>
      <c r="C12" s="113">
        <v>154.5</v>
      </c>
      <c r="D12" s="113">
        <v>160.9</v>
      </c>
      <c r="E12" s="113">
        <v>80.400000000000006</v>
      </c>
    </row>
    <row r="13" spans="1:8" ht="15" x14ac:dyDescent="0.25">
      <c r="A13" s="111" t="s">
        <v>1</v>
      </c>
      <c r="B13" s="124" t="s">
        <v>140</v>
      </c>
      <c r="C13" s="113">
        <v>563.79999999999995</v>
      </c>
      <c r="D13" s="113">
        <v>470</v>
      </c>
      <c r="E13" s="113">
        <v>352.5</v>
      </c>
    </row>
    <row r="14" spans="1:8" ht="15" x14ac:dyDescent="0.2">
      <c r="A14" s="111" t="s">
        <v>141</v>
      </c>
      <c r="B14" s="112" t="s">
        <v>142</v>
      </c>
      <c r="C14" s="113">
        <v>173.7</v>
      </c>
      <c r="D14" s="113">
        <v>180.9</v>
      </c>
      <c r="E14" s="113">
        <v>90.4</v>
      </c>
    </row>
    <row r="15" spans="1:8" ht="15" x14ac:dyDescent="0.25">
      <c r="A15" s="111" t="s">
        <v>143</v>
      </c>
      <c r="B15" s="124" t="s">
        <v>144</v>
      </c>
      <c r="C15" s="113">
        <v>260.5</v>
      </c>
      <c r="D15" s="113">
        <v>271.3</v>
      </c>
      <c r="E15" s="113">
        <v>180.9</v>
      </c>
    </row>
    <row r="16" spans="1:8" ht="15" x14ac:dyDescent="0.2">
      <c r="A16" s="111" t="s">
        <v>145</v>
      </c>
      <c r="B16" s="112" t="s">
        <v>146</v>
      </c>
      <c r="C16" s="113">
        <v>173.7</v>
      </c>
      <c r="D16" s="113">
        <v>180.9</v>
      </c>
      <c r="E16" s="113">
        <v>180.9</v>
      </c>
    </row>
    <row r="17" spans="1:5" ht="15" x14ac:dyDescent="0.25">
      <c r="A17" s="111" t="s">
        <v>147</v>
      </c>
      <c r="B17" s="124" t="s">
        <v>148</v>
      </c>
      <c r="C17" s="113">
        <v>347.3</v>
      </c>
      <c r="D17" s="113">
        <v>361.7</v>
      </c>
      <c r="E17" s="113">
        <v>361.7</v>
      </c>
    </row>
    <row r="18" spans="1:5" ht="15" x14ac:dyDescent="0.2">
      <c r="A18" s="111" t="s">
        <v>149</v>
      </c>
      <c r="B18" s="112" t="s">
        <v>150</v>
      </c>
      <c r="C18" s="113">
        <v>497.5</v>
      </c>
      <c r="D18" s="113">
        <v>518.20000000000005</v>
      </c>
      <c r="E18" s="113">
        <v>311</v>
      </c>
    </row>
    <row r="19" spans="1:5" ht="15" x14ac:dyDescent="0.25">
      <c r="A19" s="111" t="s">
        <v>151</v>
      </c>
      <c r="B19" s="124" t="s">
        <v>152</v>
      </c>
      <c r="C19" s="113">
        <v>260.5</v>
      </c>
      <c r="D19" s="113">
        <v>271.3</v>
      </c>
      <c r="E19" s="113">
        <v>180.9</v>
      </c>
    </row>
    <row r="20" spans="1:5" ht="15" x14ac:dyDescent="0.2">
      <c r="A20" s="111" t="s">
        <v>153</v>
      </c>
      <c r="B20" s="112" t="s">
        <v>154</v>
      </c>
      <c r="C20" s="113">
        <v>298.5</v>
      </c>
      <c r="D20" s="113">
        <v>207.4</v>
      </c>
      <c r="E20" s="113">
        <v>207.4</v>
      </c>
    </row>
    <row r="21" spans="1:5" ht="15" x14ac:dyDescent="0.25">
      <c r="A21" s="111" t="s">
        <v>155</v>
      </c>
      <c r="B21" s="124" t="s">
        <v>156</v>
      </c>
      <c r="C21" s="113">
        <v>398</v>
      </c>
      <c r="D21" s="113">
        <v>311</v>
      </c>
      <c r="E21" s="113">
        <v>207.4</v>
      </c>
    </row>
    <row r="22" spans="1:5" ht="15" x14ac:dyDescent="0.2">
      <c r="A22" s="111" t="s">
        <v>157</v>
      </c>
      <c r="B22" s="112" t="s">
        <v>158</v>
      </c>
      <c r="C22" s="113">
        <v>260.5</v>
      </c>
      <c r="D22" s="113">
        <v>271.3</v>
      </c>
      <c r="E22" s="113">
        <v>180.9</v>
      </c>
    </row>
    <row r="23" spans="1:5" ht="15" x14ac:dyDescent="0.25">
      <c r="A23" s="111" t="s">
        <v>159</v>
      </c>
      <c r="B23" s="124" t="s">
        <v>160</v>
      </c>
      <c r="C23" s="113">
        <v>77.2</v>
      </c>
      <c r="D23" s="113">
        <v>80.400000000000006</v>
      </c>
      <c r="E23" s="113">
        <v>80.400000000000006</v>
      </c>
    </row>
    <row r="24" spans="1:5" ht="15" x14ac:dyDescent="0.2">
      <c r="A24" s="111" t="s">
        <v>161</v>
      </c>
      <c r="B24" s="112" t="s">
        <v>162</v>
      </c>
      <c r="C24" s="113">
        <v>67.599999999999994</v>
      </c>
      <c r="D24" s="113">
        <v>70.3</v>
      </c>
      <c r="E24" s="113">
        <v>70.3</v>
      </c>
    </row>
    <row r="25" spans="1:5" ht="15" x14ac:dyDescent="0.25">
      <c r="A25" s="111" t="s">
        <v>163</v>
      </c>
      <c r="B25" s="124" t="s">
        <v>164</v>
      </c>
      <c r="C25" s="113">
        <v>67.599999999999994</v>
      </c>
      <c r="D25" s="113">
        <v>70.3</v>
      </c>
      <c r="E25" s="113">
        <v>70.3</v>
      </c>
    </row>
    <row r="26" spans="1:5" ht="15" x14ac:dyDescent="0.2">
      <c r="A26" s="111" t="s">
        <v>165</v>
      </c>
      <c r="B26" s="112" t="s">
        <v>166</v>
      </c>
      <c r="C26" s="113">
        <v>347.3</v>
      </c>
      <c r="D26" s="113">
        <v>361.7</v>
      </c>
      <c r="E26" s="113">
        <v>271.3</v>
      </c>
    </row>
    <row r="27" spans="1:5" ht="15" x14ac:dyDescent="0.25">
      <c r="A27" s="111" t="s">
        <v>167</v>
      </c>
      <c r="B27" s="124" t="s">
        <v>168</v>
      </c>
      <c r="C27" s="113">
        <v>86.8</v>
      </c>
      <c r="D27" s="113">
        <v>90.4</v>
      </c>
      <c r="E27" s="113">
        <v>90.4</v>
      </c>
    </row>
    <row r="28" spans="1:5" ht="15" x14ac:dyDescent="0.2">
      <c r="A28" s="111" t="s">
        <v>169</v>
      </c>
      <c r="B28" s="112" t="s">
        <v>170</v>
      </c>
      <c r="C28" s="113">
        <v>67.599999999999994</v>
      </c>
      <c r="D28" s="113">
        <v>70.3</v>
      </c>
      <c r="E28" s="113">
        <v>70.3</v>
      </c>
    </row>
    <row r="29" spans="1:5" ht="15" x14ac:dyDescent="0.25">
      <c r="A29" s="111" t="s">
        <v>171</v>
      </c>
      <c r="B29" s="124" t="s">
        <v>172</v>
      </c>
      <c r="C29" s="113">
        <v>86.8</v>
      </c>
      <c r="D29" s="113">
        <v>90.4</v>
      </c>
      <c r="E29" s="113">
        <v>90.4</v>
      </c>
    </row>
    <row r="30" spans="1:5" ht="15" x14ac:dyDescent="0.2">
      <c r="A30" s="111" t="s">
        <v>173</v>
      </c>
      <c r="B30" s="112" t="s">
        <v>174</v>
      </c>
      <c r="C30" s="113">
        <v>154.5</v>
      </c>
      <c r="D30" s="113">
        <v>160.9</v>
      </c>
      <c r="E30" s="113">
        <v>160.9</v>
      </c>
    </row>
    <row r="31" spans="1:5" ht="15" x14ac:dyDescent="0.25">
      <c r="A31" s="111" t="s">
        <v>175</v>
      </c>
      <c r="B31" s="124" t="s">
        <v>176</v>
      </c>
      <c r="C31" s="113">
        <v>67.599999999999994</v>
      </c>
      <c r="D31" s="113">
        <v>70.3</v>
      </c>
      <c r="E31" s="113">
        <v>70.3</v>
      </c>
    </row>
    <row r="32" spans="1:5" ht="15" x14ac:dyDescent="0.2">
      <c r="A32" s="111" t="s">
        <v>177</v>
      </c>
      <c r="B32" s="112" t="s">
        <v>178</v>
      </c>
      <c r="C32" s="113">
        <v>77.2</v>
      </c>
      <c r="D32" s="113">
        <v>80.400000000000006</v>
      </c>
      <c r="E32" s="113">
        <v>80.400000000000006</v>
      </c>
    </row>
    <row r="33" spans="1:5" ht="15" x14ac:dyDescent="0.25">
      <c r="A33" s="111" t="s">
        <v>179</v>
      </c>
      <c r="B33" s="124" t="s">
        <v>180</v>
      </c>
      <c r="C33" s="113">
        <v>90.4</v>
      </c>
      <c r="D33" s="113">
        <v>94.1</v>
      </c>
      <c r="E33" s="113">
        <v>94.1</v>
      </c>
    </row>
    <row r="34" spans="1:5" ht="15" x14ac:dyDescent="0.2">
      <c r="A34" s="111" t="s">
        <v>181</v>
      </c>
      <c r="B34" s="112" t="s">
        <v>182</v>
      </c>
      <c r="C34" s="113">
        <v>260.5</v>
      </c>
      <c r="D34" s="113">
        <v>180.9</v>
      </c>
      <c r="E34" s="113">
        <v>180.9</v>
      </c>
    </row>
    <row r="35" spans="1:5" ht="15" x14ac:dyDescent="0.25">
      <c r="A35" s="111" t="s">
        <v>183</v>
      </c>
      <c r="B35" s="124" t="s">
        <v>184</v>
      </c>
      <c r="C35" s="113">
        <v>173.7</v>
      </c>
      <c r="D35" s="113">
        <v>180.9</v>
      </c>
      <c r="E35" s="113">
        <v>180.9</v>
      </c>
    </row>
    <row r="36" spans="1:5" ht="15" x14ac:dyDescent="0.2">
      <c r="A36" s="111" t="s">
        <v>185</v>
      </c>
      <c r="B36" s="112" t="s">
        <v>186</v>
      </c>
      <c r="C36" s="113">
        <v>173.7</v>
      </c>
      <c r="D36" s="113">
        <v>180.9</v>
      </c>
      <c r="E36" s="113">
        <v>180.9</v>
      </c>
    </row>
    <row r="37" spans="1:5" ht="15" x14ac:dyDescent="0.25">
      <c r="A37" s="111" t="s">
        <v>187</v>
      </c>
      <c r="B37" s="124" t="s">
        <v>188</v>
      </c>
      <c r="C37" s="113">
        <v>67.599999999999994</v>
      </c>
      <c r="D37" s="113">
        <v>70.3</v>
      </c>
      <c r="E37" s="113">
        <v>70.3</v>
      </c>
    </row>
    <row r="38" spans="1:5" ht="15" x14ac:dyDescent="0.2">
      <c r="A38" s="111" t="s">
        <v>189</v>
      </c>
      <c r="B38" s="112" t="s">
        <v>190</v>
      </c>
      <c r="C38" s="113">
        <v>86.8</v>
      </c>
      <c r="D38" s="113">
        <v>90.4</v>
      </c>
      <c r="E38" s="113">
        <v>90.4</v>
      </c>
    </row>
    <row r="39" spans="1:5" ht="15" x14ac:dyDescent="0.25">
      <c r="A39" s="111" t="s">
        <v>191</v>
      </c>
      <c r="B39" s="124" t="s">
        <v>192</v>
      </c>
      <c r="C39" s="113">
        <v>260.5</v>
      </c>
      <c r="D39" s="113">
        <v>271.3</v>
      </c>
      <c r="E39" s="113">
        <v>180.9</v>
      </c>
    </row>
    <row r="40" spans="1:5" ht="15" x14ac:dyDescent="0.2">
      <c r="A40" s="111" t="s">
        <v>193</v>
      </c>
      <c r="B40" s="112" t="s">
        <v>194</v>
      </c>
      <c r="C40" s="113">
        <v>497.5</v>
      </c>
      <c r="D40" s="113">
        <v>518.20000000000005</v>
      </c>
      <c r="E40" s="113">
        <v>414.6</v>
      </c>
    </row>
    <row r="41" spans="1:5" ht="15" x14ac:dyDescent="0.25">
      <c r="A41" s="111" t="s">
        <v>195</v>
      </c>
      <c r="B41" s="124" t="s">
        <v>196</v>
      </c>
      <c r="C41" s="113">
        <v>135.19999999999999</v>
      </c>
      <c r="D41" s="113">
        <v>140.80000000000001</v>
      </c>
      <c r="E41" s="113">
        <v>140.80000000000001</v>
      </c>
    </row>
    <row r="42" spans="1:5" ht="15" x14ac:dyDescent="0.2">
      <c r="A42" s="111" t="s">
        <v>197</v>
      </c>
      <c r="B42" s="112" t="s">
        <v>198</v>
      </c>
      <c r="C42" s="113">
        <v>86.8</v>
      </c>
      <c r="D42" s="113">
        <v>90.4</v>
      </c>
      <c r="E42" s="113">
        <v>90.4</v>
      </c>
    </row>
    <row r="43" spans="1:5" ht="15" x14ac:dyDescent="0.25">
      <c r="A43" s="111" t="s">
        <v>199</v>
      </c>
      <c r="B43" s="124" t="s">
        <v>200</v>
      </c>
      <c r="C43" s="113">
        <v>67.599999999999994</v>
      </c>
      <c r="D43" s="113">
        <v>70.3</v>
      </c>
      <c r="E43" s="113">
        <v>70.3</v>
      </c>
    </row>
    <row r="44" spans="1:5" ht="15" x14ac:dyDescent="0.2">
      <c r="A44" s="111" t="s">
        <v>201</v>
      </c>
      <c r="B44" s="112" t="s">
        <v>202</v>
      </c>
      <c r="C44" s="113">
        <v>67.599999999999994</v>
      </c>
      <c r="D44" s="113">
        <v>70.3</v>
      </c>
      <c r="E44" s="113">
        <v>70.3</v>
      </c>
    </row>
    <row r="45" spans="1:5" ht="15" x14ac:dyDescent="0.25">
      <c r="A45" s="111" t="s">
        <v>203</v>
      </c>
      <c r="B45" s="124" t="s">
        <v>204</v>
      </c>
      <c r="C45" s="113">
        <v>90.4</v>
      </c>
      <c r="D45" s="113">
        <v>94.1</v>
      </c>
      <c r="E45" s="113">
        <v>94.1</v>
      </c>
    </row>
    <row r="46" spans="1:5" ht="15" x14ac:dyDescent="0.2">
      <c r="A46" s="111" t="s">
        <v>205</v>
      </c>
      <c r="B46" s="112" t="s">
        <v>206</v>
      </c>
      <c r="C46" s="113">
        <v>260.5</v>
      </c>
      <c r="D46" s="113">
        <v>271.3</v>
      </c>
      <c r="E46" s="113">
        <v>180.9</v>
      </c>
    </row>
    <row r="47" spans="1:5" ht="15" x14ac:dyDescent="0.25">
      <c r="A47" s="111" t="s">
        <v>207</v>
      </c>
      <c r="B47" s="124" t="s">
        <v>208</v>
      </c>
      <c r="C47" s="113">
        <v>86.8</v>
      </c>
      <c r="D47" s="113">
        <v>90.4</v>
      </c>
      <c r="E47" s="113">
        <v>90.4</v>
      </c>
    </row>
    <row r="48" spans="1:5" ht="15" x14ac:dyDescent="0.2">
      <c r="A48" s="111" t="s">
        <v>209</v>
      </c>
      <c r="B48" s="112" t="s">
        <v>210</v>
      </c>
      <c r="C48" s="113">
        <v>434.1</v>
      </c>
      <c r="D48" s="113">
        <v>361.7</v>
      </c>
      <c r="E48" s="113">
        <v>361.7</v>
      </c>
    </row>
    <row r="49" spans="1:5" ht="15" x14ac:dyDescent="0.25">
      <c r="A49" s="111" t="s">
        <v>211</v>
      </c>
      <c r="B49" s="124" t="s">
        <v>212</v>
      </c>
      <c r="C49" s="113">
        <v>97.9</v>
      </c>
      <c r="D49" s="113">
        <v>102</v>
      </c>
      <c r="E49" s="113">
        <v>204</v>
      </c>
    </row>
    <row r="50" spans="1:5" ht="15" x14ac:dyDescent="0.2">
      <c r="A50" s="111" t="s">
        <v>213</v>
      </c>
      <c r="B50" s="112" t="s">
        <v>214</v>
      </c>
      <c r="C50" s="113">
        <v>97.9</v>
      </c>
      <c r="D50" s="113">
        <v>102</v>
      </c>
      <c r="E50" s="113">
        <v>102</v>
      </c>
    </row>
    <row r="51" spans="1:5" ht="15" x14ac:dyDescent="0.25">
      <c r="A51" s="111" t="s">
        <v>215</v>
      </c>
      <c r="B51" s="124" t="s">
        <v>216</v>
      </c>
      <c r="C51" s="113">
        <v>97.9</v>
      </c>
      <c r="D51" s="113">
        <v>204</v>
      </c>
      <c r="E51" s="113">
        <v>204</v>
      </c>
    </row>
    <row r="52" spans="1:5" ht="15" x14ac:dyDescent="0.2">
      <c r="A52" s="111" t="s">
        <v>217</v>
      </c>
      <c r="B52" s="112" t="s">
        <v>218</v>
      </c>
      <c r="C52" s="113">
        <v>67.599999999999994</v>
      </c>
      <c r="D52" s="113">
        <v>70.3</v>
      </c>
      <c r="E52" s="113">
        <v>70.3</v>
      </c>
    </row>
    <row r="53" spans="1:5" ht="15" x14ac:dyDescent="0.25">
      <c r="A53" s="111" t="s">
        <v>219</v>
      </c>
      <c r="B53" s="124" t="s">
        <v>220</v>
      </c>
      <c r="C53" s="113">
        <v>67.599999999999994</v>
      </c>
      <c r="D53" s="113">
        <v>70.3</v>
      </c>
      <c r="E53" s="113">
        <v>70.3</v>
      </c>
    </row>
    <row r="54" spans="1:5" ht="15" x14ac:dyDescent="0.2">
      <c r="A54" s="111"/>
      <c r="B54" s="112" t="s">
        <v>221</v>
      </c>
      <c r="C54" s="113">
        <v>10326.5</v>
      </c>
      <c r="D54" s="113">
        <v>10224.9</v>
      </c>
      <c r="E54" s="113">
        <v>8699.1</v>
      </c>
    </row>
  </sheetData>
  <mergeCells count="3">
    <mergeCell ref="D5:E5"/>
    <mergeCell ref="D6:E6"/>
    <mergeCell ref="A8:E8"/>
  </mergeCells>
  <pageMargins left="1.1811023622047245" right="0.39370078740157483" top="0.74803149606299213" bottom="0.74803149606299213" header="0.31496062992125984" footer="0.31496062992125984"/>
  <pageSetup paperSize="9" scale="96" fitToHeight="0" orientation="portrait" r:id="rId1"/>
  <headerFooter>
    <oddHeader>&amp;C&amp;"Times New Roman,обычный"&amp;P</oddHeader>
    <oddFooter>&amp;L&amp;"Times New Roman,обычный"&amp;8 943-23</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workbookViewId="0">
      <selection activeCell="C5" sqref="C5"/>
    </sheetView>
  </sheetViews>
  <sheetFormatPr defaultRowHeight="12.75" x14ac:dyDescent="0.2"/>
  <cols>
    <col min="1" max="1" width="8.7109375" style="115" customWidth="1"/>
    <col min="2" max="2" width="30.7109375" style="115" customWidth="1"/>
    <col min="3" max="5" width="14.28515625" style="115" customWidth="1"/>
    <col min="6" max="6" width="9.140625" style="115"/>
    <col min="7" max="7" width="13.140625" style="115" customWidth="1"/>
    <col min="8" max="16384" width="9.140625" style="115"/>
  </cols>
  <sheetData>
    <row r="1" spans="1:8" ht="15" x14ac:dyDescent="0.25">
      <c r="D1" s="9" t="s">
        <v>232</v>
      </c>
    </row>
    <row r="2" spans="1:8" ht="15" x14ac:dyDescent="0.25">
      <c r="D2" s="116" t="s">
        <v>248</v>
      </c>
    </row>
    <row r="3" spans="1:8" ht="15" x14ac:dyDescent="0.25">
      <c r="D3" s="116" t="s">
        <v>2356</v>
      </c>
    </row>
    <row r="5" spans="1:8" ht="15" x14ac:dyDescent="0.25">
      <c r="A5" s="126"/>
      <c r="D5" s="178" t="s">
        <v>231</v>
      </c>
      <c r="E5" s="178"/>
      <c r="F5" s="127"/>
      <c r="G5" s="128"/>
      <c r="H5" s="129"/>
    </row>
    <row r="6" spans="1:8" ht="15" x14ac:dyDescent="0.25">
      <c r="A6" s="126"/>
      <c r="D6" s="178" t="s">
        <v>224</v>
      </c>
      <c r="E6" s="178"/>
      <c r="F6" s="127"/>
      <c r="G6" s="128"/>
      <c r="H6" s="129"/>
    </row>
    <row r="7" spans="1:8" ht="15" x14ac:dyDescent="0.25">
      <c r="A7" s="126"/>
      <c r="E7" s="9"/>
      <c r="F7" s="127"/>
      <c r="G7" s="128"/>
      <c r="H7" s="129"/>
    </row>
    <row r="8" spans="1:8" ht="98.25" customHeight="1" x14ac:dyDescent="0.2">
      <c r="A8" s="179" t="s">
        <v>2326</v>
      </c>
      <c r="B8" s="179"/>
      <c r="C8" s="179"/>
      <c r="D8" s="179"/>
      <c r="E8" s="179"/>
    </row>
    <row r="9" spans="1:8" ht="30" x14ac:dyDescent="0.2">
      <c r="A9" s="110" t="s">
        <v>2</v>
      </c>
      <c r="B9" s="110" t="s">
        <v>136</v>
      </c>
      <c r="C9" s="110" t="s">
        <v>4</v>
      </c>
      <c r="D9" s="110" t="s">
        <v>5</v>
      </c>
      <c r="E9" s="110" t="s">
        <v>17</v>
      </c>
    </row>
    <row r="10" spans="1:8" ht="15" x14ac:dyDescent="0.25">
      <c r="A10" s="111" t="s">
        <v>137</v>
      </c>
      <c r="B10" s="124" t="s">
        <v>138</v>
      </c>
      <c r="C10" s="113">
        <v>5.3</v>
      </c>
      <c r="D10" s="113">
        <v>5.5</v>
      </c>
      <c r="E10" s="113">
        <v>5.5</v>
      </c>
    </row>
    <row r="11" spans="1:8" ht="15" x14ac:dyDescent="0.2">
      <c r="A11" s="111" t="s">
        <v>0</v>
      </c>
      <c r="B11" s="112" t="s">
        <v>140</v>
      </c>
      <c r="C11" s="113">
        <v>1.4</v>
      </c>
      <c r="D11" s="113">
        <v>1.4</v>
      </c>
      <c r="E11" s="113">
        <v>1.4</v>
      </c>
    </row>
    <row r="12" spans="1:8" ht="15" x14ac:dyDescent="0.25">
      <c r="A12" s="111" t="s">
        <v>1</v>
      </c>
      <c r="B12" s="124" t="s">
        <v>142</v>
      </c>
      <c r="C12" s="113">
        <v>0.5</v>
      </c>
      <c r="D12" s="113">
        <v>0.5</v>
      </c>
      <c r="E12" s="113">
        <v>0.5</v>
      </c>
    </row>
    <row r="13" spans="1:8" ht="15" x14ac:dyDescent="0.2">
      <c r="A13" s="111" t="s">
        <v>141</v>
      </c>
      <c r="B13" s="112" t="s">
        <v>148</v>
      </c>
      <c r="C13" s="113">
        <v>1</v>
      </c>
      <c r="D13" s="113">
        <v>1.1000000000000001</v>
      </c>
      <c r="E13" s="113">
        <v>1.1000000000000001</v>
      </c>
    </row>
    <row r="14" spans="1:8" ht="15" x14ac:dyDescent="0.25">
      <c r="A14" s="111" t="s">
        <v>143</v>
      </c>
      <c r="B14" s="124" t="s">
        <v>150</v>
      </c>
      <c r="C14" s="113">
        <v>2.4</v>
      </c>
      <c r="D14" s="113">
        <v>2.5</v>
      </c>
      <c r="E14" s="113">
        <v>2.5</v>
      </c>
    </row>
    <row r="15" spans="1:8" ht="15" x14ac:dyDescent="0.2">
      <c r="A15" s="111" t="s">
        <v>145</v>
      </c>
      <c r="B15" s="112" t="s">
        <v>152</v>
      </c>
      <c r="C15" s="113">
        <v>1</v>
      </c>
      <c r="D15" s="113">
        <v>1.1000000000000001</v>
      </c>
      <c r="E15" s="113">
        <v>1.1000000000000001</v>
      </c>
    </row>
    <row r="16" spans="1:8" ht="15" x14ac:dyDescent="0.25">
      <c r="A16" s="111" t="s">
        <v>147</v>
      </c>
      <c r="B16" s="124" t="s">
        <v>154</v>
      </c>
      <c r="C16" s="113">
        <v>0.6</v>
      </c>
      <c r="D16" s="113">
        <v>0.6</v>
      </c>
      <c r="E16" s="113">
        <v>0.6</v>
      </c>
    </row>
    <row r="17" spans="1:5" ht="15" x14ac:dyDescent="0.2">
      <c r="A17" s="111" t="s">
        <v>149</v>
      </c>
      <c r="B17" s="112" t="s">
        <v>156</v>
      </c>
      <c r="C17" s="113">
        <v>1.2</v>
      </c>
      <c r="D17" s="113">
        <v>1.3</v>
      </c>
      <c r="E17" s="113">
        <v>1.3</v>
      </c>
    </row>
    <row r="18" spans="1:5" ht="15" x14ac:dyDescent="0.25">
      <c r="A18" s="111" t="s">
        <v>151</v>
      </c>
      <c r="B18" s="124" t="s">
        <v>168</v>
      </c>
      <c r="C18" s="113">
        <v>1</v>
      </c>
      <c r="D18" s="113">
        <v>1.1000000000000001</v>
      </c>
      <c r="E18" s="113">
        <v>1.1000000000000001</v>
      </c>
    </row>
    <row r="19" spans="1:5" ht="15" x14ac:dyDescent="0.2">
      <c r="A19" s="111" t="s">
        <v>153</v>
      </c>
      <c r="B19" s="112" t="s">
        <v>172</v>
      </c>
      <c r="C19" s="113">
        <v>0.5</v>
      </c>
      <c r="D19" s="113">
        <v>0.5</v>
      </c>
      <c r="E19" s="113">
        <v>0.5</v>
      </c>
    </row>
    <row r="20" spans="1:5" ht="15" x14ac:dyDescent="0.25">
      <c r="A20" s="111" t="s">
        <v>155</v>
      </c>
      <c r="B20" s="124" t="s">
        <v>176</v>
      </c>
      <c r="C20" s="113">
        <v>0.4</v>
      </c>
      <c r="D20" s="113">
        <v>0.4</v>
      </c>
      <c r="E20" s="113">
        <v>0.4</v>
      </c>
    </row>
    <row r="21" spans="1:5" ht="15" x14ac:dyDescent="0.2">
      <c r="A21" s="111" t="s">
        <v>157</v>
      </c>
      <c r="B21" s="112" t="s">
        <v>182</v>
      </c>
      <c r="C21" s="113">
        <v>1</v>
      </c>
      <c r="D21" s="113">
        <v>1.1000000000000001</v>
      </c>
      <c r="E21" s="113">
        <v>1.1000000000000001</v>
      </c>
    </row>
    <row r="22" spans="1:5" ht="15" x14ac:dyDescent="0.25">
      <c r="A22" s="111" t="s">
        <v>159</v>
      </c>
      <c r="B22" s="124" t="s">
        <v>184</v>
      </c>
      <c r="C22" s="113">
        <v>0.5</v>
      </c>
      <c r="D22" s="113">
        <v>0.5</v>
      </c>
      <c r="E22" s="113">
        <v>0.5</v>
      </c>
    </row>
    <row r="23" spans="1:5" ht="15" x14ac:dyDescent="0.2">
      <c r="A23" s="111" t="s">
        <v>161</v>
      </c>
      <c r="B23" s="112" t="s">
        <v>190</v>
      </c>
      <c r="C23" s="113">
        <v>1</v>
      </c>
      <c r="D23" s="113">
        <v>1.1000000000000001</v>
      </c>
      <c r="E23" s="113">
        <v>1.1000000000000001</v>
      </c>
    </row>
    <row r="24" spans="1:5" ht="15" x14ac:dyDescent="0.25">
      <c r="A24" s="111" t="s">
        <v>163</v>
      </c>
      <c r="B24" s="124" t="s">
        <v>194</v>
      </c>
      <c r="C24" s="113">
        <v>3.6</v>
      </c>
      <c r="D24" s="113">
        <v>3.8</v>
      </c>
      <c r="E24" s="113">
        <v>3.8</v>
      </c>
    </row>
    <row r="25" spans="1:5" ht="15" x14ac:dyDescent="0.2">
      <c r="A25" s="111" t="s">
        <v>165</v>
      </c>
      <c r="B25" s="112" t="s">
        <v>196</v>
      </c>
      <c r="C25" s="113">
        <v>0.7</v>
      </c>
      <c r="D25" s="113">
        <v>0.8</v>
      </c>
      <c r="E25" s="113">
        <v>0.8</v>
      </c>
    </row>
    <row r="26" spans="1:5" ht="15" x14ac:dyDescent="0.25">
      <c r="A26" s="111" t="s">
        <v>167</v>
      </c>
      <c r="B26" s="124" t="s">
        <v>198</v>
      </c>
      <c r="C26" s="113">
        <v>1</v>
      </c>
      <c r="D26" s="113">
        <v>1.1000000000000001</v>
      </c>
      <c r="E26" s="113">
        <v>1.1000000000000001</v>
      </c>
    </row>
    <row r="27" spans="1:5" ht="15" x14ac:dyDescent="0.2">
      <c r="A27" s="111" t="s">
        <v>169</v>
      </c>
      <c r="B27" s="112" t="s">
        <v>200</v>
      </c>
      <c r="C27" s="113">
        <v>0.7</v>
      </c>
      <c r="D27" s="113">
        <v>0.8</v>
      </c>
      <c r="E27" s="113">
        <v>0.8</v>
      </c>
    </row>
    <row r="28" spans="1:5" ht="15" x14ac:dyDescent="0.25">
      <c r="A28" s="111" t="s">
        <v>171</v>
      </c>
      <c r="B28" s="124" t="s">
        <v>202</v>
      </c>
      <c r="C28" s="113">
        <v>0.4</v>
      </c>
      <c r="D28" s="113">
        <v>0.4</v>
      </c>
      <c r="E28" s="113">
        <v>0.4</v>
      </c>
    </row>
    <row r="29" spans="1:5" ht="15" x14ac:dyDescent="0.2">
      <c r="A29" s="111" t="s">
        <v>173</v>
      </c>
      <c r="B29" s="112" t="s">
        <v>204</v>
      </c>
      <c r="C29" s="113">
        <v>0.5</v>
      </c>
      <c r="D29" s="113">
        <v>0.6</v>
      </c>
      <c r="E29" s="113">
        <v>0.6</v>
      </c>
    </row>
    <row r="30" spans="1:5" ht="15" x14ac:dyDescent="0.25">
      <c r="A30" s="111" t="s">
        <v>175</v>
      </c>
      <c r="B30" s="124" t="s">
        <v>210</v>
      </c>
      <c r="C30" s="113">
        <v>9.5</v>
      </c>
      <c r="D30" s="113">
        <v>10</v>
      </c>
      <c r="E30" s="113">
        <v>10</v>
      </c>
    </row>
    <row r="31" spans="1:5" ht="15" x14ac:dyDescent="0.2">
      <c r="A31" s="111" t="s">
        <v>177</v>
      </c>
      <c r="B31" s="112" t="s">
        <v>212</v>
      </c>
      <c r="C31" s="113">
        <v>659.9</v>
      </c>
      <c r="D31" s="113">
        <v>687.9</v>
      </c>
      <c r="E31" s="113">
        <v>687.9</v>
      </c>
    </row>
    <row r="32" spans="1:5" ht="15" x14ac:dyDescent="0.25">
      <c r="A32" s="111" t="s">
        <v>179</v>
      </c>
      <c r="B32" s="124" t="s">
        <v>214</v>
      </c>
      <c r="C32" s="113">
        <v>478.3</v>
      </c>
      <c r="D32" s="113">
        <v>498.7</v>
      </c>
      <c r="E32" s="113">
        <v>498.7</v>
      </c>
    </row>
    <row r="33" spans="1:5" ht="15" x14ac:dyDescent="0.2">
      <c r="A33" s="111" t="s">
        <v>181</v>
      </c>
      <c r="B33" s="112" t="s">
        <v>216</v>
      </c>
      <c r="C33" s="113">
        <v>563.6</v>
      </c>
      <c r="D33" s="113">
        <v>587.6</v>
      </c>
      <c r="E33" s="113">
        <v>587.6</v>
      </c>
    </row>
    <row r="34" spans="1:5" ht="15" x14ac:dyDescent="0.25">
      <c r="A34" s="111"/>
      <c r="B34" s="124" t="s">
        <v>221</v>
      </c>
      <c r="C34" s="113">
        <v>1736</v>
      </c>
      <c r="D34" s="113">
        <v>1810.4</v>
      </c>
      <c r="E34" s="113">
        <v>1810.4</v>
      </c>
    </row>
  </sheetData>
  <mergeCells count="3">
    <mergeCell ref="D5:E5"/>
    <mergeCell ref="D6:E6"/>
    <mergeCell ref="A8:E8"/>
  </mergeCells>
  <pageMargins left="1.1811023622047245" right="0.39370078740157483" top="0.74803149606299213" bottom="0.74803149606299213" header="0.31496062992125984" footer="0.31496062992125984"/>
  <pageSetup paperSize="9" orientation="portrait" r:id="rId1"/>
  <headerFooter>
    <oddFooter>&amp;L&amp;"Times New Roman,обычный"&amp;8 943-23</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32</vt:i4>
      </vt:variant>
      <vt:variant>
        <vt:lpstr>Именованные диапазоны</vt:lpstr>
      </vt:variant>
      <vt:variant>
        <vt:i4>27</vt:i4>
      </vt:variant>
    </vt:vector>
  </HeadingPairs>
  <TitlesOfParts>
    <vt:vector size="59" baseType="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'1'!Заголовки_для_печати</vt:lpstr>
      <vt:lpstr>'10'!Заголовки_для_печати</vt:lpstr>
      <vt:lpstr>'11'!Заголовки_для_печати</vt:lpstr>
      <vt:lpstr>'13'!Заголовки_для_печати</vt:lpstr>
      <vt:lpstr>'15'!Заголовки_для_печати</vt:lpstr>
      <vt:lpstr>'2'!Заголовки_для_печати</vt:lpstr>
      <vt:lpstr>'20'!Заголовки_для_печати</vt:lpstr>
      <vt:lpstr>'21'!Заголовки_для_печати</vt:lpstr>
      <vt:lpstr>'27'!Заголовки_для_печати</vt:lpstr>
      <vt:lpstr>'31'!Заголовки_для_печати</vt:lpstr>
      <vt:lpstr>'32'!Заголовки_для_печати</vt:lpstr>
      <vt:lpstr>'5'!Заголовки_для_печати</vt:lpstr>
      <vt:lpstr>'6'!Заголовки_для_печати</vt:lpstr>
      <vt:lpstr>'7'!Заголовки_для_печати</vt:lpstr>
      <vt:lpstr>'8'!Заголовки_для_печати</vt:lpstr>
      <vt:lpstr>'2'!Область_печати</vt:lpstr>
      <vt:lpstr>'21'!Область_печати</vt:lpstr>
      <vt:lpstr>'22'!Область_печати</vt:lpstr>
      <vt:lpstr>'27'!Область_печати</vt:lpstr>
      <vt:lpstr>'28'!Область_печати</vt:lpstr>
      <vt:lpstr>'29'!Область_печати</vt:lpstr>
      <vt:lpstr>'3'!Область_печати</vt:lpstr>
      <vt:lpstr>'31'!Область_печати</vt:lpstr>
      <vt:lpstr>'32'!Область_печати</vt:lpstr>
      <vt:lpstr>'4'!Область_печати</vt:lpstr>
      <vt:lpstr>'5'!Область_печати</vt:lpstr>
      <vt:lpstr>'8'!Область_печати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2023-03-27T05:21:38Z</dcterms:modified>
</cp:coreProperties>
</file>