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240" yWindow="1728" windowWidth="14808" windowHeight="6396" tabRatio="523"/>
  </bookViews>
  <sheets>
    <sheet name="Итог.оценка" sheetId="87" r:id="rId1"/>
    <sheet name="Итог.оценка (гр.1)" sheetId="94" r:id="rId2"/>
    <sheet name="Итог.оценка (гр.2)" sheetId="95" r:id="rId3"/>
    <sheet name="Итог.оценка (гр.3)" sheetId="96" r:id="rId4"/>
    <sheet name="Свод 1" sheetId="34" r:id="rId5"/>
    <sheet name="1.1" sheetId="6" r:id="rId6"/>
    <sheet name="1.2" sheetId="13" r:id="rId7"/>
    <sheet name="1.3" sheetId="14" r:id="rId8"/>
    <sheet name="1.4" sheetId="29" r:id="rId9"/>
    <sheet name="1.5" sheetId="30" r:id="rId10"/>
    <sheet name="1.6" sheetId="31" r:id="rId11"/>
    <sheet name="1.8" sheetId="84" r:id="rId12"/>
    <sheet name="Свод 2" sheetId="35" r:id="rId13"/>
    <sheet name="2.2" sheetId="36" r:id="rId14"/>
    <sheet name="Свод 3" sheetId="37" r:id="rId15"/>
    <sheet name="3.1" sheetId="38" r:id="rId16"/>
    <sheet name="3.2" sheetId="39" r:id="rId17"/>
    <sheet name="3.3" sheetId="40" r:id="rId18"/>
  </sheets>
  <definedNames>
    <definedName name="_xlnm._FilterDatabase" localSheetId="5" hidden="1">'1.1'!$A$6:$CU$36</definedName>
    <definedName name="_xlnm._FilterDatabase" localSheetId="6" hidden="1">'1.2'!$A$6:$F$36</definedName>
    <definedName name="_xlnm._FilterDatabase" localSheetId="7" hidden="1">'1.3'!$A$9:$AA$41</definedName>
    <definedName name="_xlnm._FilterDatabase" localSheetId="8" hidden="1">'1.4'!$A$8:$BJ$38</definedName>
    <definedName name="_xlnm._FilterDatabase" localSheetId="9" hidden="1">'1.5'!$A$6:$F$36</definedName>
    <definedName name="_xlnm._FilterDatabase" localSheetId="10" hidden="1">'1.6'!$A$6:$D$36</definedName>
    <definedName name="_xlnm._FilterDatabase" localSheetId="11" hidden="1">'1.8'!$A$6:$F$37</definedName>
    <definedName name="_xlnm._FilterDatabase" localSheetId="15" hidden="1">'3.1'!$A$3:$H$3</definedName>
    <definedName name="_xlnm._FilterDatabase" localSheetId="17" hidden="1">'3.3'!$A$6:$F$37</definedName>
    <definedName name="_xlnm._FilterDatabase" localSheetId="0" hidden="1">Итог.оценка!$A$4:$H$36</definedName>
    <definedName name="_xlnm._FilterDatabase" localSheetId="1" hidden="1">'Итог.оценка (гр.1)'!$A$4:$H$36</definedName>
    <definedName name="_xlnm._FilterDatabase" localSheetId="2" hidden="1">'Итог.оценка (гр.2)'!$A$4:$H$36</definedName>
    <definedName name="_xlnm._FilterDatabase" localSheetId="3" hidden="1">'Итог.оценка (гр.3)'!$A$4:$H$36</definedName>
    <definedName name="_xlnm._FilterDatabase" localSheetId="4" hidden="1">'Свод 1'!$A$5:$Q$37</definedName>
    <definedName name="_xlnm._FilterDatabase" localSheetId="12" hidden="1">'Свод 2'!$A$5:$E$36</definedName>
    <definedName name="_xlnm._FilterDatabase" localSheetId="14" hidden="1">'Свод 3'!$A$5:$I$35</definedName>
    <definedName name="_xlnm.Print_Titles" localSheetId="5">'1.1'!$3:$3</definedName>
    <definedName name="_xlnm.Print_Titles" localSheetId="6">'1.2'!$3:$3</definedName>
    <definedName name="_xlnm.Print_Titles" localSheetId="7">'1.3'!$A:$B,'1.3'!$3:$9</definedName>
    <definedName name="_xlnm.Print_Titles" localSheetId="8">'1.4'!$A:$B,'1.4'!$3:$8</definedName>
    <definedName name="_xlnm.Print_Titles" localSheetId="9">'1.5'!$3:$6</definedName>
    <definedName name="_xlnm.Print_Titles" localSheetId="10">'1.6'!$3:$6</definedName>
    <definedName name="_xlnm.Print_Titles" localSheetId="11">'1.8'!$3:$6</definedName>
    <definedName name="_xlnm.Print_Titles" localSheetId="13">'2.2'!$3:$3</definedName>
    <definedName name="_xlnm.Print_Titles" localSheetId="15">'3.1'!$3:$3</definedName>
    <definedName name="_xlnm.Print_Titles" localSheetId="16">'3.2'!$3:$3</definedName>
    <definedName name="_xlnm.Print_Titles" localSheetId="17">'3.3'!$3:$3</definedName>
    <definedName name="_xlnm.Print_Titles" localSheetId="4">'Свод 1'!$3:$3</definedName>
    <definedName name="_xlnm.Print_Titles" localSheetId="12">'Свод 2'!$3:$3</definedName>
    <definedName name="_xlnm.Print_Titles" localSheetId="14">'Свод 3'!$3:$3</definedName>
    <definedName name="_xlnm.Print_Area" localSheetId="5">'1.1'!$A$1:$F$38</definedName>
    <definedName name="_xlnm.Print_Area" localSheetId="6">'1.2'!$A$1:$F$38</definedName>
    <definedName name="_xlnm.Print_Area" localSheetId="7">'1.3'!$A$1:$AA$41</definedName>
    <definedName name="_xlnm.Print_Area" localSheetId="8">'1.4'!$A$1:$AA$40</definedName>
    <definedName name="_xlnm.Print_Area" localSheetId="9">'1.5'!$A$1:$F$38</definedName>
    <definedName name="_xlnm.Print_Area" localSheetId="10">'1.6'!$A$1:$D$38</definedName>
    <definedName name="_xlnm.Print_Area" localSheetId="11">'1.8'!$A$1:$F$38</definedName>
    <definedName name="_xlnm.Print_Area" localSheetId="13">'2.2'!$A$1:$F$38</definedName>
    <definedName name="_xlnm.Print_Area" localSheetId="15">'3.1'!$A$1:$H$38</definedName>
    <definedName name="_xlnm.Print_Area" localSheetId="16">'3.2'!$A$1:$D$38</definedName>
    <definedName name="_xlnm.Print_Area" localSheetId="17">'3.3'!$A$1:$F$38</definedName>
    <definedName name="_xlnm.Print_Area" localSheetId="4">'Свод 1'!$A$1:$Q$37</definedName>
    <definedName name="_xlnm.Print_Area" localSheetId="12">'Свод 2'!$A$1:$E$37</definedName>
    <definedName name="_xlnm.Print_Area" localSheetId="14">'Свод 3'!$A$1:$I$37</definedName>
  </definedNames>
  <calcPr calcId="145621"/>
</workbook>
</file>

<file path=xl/calcChain.xml><?xml version="1.0" encoding="utf-8"?>
<calcChain xmlns="http://schemas.openxmlformats.org/spreadsheetml/2006/main">
  <c r="H7" i="37" l="1"/>
  <c r="I7" i="37"/>
  <c r="H8" i="37"/>
  <c r="I8" i="37"/>
  <c r="H9" i="37"/>
  <c r="I9" i="37"/>
  <c r="H10" i="37"/>
  <c r="I10" i="37"/>
  <c r="H11" i="37"/>
  <c r="I11" i="37"/>
  <c r="H12" i="37"/>
  <c r="I12" i="37"/>
  <c r="H13" i="37"/>
  <c r="I13" i="37"/>
  <c r="H14" i="37"/>
  <c r="I14" i="37"/>
  <c r="H15" i="37"/>
  <c r="I15" i="37"/>
  <c r="H16" i="37"/>
  <c r="I16" i="37"/>
  <c r="H17" i="37"/>
  <c r="I17" i="37"/>
  <c r="H18" i="37"/>
  <c r="I18" i="37"/>
  <c r="H19" i="37"/>
  <c r="I19" i="37"/>
  <c r="H20" i="37"/>
  <c r="I20" i="37"/>
  <c r="H21" i="37"/>
  <c r="I21" i="37"/>
  <c r="H22" i="37"/>
  <c r="I22" i="37"/>
  <c r="H23" i="37"/>
  <c r="I23" i="37"/>
  <c r="H24" i="37"/>
  <c r="I24" i="37"/>
  <c r="H25" i="37"/>
  <c r="I25" i="37"/>
  <c r="H26" i="37"/>
  <c r="I26" i="37"/>
  <c r="H27" i="37"/>
  <c r="I27" i="37"/>
  <c r="H28" i="37"/>
  <c r="I28" i="37"/>
  <c r="H29" i="37"/>
  <c r="I29" i="37"/>
  <c r="H30" i="37"/>
  <c r="I30" i="37"/>
  <c r="H31" i="37"/>
  <c r="I31" i="37"/>
  <c r="H32" i="37"/>
  <c r="I32" i="37"/>
  <c r="H33" i="37"/>
  <c r="I33" i="37"/>
  <c r="H34" i="37"/>
  <c r="I34" i="37"/>
  <c r="H35" i="37"/>
  <c r="I35" i="37"/>
  <c r="H36" i="37"/>
  <c r="I36" i="37"/>
  <c r="H37" i="37"/>
  <c r="I37" i="37"/>
  <c r="I6" i="37"/>
  <c r="H6" i="37"/>
  <c r="F7" i="37"/>
  <c r="G7" i="37"/>
  <c r="F8" i="37"/>
  <c r="G8" i="37"/>
  <c r="F9" i="37"/>
  <c r="G9" i="37"/>
  <c r="F10" i="37"/>
  <c r="G10" i="37"/>
  <c r="F11" i="37"/>
  <c r="G11" i="37"/>
  <c r="F12" i="37"/>
  <c r="G12" i="37"/>
  <c r="F13" i="37"/>
  <c r="G13" i="37"/>
  <c r="F14" i="37"/>
  <c r="G14" i="37"/>
  <c r="F15" i="37"/>
  <c r="G15" i="37"/>
  <c r="F16" i="37"/>
  <c r="G16" i="37"/>
  <c r="F17" i="37"/>
  <c r="G17" i="37"/>
  <c r="F18" i="37"/>
  <c r="G18" i="37"/>
  <c r="F19" i="37"/>
  <c r="G19" i="37"/>
  <c r="F20" i="37"/>
  <c r="G20" i="37"/>
  <c r="F21" i="37"/>
  <c r="G21" i="37"/>
  <c r="F22" i="37"/>
  <c r="G22" i="37"/>
  <c r="F23" i="37"/>
  <c r="G23" i="37"/>
  <c r="F24" i="37"/>
  <c r="G24" i="37"/>
  <c r="F25" i="37"/>
  <c r="G25" i="37"/>
  <c r="F26" i="37"/>
  <c r="G26" i="37"/>
  <c r="F27" i="37"/>
  <c r="G27" i="37"/>
  <c r="F28" i="37"/>
  <c r="G28" i="37"/>
  <c r="F29" i="37"/>
  <c r="G29" i="37"/>
  <c r="F30" i="37"/>
  <c r="G30" i="37"/>
  <c r="F31" i="37"/>
  <c r="G31" i="37"/>
  <c r="F32" i="37"/>
  <c r="G32" i="37"/>
  <c r="F33" i="37"/>
  <c r="G33" i="37"/>
  <c r="F34" i="37"/>
  <c r="G34" i="37"/>
  <c r="F35" i="37"/>
  <c r="G35" i="37"/>
  <c r="F36" i="37"/>
  <c r="G36" i="37"/>
  <c r="F37" i="37"/>
  <c r="G37" i="37"/>
  <c r="G6" i="37"/>
  <c r="F6" i="37"/>
  <c r="D7" i="37"/>
  <c r="E7" i="37"/>
  <c r="D8" i="37"/>
  <c r="E8" i="37"/>
  <c r="D9" i="37"/>
  <c r="E9" i="37"/>
  <c r="D10" i="37"/>
  <c r="E10" i="37"/>
  <c r="D11" i="37"/>
  <c r="E11" i="37"/>
  <c r="D12" i="37"/>
  <c r="E12" i="37"/>
  <c r="D13" i="37"/>
  <c r="E13" i="37"/>
  <c r="D14" i="37"/>
  <c r="E14" i="37"/>
  <c r="D15" i="37"/>
  <c r="E15" i="37"/>
  <c r="D16" i="37"/>
  <c r="E16" i="37"/>
  <c r="D17" i="37"/>
  <c r="E17" i="37"/>
  <c r="D18" i="37"/>
  <c r="E18" i="37"/>
  <c r="D19" i="37"/>
  <c r="E19" i="37"/>
  <c r="D20" i="37"/>
  <c r="E20" i="37"/>
  <c r="D21" i="37"/>
  <c r="E21" i="37"/>
  <c r="D22" i="37"/>
  <c r="E22" i="37"/>
  <c r="D23" i="37"/>
  <c r="E23" i="37"/>
  <c r="D24" i="37"/>
  <c r="E24" i="37"/>
  <c r="D25" i="37"/>
  <c r="E25" i="37"/>
  <c r="D26" i="37"/>
  <c r="E26" i="37"/>
  <c r="D27" i="37"/>
  <c r="E27" i="37"/>
  <c r="D28" i="37"/>
  <c r="E28" i="37"/>
  <c r="D29" i="37"/>
  <c r="E29" i="37"/>
  <c r="D30" i="37"/>
  <c r="E30" i="37"/>
  <c r="D31" i="37"/>
  <c r="E31" i="37"/>
  <c r="D32" i="37"/>
  <c r="E32" i="37"/>
  <c r="D33" i="37"/>
  <c r="E33" i="37"/>
  <c r="D34" i="37"/>
  <c r="E34" i="37"/>
  <c r="D35" i="37"/>
  <c r="E35" i="37"/>
  <c r="D36" i="37"/>
  <c r="E36" i="37"/>
  <c r="D37" i="37"/>
  <c r="E37" i="37"/>
  <c r="E6" i="37"/>
  <c r="D6" i="37"/>
  <c r="D7" i="35"/>
  <c r="E7" i="35"/>
  <c r="D8" i="35"/>
  <c r="E8" i="35"/>
  <c r="D9" i="35"/>
  <c r="E9" i="35"/>
  <c r="D10" i="35"/>
  <c r="E10" i="35"/>
  <c r="D11" i="35"/>
  <c r="E11" i="35"/>
  <c r="D12" i="35"/>
  <c r="E12" i="35"/>
  <c r="D13" i="35"/>
  <c r="E13" i="35"/>
  <c r="D14" i="35"/>
  <c r="E14" i="35"/>
  <c r="D15" i="35"/>
  <c r="E15" i="35"/>
  <c r="D16" i="35"/>
  <c r="E16" i="35"/>
  <c r="D17" i="35"/>
  <c r="E17" i="35"/>
  <c r="D18" i="35"/>
  <c r="E18" i="35"/>
  <c r="D19" i="35"/>
  <c r="E19" i="35"/>
  <c r="D20" i="35"/>
  <c r="E20" i="35"/>
  <c r="D21" i="35"/>
  <c r="E21" i="35"/>
  <c r="D22" i="35"/>
  <c r="E22" i="35"/>
  <c r="D23" i="35"/>
  <c r="E23" i="35"/>
  <c r="D25" i="35"/>
  <c r="E25" i="35"/>
  <c r="D26" i="35"/>
  <c r="E26" i="35"/>
  <c r="D27" i="35"/>
  <c r="E27" i="35"/>
  <c r="D28" i="35"/>
  <c r="E28" i="35"/>
  <c r="D29" i="35"/>
  <c r="E29" i="35"/>
  <c r="D30" i="35"/>
  <c r="E30" i="35"/>
  <c r="D31" i="35"/>
  <c r="E31" i="35"/>
  <c r="D32" i="35"/>
  <c r="E32" i="35"/>
  <c r="D33" i="35"/>
  <c r="E33" i="35"/>
  <c r="D34" i="35"/>
  <c r="E34" i="35"/>
  <c r="D35" i="35"/>
  <c r="E35" i="35"/>
  <c r="D36" i="35"/>
  <c r="E36" i="35"/>
  <c r="D37" i="35"/>
  <c r="E37" i="35"/>
  <c r="E6" i="35"/>
  <c r="D6" i="35"/>
  <c r="P7" i="34"/>
  <c r="Q7" i="34"/>
  <c r="P8" i="34"/>
  <c r="Q8" i="34"/>
  <c r="P9" i="34"/>
  <c r="Q9" i="34"/>
  <c r="P10" i="34"/>
  <c r="Q10" i="34"/>
  <c r="P11" i="34"/>
  <c r="Q11" i="34"/>
  <c r="P12" i="34"/>
  <c r="Q12" i="34"/>
  <c r="P13" i="34"/>
  <c r="Q13" i="34"/>
  <c r="P14" i="34"/>
  <c r="Q14" i="34"/>
  <c r="P15" i="34"/>
  <c r="Q15" i="34"/>
  <c r="P16" i="34"/>
  <c r="Q16" i="34"/>
  <c r="P17" i="34"/>
  <c r="Q17" i="34"/>
  <c r="P18" i="34"/>
  <c r="Q18" i="34"/>
  <c r="P19" i="34"/>
  <c r="Q19" i="34"/>
  <c r="P20" i="34"/>
  <c r="Q20" i="34"/>
  <c r="P21" i="34"/>
  <c r="Q21" i="34"/>
  <c r="P22" i="34"/>
  <c r="Q22" i="34"/>
  <c r="P23" i="34"/>
  <c r="Q23" i="34"/>
  <c r="P24" i="34"/>
  <c r="Q24" i="34"/>
  <c r="P25" i="34"/>
  <c r="Q25" i="34"/>
  <c r="P26" i="34"/>
  <c r="Q26" i="34"/>
  <c r="P27" i="34"/>
  <c r="Q27" i="34"/>
  <c r="P28" i="34"/>
  <c r="Q28" i="34"/>
  <c r="P29" i="34"/>
  <c r="Q29" i="34"/>
  <c r="P30" i="34"/>
  <c r="Q30" i="34"/>
  <c r="P31" i="34"/>
  <c r="Q31" i="34"/>
  <c r="P32" i="34"/>
  <c r="Q32" i="34"/>
  <c r="P33" i="34"/>
  <c r="Q33" i="34"/>
  <c r="P34" i="34"/>
  <c r="Q34" i="34"/>
  <c r="P35" i="34"/>
  <c r="Q35" i="34"/>
  <c r="P36" i="34"/>
  <c r="Q36" i="34"/>
  <c r="P37" i="34"/>
  <c r="Q37" i="34"/>
  <c r="Q6" i="34"/>
  <c r="P6" i="34"/>
  <c r="N7" i="34"/>
  <c r="O7" i="34"/>
  <c r="N8" i="34"/>
  <c r="O8" i="34"/>
  <c r="N9" i="34"/>
  <c r="O9" i="34"/>
  <c r="N10" i="34"/>
  <c r="O10" i="34"/>
  <c r="N11" i="34"/>
  <c r="O11" i="34"/>
  <c r="N12" i="34"/>
  <c r="O12" i="34"/>
  <c r="N13" i="34"/>
  <c r="O13" i="34"/>
  <c r="N14" i="34"/>
  <c r="O14" i="34"/>
  <c r="N15" i="34"/>
  <c r="O15" i="34"/>
  <c r="N16" i="34"/>
  <c r="O16" i="34"/>
  <c r="N17" i="34"/>
  <c r="O17" i="34"/>
  <c r="N18" i="34"/>
  <c r="O18" i="34"/>
  <c r="N19" i="34"/>
  <c r="O19" i="34"/>
  <c r="N20" i="34"/>
  <c r="O20" i="34"/>
  <c r="N21" i="34"/>
  <c r="O21" i="34"/>
  <c r="N22" i="34"/>
  <c r="O22" i="34"/>
  <c r="N23" i="34"/>
  <c r="O23" i="34"/>
  <c r="N24" i="34"/>
  <c r="O24" i="34"/>
  <c r="N25" i="34"/>
  <c r="O25" i="34"/>
  <c r="N26" i="34"/>
  <c r="O26" i="34"/>
  <c r="N27" i="34"/>
  <c r="O27" i="34"/>
  <c r="N28" i="34"/>
  <c r="O28" i="34"/>
  <c r="N29" i="34"/>
  <c r="O29" i="34"/>
  <c r="N30" i="34"/>
  <c r="O30" i="34"/>
  <c r="N31" i="34"/>
  <c r="O31" i="34"/>
  <c r="N32" i="34"/>
  <c r="O32" i="34"/>
  <c r="N33" i="34"/>
  <c r="O33" i="34"/>
  <c r="N34" i="34"/>
  <c r="O34" i="34"/>
  <c r="N35" i="34"/>
  <c r="O35" i="34"/>
  <c r="N36" i="34"/>
  <c r="O36" i="34"/>
  <c r="N37" i="34"/>
  <c r="O37" i="34"/>
  <c r="O6" i="34"/>
  <c r="N6" i="34"/>
  <c r="L7" i="34"/>
  <c r="M7" i="34"/>
  <c r="L8" i="34"/>
  <c r="M8" i="34"/>
  <c r="L9" i="34"/>
  <c r="M9" i="34"/>
  <c r="L10" i="34"/>
  <c r="M10" i="34"/>
  <c r="L11" i="34"/>
  <c r="M11" i="34"/>
  <c r="L12" i="34"/>
  <c r="M12" i="34"/>
  <c r="L13" i="34"/>
  <c r="M13" i="34"/>
  <c r="L14" i="34"/>
  <c r="M14" i="34"/>
  <c r="L15" i="34"/>
  <c r="M15" i="34"/>
  <c r="L16" i="34"/>
  <c r="M16" i="34"/>
  <c r="L17" i="34"/>
  <c r="M17" i="34"/>
  <c r="L18" i="34"/>
  <c r="M18" i="34"/>
  <c r="L19" i="34"/>
  <c r="M19" i="34"/>
  <c r="L20" i="34"/>
  <c r="M20" i="34"/>
  <c r="L21" i="34"/>
  <c r="M21" i="34"/>
  <c r="L22" i="34"/>
  <c r="M22" i="34"/>
  <c r="L23" i="34"/>
  <c r="M23" i="34"/>
  <c r="L24" i="34"/>
  <c r="M24" i="34"/>
  <c r="L25" i="34"/>
  <c r="M25" i="34"/>
  <c r="L27" i="34"/>
  <c r="M27" i="34"/>
  <c r="L28" i="34"/>
  <c r="M28" i="34"/>
  <c r="L29" i="34"/>
  <c r="M29" i="34"/>
  <c r="L30" i="34"/>
  <c r="M30" i="34"/>
  <c r="L31" i="34"/>
  <c r="M31" i="34"/>
  <c r="L32" i="34"/>
  <c r="M32" i="34"/>
  <c r="L33" i="34"/>
  <c r="M33" i="34"/>
  <c r="L34" i="34"/>
  <c r="M34" i="34"/>
  <c r="L35" i="34"/>
  <c r="M35" i="34"/>
  <c r="L36" i="34"/>
  <c r="M36" i="34"/>
  <c r="L37" i="34"/>
  <c r="M37" i="34"/>
  <c r="M6" i="34"/>
  <c r="L6" i="34"/>
  <c r="J7" i="34"/>
  <c r="K7" i="34"/>
  <c r="J8" i="34"/>
  <c r="K8" i="34"/>
  <c r="J9" i="34"/>
  <c r="K9" i="34"/>
  <c r="J10" i="34"/>
  <c r="K10" i="34"/>
  <c r="J11" i="34"/>
  <c r="K11" i="34"/>
  <c r="J12" i="34"/>
  <c r="K12" i="34"/>
  <c r="J13" i="34"/>
  <c r="K13" i="34"/>
  <c r="J14" i="34"/>
  <c r="K14" i="34"/>
  <c r="J15" i="34"/>
  <c r="K15" i="34"/>
  <c r="J16" i="34"/>
  <c r="K16" i="34"/>
  <c r="J17" i="34"/>
  <c r="K17" i="34"/>
  <c r="J18" i="34"/>
  <c r="K18" i="34"/>
  <c r="J19" i="34"/>
  <c r="K19" i="34"/>
  <c r="J20" i="34"/>
  <c r="K20" i="34"/>
  <c r="J21" i="34"/>
  <c r="K21" i="34"/>
  <c r="J22" i="34"/>
  <c r="K22" i="34"/>
  <c r="J23" i="34"/>
  <c r="K23" i="34"/>
  <c r="J25" i="34"/>
  <c r="K25" i="34"/>
  <c r="J26" i="34"/>
  <c r="K26" i="34"/>
  <c r="J27" i="34"/>
  <c r="K27" i="34"/>
  <c r="J28" i="34"/>
  <c r="K28" i="34"/>
  <c r="J29" i="34"/>
  <c r="K29" i="34"/>
  <c r="J30" i="34"/>
  <c r="K30" i="34"/>
  <c r="J31" i="34"/>
  <c r="K31" i="34"/>
  <c r="J32" i="34"/>
  <c r="K32" i="34"/>
  <c r="J33" i="34"/>
  <c r="K33" i="34"/>
  <c r="J34" i="34"/>
  <c r="K34" i="34"/>
  <c r="J35" i="34"/>
  <c r="K35" i="34"/>
  <c r="J36" i="34"/>
  <c r="K36" i="34"/>
  <c r="J37" i="34"/>
  <c r="K37" i="34"/>
  <c r="K6" i="34"/>
  <c r="J6" i="34"/>
  <c r="H28" i="34"/>
  <c r="I28" i="34"/>
  <c r="H31" i="34"/>
  <c r="I31" i="34"/>
  <c r="F7" i="34"/>
  <c r="G7" i="34"/>
  <c r="F8" i="34"/>
  <c r="G8" i="34"/>
  <c r="F9" i="34"/>
  <c r="G9" i="34"/>
  <c r="F10" i="34"/>
  <c r="G10" i="34"/>
  <c r="F11" i="34"/>
  <c r="G11" i="34"/>
  <c r="F12" i="34"/>
  <c r="G12" i="34"/>
  <c r="F13" i="34"/>
  <c r="G13" i="34"/>
  <c r="F14" i="34"/>
  <c r="G14" i="34"/>
  <c r="F15" i="34"/>
  <c r="G15" i="34"/>
  <c r="F16" i="34"/>
  <c r="G16" i="34"/>
  <c r="F17" i="34"/>
  <c r="G17" i="34"/>
  <c r="F18" i="34"/>
  <c r="G18" i="34"/>
  <c r="F19" i="34"/>
  <c r="G19" i="34"/>
  <c r="F20" i="34"/>
  <c r="G20" i="34"/>
  <c r="F21" i="34"/>
  <c r="G21" i="34"/>
  <c r="F22" i="34"/>
  <c r="G22" i="34"/>
  <c r="F23" i="34"/>
  <c r="G23" i="34"/>
  <c r="F24" i="34"/>
  <c r="G24" i="34"/>
  <c r="F25" i="34"/>
  <c r="G25" i="34"/>
  <c r="F26" i="34"/>
  <c r="G26" i="34"/>
  <c r="F27" i="34"/>
  <c r="G27" i="34"/>
  <c r="F28" i="34"/>
  <c r="G28" i="34"/>
  <c r="F29" i="34"/>
  <c r="G29" i="34"/>
  <c r="F30" i="34"/>
  <c r="G30" i="34"/>
  <c r="F31" i="34"/>
  <c r="G31" i="34"/>
  <c r="F32" i="34"/>
  <c r="G32" i="34"/>
  <c r="F33" i="34"/>
  <c r="G33" i="34"/>
  <c r="F34" i="34"/>
  <c r="G34" i="34"/>
  <c r="F35" i="34"/>
  <c r="G35" i="34"/>
  <c r="F36" i="34"/>
  <c r="G36" i="34"/>
  <c r="F37" i="34"/>
  <c r="G37" i="34"/>
  <c r="G6" i="34"/>
  <c r="F6" i="34"/>
  <c r="D7" i="34"/>
  <c r="E7" i="34"/>
  <c r="D8" i="34"/>
  <c r="E8" i="34"/>
  <c r="D9" i="34"/>
  <c r="E9" i="34"/>
  <c r="D10" i="34"/>
  <c r="E10" i="34"/>
  <c r="D11" i="34"/>
  <c r="E11" i="34"/>
  <c r="D12" i="34"/>
  <c r="E12" i="34"/>
  <c r="D13" i="34"/>
  <c r="E13" i="34"/>
  <c r="D14" i="34"/>
  <c r="E14" i="34"/>
  <c r="D15" i="34"/>
  <c r="E15" i="34"/>
  <c r="D16" i="34"/>
  <c r="E16" i="34"/>
  <c r="D17" i="34"/>
  <c r="E17" i="34"/>
  <c r="D18" i="34"/>
  <c r="E18" i="34"/>
  <c r="D19" i="34"/>
  <c r="E19" i="34"/>
  <c r="D20" i="34"/>
  <c r="E20" i="34"/>
  <c r="D21" i="34"/>
  <c r="E21" i="34"/>
  <c r="D22" i="34"/>
  <c r="E22" i="34"/>
  <c r="D23" i="34"/>
  <c r="E23" i="34"/>
  <c r="D24" i="34"/>
  <c r="E24" i="34"/>
  <c r="D25" i="34"/>
  <c r="E25" i="34"/>
  <c r="D26" i="34"/>
  <c r="E26" i="34"/>
  <c r="D27" i="34"/>
  <c r="E27" i="34"/>
  <c r="D28" i="34"/>
  <c r="E28" i="34"/>
  <c r="D29" i="34"/>
  <c r="E29" i="34"/>
  <c r="D30" i="34"/>
  <c r="E30" i="34"/>
  <c r="D31" i="34"/>
  <c r="E31" i="34"/>
  <c r="D32" i="34"/>
  <c r="E32" i="34"/>
  <c r="D33" i="34"/>
  <c r="E33" i="34"/>
  <c r="D34" i="34"/>
  <c r="E34" i="34"/>
  <c r="D35" i="34"/>
  <c r="E35" i="34"/>
  <c r="D36" i="34"/>
  <c r="E36" i="34"/>
  <c r="D37" i="34"/>
  <c r="E37" i="34"/>
  <c r="E6" i="34"/>
  <c r="D6" i="34"/>
  <c r="D31" i="40" l="1"/>
  <c r="D18" i="40"/>
  <c r="D35" i="40"/>
  <c r="D24" i="40"/>
  <c r="D21" i="40"/>
  <c r="D16" i="40"/>
  <c r="E9" i="38" l="1"/>
  <c r="E10" i="40" l="1"/>
  <c r="E12" i="40"/>
  <c r="E13" i="40"/>
  <c r="E15" i="40"/>
  <c r="E16" i="40"/>
  <c r="E17" i="40"/>
  <c r="E18" i="40"/>
  <c r="E19" i="40"/>
  <c r="E21" i="40"/>
  <c r="E22" i="40"/>
  <c r="E24" i="40"/>
  <c r="E30" i="40"/>
  <c r="E31" i="40"/>
  <c r="E32" i="40"/>
  <c r="E33" i="40"/>
  <c r="E34" i="40"/>
  <c r="E35" i="40"/>
  <c r="E36" i="40"/>
  <c r="C37" i="37"/>
  <c r="C37" i="35"/>
  <c r="G23" i="96" l="1"/>
  <c r="G36" i="95"/>
  <c r="G36" i="94"/>
  <c r="G36" i="87"/>
  <c r="F23" i="96"/>
  <c r="F36" i="95"/>
  <c r="F36" i="94"/>
  <c r="F36" i="87"/>
  <c r="E10" i="84"/>
  <c r="E11" i="84"/>
  <c r="E12" i="84"/>
  <c r="E13" i="84"/>
  <c r="E15" i="84"/>
  <c r="E16" i="84"/>
  <c r="E17" i="84"/>
  <c r="E18" i="84"/>
  <c r="E19" i="84"/>
  <c r="E21" i="84"/>
  <c r="E22" i="84"/>
  <c r="E24" i="84"/>
  <c r="E30" i="84"/>
  <c r="E31" i="84"/>
  <c r="E32" i="84"/>
  <c r="E33" i="84"/>
  <c r="E34" i="84"/>
  <c r="E35" i="84"/>
  <c r="E36" i="84"/>
  <c r="J24" i="34"/>
  <c r="H6" i="34"/>
  <c r="C31" i="34" l="1"/>
  <c r="C28" i="34"/>
  <c r="E27" i="96" l="1"/>
  <c r="E27" i="95"/>
  <c r="E27" i="94"/>
  <c r="E27" i="87"/>
  <c r="E25" i="96"/>
  <c r="E30" i="95"/>
  <c r="E30" i="94"/>
  <c r="E30" i="87"/>
  <c r="I37" i="34"/>
  <c r="H37" i="34"/>
  <c r="C6" i="37" l="1"/>
  <c r="C6" i="35"/>
  <c r="C37" i="34"/>
  <c r="C36" i="37"/>
  <c r="C36" i="35"/>
  <c r="G5" i="96" l="1"/>
  <c r="G5" i="95"/>
  <c r="G5" i="94"/>
  <c r="G5" i="87"/>
  <c r="G35" i="96"/>
  <c r="G16" i="95"/>
  <c r="G35" i="94"/>
  <c r="G35" i="87"/>
  <c r="F35" i="96"/>
  <c r="F16" i="95"/>
  <c r="F35" i="94"/>
  <c r="F35" i="87"/>
  <c r="F5" i="96"/>
  <c r="F5" i="95"/>
  <c r="F5" i="94"/>
  <c r="F5" i="87"/>
  <c r="E23" i="96"/>
  <c r="D23" i="96" s="1"/>
  <c r="E36" i="95"/>
  <c r="D36" i="95" s="1"/>
  <c r="E36" i="94"/>
  <c r="D36" i="94" s="1"/>
  <c r="E36" i="87"/>
  <c r="D36" i="87" s="1"/>
  <c r="I36" i="34" l="1"/>
  <c r="C36" i="34" s="1"/>
  <c r="H36" i="34"/>
  <c r="E35" i="96" l="1"/>
  <c r="D35" i="96" s="1"/>
  <c r="E16" i="95"/>
  <c r="D16" i="95" s="1"/>
  <c r="E35" i="94"/>
  <c r="D35" i="94" s="1"/>
  <c r="E35" i="87"/>
  <c r="D35" i="87" s="1"/>
  <c r="C33" i="37" l="1"/>
  <c r="C34" i="37"/>
  <c r="C31" i="37"/>
  <c r="C27" i="37"/>
  <c r="C19" i="37"/>
  <c r="C15" i="37"/>
  <c r="C11" i="37"/>
  <c r="C7" i="37"/>
  <c r="C30" i="37"/>
  <c r="C26" i="37"/>
  <c r="C22" i="37"/>
  <c r="C18" i="37"/>
  <c r="C14" i="37"/>
  <c r="C29" i="37"/>
  <c r="C25" i="37"/>
  <c r="C17" i="37"/>
  <c r="C9" i="37"/>
  <c r="C35" i="37"/>
  <c r="C32" i="37"/>
  <c r="C28" i="37"/>
  <c r="C24" i="37"/>
  <c r="C20" i="37"/>
  <c r="C16" i="37"/>
  <c r="C12" i="37"/>
  <c r="C8" i="37"/>
  <c r="C23" i="37"/>
  <c r="C10" i="37"/>
  <c r="G11" i="96" l="1"/>
  <c r="G11" i="95"/>
  <c r="G11" i="94"/>
  <c r="G11" i="87"/>
  <c r="G27" i="96"/>
  <c r="G27" i="95"/>
  <c r="G27" i="94"/>
  <c r="G27" i="87"/>
  <c r="G16" i="96"/>
  <c r="G14" i="95"/>
  <c r="G16" i="94"/>
  <c r="G16" i="87"/>
  <c r="G17" i="96"/>
  <c r="G17" i="95"/>
  <c r="G17" i="94"/>
  <c r="G17" i="87"/>
  <c r="G30" i="96"/>
  <c r="G6" i="95"/>
  <c r="G6" i="94"/>
  <c r="G6" i="87"/>
  <c r="G26" i="96"/>
  <c r="G26" i="95"/>
  <c r="G26" i="94"/>
  <c r="G26" i="87"/>
  <c r="G9" i="96"/>
  <c r="G35" i="95"/>
  <c r="G9" i="94"/>
  <c r="G9" i="87"/>
  <c r="G15" i="96"/>
  <c r="G15" i="95"/>
  <c r="G13" i="94"/>
  <c r="G15" i="87"/>
  <c r="G31" i="96"/>
  <c r="G31" i="95"/>
  <c r="G20" i="94"/>
  <c r="G31" i="87"/>
  <c r="G7" i="96"/>
  <c r="G24" i="95"/>
  <c r="G24" i="94"/>
  <c r="G24" i="87"/>
  <c r="G36" i="96"/>
  <c r="G21" i="95"/>
  <c r="G21" i="94"/>
  <c r="G21" i="87"/>
  <c r="G10" i="96"/>
  <c r="G10" i="95"/>
  <c r="G10" i="94"/>
  <c r="G10" i="87"/>
  <c r="G25" i="96"/>
  <c r="G30" i="95"/>
  <c r="G30" i="94"/>
  <c r="G30" i="87"/>
  <c r="G22" i="96"/>
  <c r="G19" i="95"/>
  <c r="G22" i="94"/>
  <c r="G22" i="87"/>
  <c r="G19" i="96"/>
  <c r="G22" i="95"/>
  <c r="G19" i="94"/>
  <c r="G19" i="87"/>
  <c r="G34" i="96"/>
  <c r="G34" i="95"/>
  <c r="G34" i="94"/>
  <c r="G34" i="87"/>
  <c r="G28" i="96"/>
  <c r="G28" i="95"/>
  <c r="G15" i="94"/>
  <c r="G28" i="87"/>
  <c r="G24" i="96"/>
  <c r="G25" i="95"/>
  <c r="G25" i="94"/>
  <c r="G25" i="87"/>
  <c r="G14" i="96"/>
  <c r="G29" i="95"/>
  <c r="G14" i="94"/>
  <c r="G14" i="87"/>
  <c r="G33" i="96"/>
  <c r="G33" i="95"/>
  <c r="G33" i="94"/>
  <c r="G33" i="87"/>
  <c r="G18" i="96"/>
  <c r="G7" i="95"/>
  <c r="G7" i="94"/>
  <c r="G7" i="87"/>
  <c r="G6" i="96"/>
  <c r="G23" i="95"/>
  <c r="G23" i="94"/>
  <c r="G23" i="87"/>
  <c r="G8" i="96"/>
  <c r="G8" i="95"/>
  <c r="G8" i="94"/>
  <c r="G8" i="87"/>
  <c r="G13" i="96"/>
  <c r="G13" i="95"/>
  <c r="G28" i="94"/>
  <c r="G13" i="87"/>
  <c r="G29" i="96"/>
  <c r="G9" i="95"/>
  <c r="G29" i="94"/>
  <c r="G29" i="87"/>
  <c r="G21" i="96"/>
  <c r="G18" i="95"/>
  <c r="G18" i="94"/>
  <c r="G18" i="87"/>
  <c r="G32" i="96"/>
  <c r="G32" i="95"/>
  <c r="G32" i="94"/>
  <c r="G32" i="87"/>
  <c r="C13" i="37"/>
  <c r="C21" i="37"/>
  <c r="D24" i="35"/>
  <c r="G20" i="96" l="1"/>
  <c r="G20" i="95"/>
  <c r="G31" i="94"/>
  <c r="G20" i="87"/>
  <c r="G12" i="96"/>
  <c r="G12" i="95"/>
  <c r="G12" i="94"/>
  <c r="G12" i="87"/>
  <c r="C8" i="35"/>
  <c r="E24" i="35"/>
  <c r="F18" i="96" l="1"/>
  <c r="F7" i="95"/>
  <c r="F7" i="94"/>
  <c r="F7" i="87"/>
  <c r="C12" i="35"/>
  <c r="C14" i="35"/>
  <c r="C22" i="35"/>
  <c r="C30" i="35"/>
  <c r="C11" i="35"/>
  <c r="C7" i="35"/>
  <c r="C21" i="35"/>
  <c r="C18" i="35"/>
  <c r="C34" i="35"/>
  <c r="C20" i="35"/>
  <c r="C15" i="35"/>
  <c r="C23" i="35"/>
  <c r="C31" i="35"/>
  <c r="C13" i="35"/>
  <c r="C33" i="35"/>
  <c r="C16" i="35"/>
  <c r="C29" i="35"/>
  <c r="C10" i="35"/>
  <c r="C26" i="35"/>
  <c r="C28" i="35"/>
  <c r="C19" i="35"/>
  <c r="C27" i="35"/>
  <c r="C9" i="35"/>
  <c r="C17" i="35"/>
  <c r="C25" i="35"/>
  <c r="C35" i="35"/>
  <c r="C32" i="35"/>
  <c r="C24" i="35"/>
  <c r="F34" i="94" l="1"/>
  <c r="F34" i="96"/>
  <c r="F34" i="95"/>
  <c r="F34" i="87"/>
  <c r="F26" i="95"/>
  <c r="F26" i="96"/>
  <c r="F26" i="94"/>
  <c r="F26" i="87"/>
  <c r="F9" i="96"/>
  <c r="F35" i="95"/>
  <c r="F9" i="94"/>
  <c r="F9" i="87"/>
  <c r="F12" i="95"/>
  <c r="F12" i="94"/>
  <c r="F12" i="96"/>
  <c r="F12" i="87"/>
  <c r="F19" i="96"/>
  <c r="F22" i="95"/>
  <c r="F19" i="94"/>
  <c r="F19" i="87"/>
  <c r="F6" i="95"/>
  <c r="F30" i="96"/>
  <c r="F6" i="94"/>
  <c r="F6" i="87"/>
  <c r="F13" i="96"/>
  <c r="F13" i="95"/>
  <c r="F28" i="94"/>
  <c r="F13" i="87"/>
  <c r="F7" i="96"/>
  <c r="F24" i="95"/>
  <c r="F24" i="94"/>
  <c r="F24" i="87"/>
  <c r="F18" i="95"/>
  <c r="F18" i="94"/>
  <c r="F21" i="96"/>
  <c r="F18" i="87"/>
  <c r="F15" i="94"/>
  <c r="F28" i="96"/>
  <c r="F28" i="95"/>
  <c r="F28" i="87"/>
  <c r="F25" i="96"/>
  <c r="D25" i="96" s="1"/>
  <c r="F30" i="95"/>
  <c r="D30" i="95" s="1"/>
  <c r="F30" i="94"/>
  <c r="D30" i="94" s="1"/>
  <c r="F30" i="87"/>
  <c r="D30" i="87" s="1"/>
  <c r="F33" i="96"/>
  <c r="F33" i="95"/>
  <c r="F33" i="94"/>
  <c r="F33" i="87"/>
  <c r="F10" i="96"/>
  <c r="F10" i="95"/>
  <c r="F10" i="94"/>
  <c r="F10" i="87"/>
  <c r="F11" i="96"/>
  <c r="F11" i="95"/>
  <c r="F11" i="94"/>
  <c r="F11" i="87"/>
  <c r="F23" i="87"/>
  <c r="F6" i="96"/>
  <c r="F23" i="95"/>
  <c r="F23" i="94"/>
  <c r="F16" i="96"/>
  <c r="F14" i="95"/>
  <c r="F16" i="94"/>
  <c r="F16" i="87"/>
  <c r="F27" i="96"/>
  <c r="D27" i="96" s="1"/>
  <c r="F27" i="95"/>
  <c r="D27" i="95" s="1"/>
  <c r="F27" i="94"/>
  <c r="D27" i="94" s="1"/>
  <c r="F27" i="87"/>
  <c r="D27" i="87" s="1"/>
  <c r="F15" i="96"/>
  <c r="F15" i="95"/>
  <c r="F13" i="94"/>
  <c r="F15" i="87"/>
  <c r="F22" i="94"/>
  <c r="F22" i="96"/>
  <c r="F19" i="95"/>
  <c r="F22" i="87"/>
  <c r="F17" i="96"/>
  <c r="F17" i="95"/>
  <c r="F17" i="94"/>
  <c r="F17" i="87"/>
  <c r="F29" i="96"/>
  <c r="F9" i="95"/>
  <c r="F29" i="94"/>
  <c r="F29" i="87"/>
  <c r="F31" i="96"/>
  <c r="F31" i="95"/>
  <c r="F20" i="94"/>
  <c r="F31" i="87"/>
  <c r="F8" i="94"/>
  <c r="F8" i="96"/>
  <c r="F8" i="95"/>
  <c r="F8" i="87"/>
  <c r="F24" i="96"/>
  <c r="F25" i="95"/>
  <c r="F25" i="94"/>
  <c r="F25" i="87"/>
  <c r="F32" i="95"/>
  <c r="F32" i="96"/>
  <c r="F32" i="94"/>
  <c r="F32" i="87"/>
  <c r="F14" i="96"/>
  <c r="F29" i="95"/>
  <c r="F14" i="94"/>
  <c r="F14" i="87"/>
  <c r="F20" i="96"/>
  <c r="F20" i="95"/>
  <c r="F31" i="94"/>
  <c r="F20" i="87"/>
  <c r="F36" i="96"/>
  <c r="F21" i="95"/>
  <c r="F21" i="94"/>
  <c r="F21" i="87"/>
  <c r="K24" i="34"/>
  <c r="H25" i="34"/>
  <c r="I25" i="34" l="1"/>
  <c r="H7" i="34"/>
  <c r="H8" i="34"/>
  <c r="H9" i="34"/>
  <c r="H10" i="34"/>
  <c r="H11" i="34"/>
  <c r="H12" i="34"/>
  <c r="H13" i="34"/>
  <c r="H14" i="34"/>
  <c r="H15" i="34"/>
  <c r="H16" i="34"/>
  <c r="H17" i="34"/>
  <c r="H18" i="34"/>
  <c r="H19" i="34"/>
  <c r="H20" i="34"/>
  <c r="H21" i="34"/>
  <c r="H22" i="34"/>
  <c r="H23" i="34"/>
  <c r="H24" i="34"/>
  <c r="H26" i="34"/>
  <c r="H27" i="34"/>
  <c r="H29" i="34"/>
  <c r="H30" i="34"/>
  <c r="H32" i="34"/>
  <c r="H33" i="34"/>
  <c r="H34" i="34"/>
  <c r="H35" i="34"/>
  <c r="I23" i="34" l="1"/>
  <c r="C23" i="34" s="1"/>
  <c r="I19" i="34"/>
  <c r="I15" i="34"/>
  <c r="C15" i="34" s="1"/>
  <c r="I11" i="34"/>
  <c r="I35" i="34"/>
  <c r="C35" i="34" s="1"/>
  <c r="I27" i="34"/>
  <c r="I22" i="34"/>
  <c r="I18" i="34"/>
  <c r="I14" i="34"/>
  <c r="I34" i="34"/>
  <c r="C34" i="34" s="1"/>
  <c r="I30" i="34"/>
  <c r="C30" i="34" s="1"/>
  <c r="I26" i="34"/>
  <c r="I21" i="34"/>
  <c r="C21" i="34" s="1"/>
  <c r="I17" i="34"/>
  <c r="I9" i="34"/>
  <c r="I33" i="34"/>
  <c r="I29" i="34"/>
  <c r="I24" i="34"/>
  <c r="I20" i="34"/>
  <c r="C20" i="34" s="1"/>
  <c r="I16" i="34"/>
  <c r="I12" i="34"/>
  <c r="I8" i="34"/>
  <c r="I13" i="34"/>
  <c r="I32" i="34"/>
  <c r="I10" i="34"/>
  <c r="E29" i="96" l="1"/>
  <c r="D29" i="96" s="1"/>
  <c r="E9" i="95"/>
  <c r="D9" i="95" s="1"/>
  <c r="E29" i="94"/>
  <c r="D29" i="94" s="1"/>
  <c r="E29" i="87"/>
  <c r="D29" i="87" s="1"/>
  <c r="E33" i="96"/>
  <c r="D33" i="96" s="1"/>
  <c r="E33" i="95"/>
  <c r="D33" i="95" s="1"/>
  <c r="E33" i="94"/>
  <c r="D33" i="94" s="1"/>
  <c r="E33" i="87"/>
  <c r="D33" i="87" s="1"/>
  <c r="E19" i="96"/>
  <c r="D19" i="96" s="1"/>
  <c r="E22" i="95"/>
  <c r="D22" i="95" s="1"/>
  <c r="E19" i="94"/>
  <c r="D19" i="94" s="1"/>
  <c r="E19" i="87"/>
  <c r="D19" i="87" s="1"/>
  <c r="E14" i="96"/>
  <c r="D14" i="96" s="1"/>
  <c r="E29" i="95"/>
  <c r="D29" i="95" s="1"/>
  <c r="E14" i="94"/>
  <c r="D14" i="94" s="1"/>
  <c r="E14" i="87"/>
  <c r="D14" i="87" s="1"/>
  <c r="E20" i="96"/>
  <c r="D20" i="96" s="1"/>
  <c r="E20" i="95"/>
  <c r="D20" i="95" s="1"/>
  <c r="E31" i="94"/>
  <c r="D31" i="94" s="1"/>
  <c r="E20" i="87"/>
  <c r="D20" i="87" s="1"/>
  <c r="E34" i="96"/>
  <c r="D34" i="96" s="1"/>
  <c r="E34" i="95"/>
  <c r="D34" i="95" s="1"/>
  <c r="E34" i="94"/>
  <c r="D34" i="94" s="1"/>
  <c r="E34" i="87"/>
  <c r="D34" i="87" s="1"/>
  <c r="E22" i="96"/>
  <c r="D22" i="96" s="1"/>
  <c r="E19" i="95"/>
  <c r="D19" i="95" s="1"/>
  <c r="E22" i="94"/>
  <c r="D22" i="94" s="1"/>
  <c r="E22" i="87"/>
  <c r="D22" i="87" s="1"/>
  <c r="AV38" i="29"/>
  <c r="AU38" i="29"/>
  <c r="AT38" i="29"/>
  <c r="AS38" i="29"/>
  <c r="AR38" i="29"/>
  <c r="AQ38" i="29"/>
  <c r="AP38" i="29"/>
  <c r="AO38" i="29"/>
  <c r="AN38" i="29"/>
  <c r="AM38" i="29"/>
  <c r="AL38" i="29"/>
  <c r="AK38" i="29"/>
  <c r="AJ38" i="29"/>
  <c r="AI38" i="29"/>
  <c r="AH38" i="29"/>
  <c r="AG38" i="29"/>
  <c r="AF38" i="29"/>
  <c r="AE38" i="29"/>
  <c r="AD38" i="29"/>
  <c r="AC38" i="29"/>
  <c r="AB38" i="29"/>
  <c r="L26" i="34" l="1"/>
  <c r="C32" i="34" l="1"/>
  <c r="C29" i="34"/>
  <c r="C17" i="34"/>
  <c r="C16" i="34"/>
  <c r="C10" i="34"/>
  <c r="C8" i="34"/>
  <c r="C33" i="34"/>
  <c r="C27" i="34"/>
  <c r="C24" i="34"/>
  <c r="C22" i="34"/>
  <c r="C18" i="34"/>
  <c r="C13" i="34"/>
  <c r="C11" i="34"/>
  <c r="C9" i="34"/>
  <c r="AW38" i="29"/>
  <c r="AX38" i="29" s="1"/>
  <c r="AY38" i="29" s="1"/>
  <c r="C14" i="34"/>
  <c r="E13" i="96" l="1"/>
  <c r="D13" i="96" s="1"/>
  <c r="E13" i="95"/>
  <c r="D13" i="95" s="1"/>
  <c r="E28" i="94"/>
  <c r="D28" i="94" s="1"/>
  <c r="E13" i="87"/>
  <c r="D13" i="87" s="1"/>
  <c r="E17" i="96"/>
  <c r="D17" i="96" s="1"/>
  <c r="E17" i="95"/>
  <c r="D17" i="95" s="1"/>
  <c r="E17" i="94"/>
  <c r="D17" i="94" s="1"/>
  <c r="E17" i="87"/>
  <c r="D17" i="87" s="1"/>
  <c r="E15" i="96"/>
  <c r="D15" i="96" s="1"/>
  <c r="E15" i="95"/>
  <c r="D15" i="95" s="1"/>
  <c r="E13" i="94"/>
  <c r="D13" i="94" s="1"/>
  <c r="E15" i="87"/>
  <c r="D15" i="87" s="1"/>
  <c r="E12" i="96"/>
  <c r="D12" i="96" s="1"/>
  <c r="E12" i="95"/>
  <c r="D12" i="95" s="1"/>
  <c r="E12" i="94"/>
  <c r="D12" i="94" s="1"/>
  <c r="E12" i="87"/>
  <c r="D12" i="87" s="1"/>
  <c r="E36" i="96"/>
  <c r="D36" i="96" s="1"/>
  <c r="E21" i="95"/>
  <c r="D21" i="95" s="1"/>
  <c r="E21" i="94"/>
  <c r="D21" i="94" s="1"/>
  <c r="E21" i="87"/>
  <c r="D21" i="87" s="1"/>
  <c r="E32" i="96"/>
  <c r="D32" i="96" s="1"/>
  <c r="E32" i="95"/>
  <c r="D32" i="95" s="1"/>
  <c r="E32" i="94"/>
  <c r="D32" i="94" s="1"/>
  <c r="E32" i="87"/>
  <c r="D32" i="87" s="1"/>
  <c r="E9" i="96"/>
  <c r="D9" i="96" s="1"/>
  <c r="E35" i="95"/>
  <c r="D35" i="95" s="1"/>
  <c r="E9" i="94"/>
  <c r="D9" i="94" s="1"/>
  <c r="E9" i="87"/>
  <c r="D9" i="87" s="1"/>
  <c r="E31" i="96"/>
  <c r="D31" i="96" s="1"/>
  <c r="E31" i="95"/>
  <c r="D31" i="95" s="1"/>
  <c r="E20" i="94"/>
  <c r="D20" i="94" s="1"/>
  <c r="E31" i="87"/>
  <c r="D31" i="87" s="1"/>
  <c r="E23" i="87"/>
  <c r="D23" i="87" s="1"/>
  <c r="E6" i="96"/>
  <c r="D6" i="96" s="1"/>
  <c r="E23" i="95"/>
  <c r="D23" i="95" s="1"/>
  <c r="E23" i="94"/>
  <c r="D23" i="94" s="1"/>
  <c r="E8" i="96"/>
  <c r="D8" i="96" s="1"/>
  <c r="E8" i="95"/>
  <c r="D8" i="95" s="1"/>
  <c r="E8" i="94"/>
  <c r="D8" i="94" s="1"/>
  <c r="E8" i="87"/>
  <c r="D8" i="87" s="1"/>
  <c r="E26" i="96"/>
  <c r="D26" i="96" s="1"/>
  <c r="E26" i="95"/>
  <c r="D26" i="95" s="1"/>
  <c r="E26" i="94"/>
  <c r="D26" i="94" s="1"/>
  <c r="E26" i="87"/>
  <c r="D26" i="87" s="1"/>
  <c r="E10" i="87"/>
  <c r="D10" i="87" s="1"/>
  <c r="E10" i="96"/>
  <c r="D10" i="96" s="1"/>
  <c r="E10" i="95"/>
  <c r="D10" i="95" s="1"/>
  <c r="E10" i="94"/>
  <c r="D10" i="94" s="1"/>
  <c r="E18" i="96"/>
  <c r="D18" i="96" s="1"/>
  <c r="E7" i="95"/>
  <c r="D7" i="95" s="1"/>
  <c r="E7" i="94"/>
  <c r="D7" i="94" s="1"/>
  <c r="E7" i="87"/>
  <c r="D7" i="87" s="1"/>
  <c r="E16" i="96"/>
  <c r="D16" i="96" s="1"/>
  <c r="E14" i="95"/>
  <c r="D14" i="95" s="1"/>
  <c r="E16" i="94"/>
  <c r="D16" i="94" s="1"/>
  <c r="E16" i="87"/>
  <c r="D16" i="87" s="1"/>
  <c r="E28" i="96"/>
  <c r="D28" i="96" s="1"/>
  <c r="E28" i="95"/>
  <c r="D28" i="95" s="1"/>
  <c r="E15" i="94"/>
  <c r="D15" i="94" s="1"/>
  <c r="E28" i="87"/>
  <c r="D28" i="87" s="1"/>
  <c r="C25" i="34"/>
  <c r="M26" i="34"/>
  <c r="C26" i="34" s="1"/>
  <c r="I7" i="34"/>
  <c r="C7" i="34" s="1"/>
  <c r="C12" i="34"/>
  <c r="C19" i="34"/>
  <c r="E25" i="87" l="1"/>
  <c r="D25" i="87" s="1"/>
  <c r="E24" i="96"/>
  <c r="D24" i="96" s="1"/>
  <c r="E25" i="95"/>
  <c r="D25" i="95" s="1"/>
  <c r="E25" i="94"/>
  <c r="D25" i="94" s="1"/>
  <c r="E11" i="96"/>
  <c r="D11" i="96" s="1"/>
  <c r="E11" i="95"/>
  <c r="D11" i="95" s="1"/>
  <c r="E11" i="94"/>
  <c r="D11" i="94" s="1"/>
  <c r="E11" i="87"/>
  <c r="D11" i="87" s="1"/>
  <c r="E21" i="96"/>
  <c r="D21" i="96" s="1"/>
  <c r="E18" i="95"/>
  <c r="D18" i="95" s="1"/>
  <c r="E18" i="94"/>
  <c r="D18" i="94" s="1"/>
  <c r="E18" i="87"/>
  <c r="D18" i="87" s="1"/>
  <c r="E30" i="96"/>
  <c r="D30" i="96" s="1"/>
  <c r="E6" i="95"/>
  <c r="D6" i="95" s="1"/>
  <c r="E6" i="94"/>
  <c r="D6" i="94" s="1"/>
  <c r="E6" i="87"/>
  <c r="D6" i="87" s="1"/>
  <c r="E7" i="96"/>
  <c r="D7" i="96" s="1"/>
  <c r="E24" i="95"/>
  <c r="D24" i="95" s="1"/>
  <c r="E24" i="94"/>
  <c r="D24" i="94" s="1"/>
  <c r="E24" i="87"/>
  <c r="D24" i="87" s="1"/>
  <c r="I6" i="34"/>
  <c r="C6" i="34" s="1"/>
  <c r="E5" i="96" l="1"/>
  <c r="D5" i="96" s="1"/>
  <c r="E5" i="95"/>
  <c r="D5" i="95" s="1"/>
  <c r="E5" i="94"/>
  <c r="D5" i="94" s="1"/>
  <c r="E5" i="87"/>
  <c r="D5" i="87" s="1"/>
</calcChain>
</file>

<file path=xl/sharedStrings.xml><?xml version="1.0" encoding="utf-8"?>
<sst xmlns="http://schemas.openxmlformats.org/spreadsheetml/2006/main" count="3105" uniqueCount="270">
  <si>
    <t>Код ГРБС</t>
  </si>
  <si>
    <t>Наименование ГРБС</t>
  </si>
  <si>
    <t>Министерство здравоохранения Пермского края</t>
  </si>
  <si>
    <t>Государственная ветеринарная инспекция Пермского края</t>
  </si>
  <si>
    <t>Министерство социального развития Пермского края</t>
  </si>
  <si>
    <t>Министерство финансов Пермского края</t>
  </si>
  <si>
    <t>Аппарат Правительства Пермского края</t>
  </si>
  <si>
    <t>Комитет записи актов гражданского состояния Пермского края</t>
  </si>
  <si>
    <t>Администрация губернатора Пермского края</t>
  </si>
  <si>
    <t>Агентство по делам архивов Пермского края</t>
  </si>
  <si>
    <t>Единица измерения</t>
  </si>
  <si>
    <t>Источник информации</t>
  </si>
  <si>
    <t>сопроводительные письма ГРБС</t>
  </si>
  <si>
    <t>Установленный срок для представления показателей (информации)</t>
  </si>
  <si>
    <t>Единица измерения/информация для представления</t>
  </si>
  <si>
    <t>да/нет                                   соответствие установленным требованиям</t>
  </si>
  <si>
    <t>ед.</t>
  </si>
  <si>
    <t>Реестр расходных обязательств</t>
  </si>
  <si>
    <t>Количество государственных автономных и бюджетных учреждений, подведомственных ГРБС</t>
  </si>
  <si>
    <t>Количество государственных автономных и бюджетных учреждений, подведомственных ГРБС, для которых план финансово-хозяйственной деятельности утвержден в установленный срок</t>
  </si>
  <si>
    <t>Оценка</t>
  </si>
  <si>
    <t>%</t>
  </si>
  <si>
    <t>Количество представленных ГРБС в установленный срок показателей и (или) расчетов прогноза поступлений доходов</t>
  </si>
  <si>
    <t>не предоставляют</t>
  </si>
  <si>
    <t>Доля государственных учреждений, подведомственных ГРБС, для которых план финансово-хозяйственной деятельности  утвержден в установленный срок, от общего количества подведомственных ГРБС государственных бюджетных и автономных учреждений</t>
  </si>
  <si>
    <t>Доля показателей (информации) для формирования расходов бюджета, представленных ГРБС в установленный срок, от общего количества показателей (информации), необходимых к представлению</t>
  </si>
  <si>
    <t>балл</t>
  </si>
  <si>
    <t>расчет</t>
  </si>
  <si>
    <t xml:space="preserve">Оценка </t>
  </si>
  <si>
    <t>Отчетный период</t>
  </si>
  <si>
    <t>ПК для формирования бюджета</t>
  </si>
  <si>
    <t>Фактическая дата представления информации</t>
  </si>
  <si>
    <t>Количество показателей, необходимых к представлению</t>
  </si>
  <si>
    <t>Количество показателей, представленных в установленный срок</t>
  </si>
  <si>
    <t>Количество показателей, представленных в соответствии с установленными требованиями</t>
  </si>
  <si>
    <t>Вес показателя  в группе, %</t>
  </si>
  <si>
    <t>Значение, %</t>
  </si>
  <si>
    <t>Оценка, балл</t>
  </si>
  <si>
    <t>1.2. Своевременность проведения расчетов в программном комплексе для формирования бюджета Пермского края доходов бюджета Пермского края в соответствии с Планом подготовки проекта закона о бюджете Пермского края на очередной финансовый год и плановый период</t>
  </si>
  <si>
    <t>1.5. Качество составления реестра расходных обязательств Пермского края</t>
  </si>
  <si>
    <t>1.8. Своевременность утверждения планов финансово-хозяйственной деятельности государственных бюджетных и автономных учреждений</t>
  </si>
  <si>
    <t>Значение, ед.</t>
  </si>
  <si>
    <t>Оценка  показателей группы 1 "Участие в работе по подготовке проекта бюджета"</t>
  </si>
  <si>
    <t>Первая версия реестра расходных обязательств, сформированного в программном комплексе по формированию бюджета Пермского края</t>
  </si>
  <si>
    <t>Первая версия реестра расходных обязательств, сформированная в программном комплексе для формирования бюджета Пермского края</t>
  </si>
  <si>
    <t>Министерство территориального развития Пермского края</t>
  </si>
  <si>
    <t>Министерство по  управлению имуществом и земельным отношениям Пермского края</t>
  </si>
  <si>
    <t>Министерство природных ресурсов, лесного хозяйства и экологии Пермского края</t>
  </si>
  <si>
    <t>833</t>
  </si>
  <si>
    <t>Министерство сельского хозяйства и продовольствия Пермского края</t>
  </si>
  <si>
    <t>844</t>
  </si>
  <si>
    <t>Министерство по делам Коми-Пермяцкого округа Пермского края</t>
  </si>
  <si>
    <t>Доля показателей и(или) расчетов прогноза поступлений доходов, представленных ГРБС Пермского края в Министерство финансов Пермского края в установленный срок, от общего количества показателей, необходимых к представлению ГРБС Пермского края</t>
  </si>
  <si>
    <t>Общее количество расчетов доходов бюджета Пермского края, которые должны быть проведены ГРБС Пермского края в программном комплексе для формирования бюджета Пермского края</t>
  </si>
  <si>
    <t>количество расчетов доходов бюджета Пермского края, проведенных ГРБС Пермского края в программном комплексе для формирования бюджета Пермского края в установленный срок</t>
  </si>
  <si>
    <t>Доля расходных обязательств Пермского края, исполняемых ГРБС Пермского края, по которым корректно заполнены все графы реестра расходных обязательств Пермского края в программном комплексе для формирования бюджета Пермского края, от общего количества расходных обязательств ГРБС Пермского края</t>
  </si>
  <si>
    <t>Количество расходных обязательств исполняемых ГРБС Пермского края (кодов целевых статей классификации расходов), по которым корректно заполнены все графы реестра расходных обязательств Пермского края в программном комплексе для формирования бюджета Пермского края</t>
  </si>
  <si>
    <t>Количество расходных обязательств Пермского края исполняемых ГРБС Пермского края (кодов целевых статей классификации расходов)</t>
  </si>
  <si>
    <t>Министерство образования и науки Пермского края</t>
  </si>
  <si>
    <t>Инспекция государственного жилищного надзора  Пермского края</t>
  </si>
  <si>
    <t>Инспекция государственного технического надзора  Пермского края</t>
  </si>
  <si>
    <t>Агентство по делам юстиции и мировых судей Пермского края</t>
  </si>
  <si>
    <t>836</t>
  </si>
  <si>
    <t>Министерство информационного развития и связи Пермского края</t>
  </si>
  <si>
    <t>Министерство транспорта Пермского края</t>
  </si>
  <si>
    <t>Министерство промышленности, предпринимательства 
и торговли Пермского края</t>
  </si>
  <si>
    <t>Министерство по регулированию контрактной системы 
в сфере закупок Пермского края</t>
  </si>
  <si>
    <t>Доля расчетов доходов бюджета Пермского края, проведенных ГРБС в программном комплексе для формирования бюджета Пермского края 
в установленный срок, от общего количества расчетов доходов бюджета Пермского края, которые должны быть проведены ГРБС</t>
  </si>
  <si>
    <t>Вес показателя в группе, %</t>
  </si>
  <si>
    <t>Оценка показателей группы 2 "Осуществление подготовительных мероприятий к исполнению бюджета Пермского края в очередном финансовом году"</t>
  </si>
  <si>
    <t>3.3. Доля расходов ГРБС Пермского края на оказание государственных услуг (выполнение работ), сформированных с применением программного продукта для расчета размера нормативных затрат</t>
  </si>
  <si>
    <t>3.2. Количество государственных программ, по которым ГРБС Пермского края является ответственным исполнителем программы</t>
  </si>
  <si>
    <t>Оценка показателей группы 3 "Использование ГРБС Пермского края  программно-целевых принципов бюджетного планирования"</t>
  </si>
  <si>
    <t>Закон о бюджете, ПК "АЦК-Финансы"</t>
  </si>
  <si>
    <t>руб.</t>
  </si>
  <si>
    <t>Доля расходов ГРБС Пермского края, предусмотренных на реализацию государственных программ,  от общего объема расходов ГРБС Пермского края на очередной финансовый год (за исключением расходов за счет МБТ из федерального бюджета, безвозмездных поступлений от физических и юридических лиц, имеющих целевое назначение)</t>
  </si>
  <si>
    <t>Объем расходов ГРБС Пермского края, предусмотренных Законом о бюджете Пермского края на очередной финансовый год, за счет МБТ  из федерального бюджета, безвозмездных поступлений от физических и юридических лиц, имеющих целевое назначение в рамках государственных программ</t>
  </si>
  <si>
    <t>Объем расходов ГРБС Пермского края, предусмотренных Законом о бюджете Пермского края на очередной финансовый год, за счет МБТ из федерального бюджета, безвозмездных поступлений от физических и юридических лиц, имеющих целевое назначение</t>
  </si>
  <si>
    <t>Общий объем расходов ГРБС Пермского края, предусмотренных Законом о бюджете Пермского края на очередной финансовый год</t>
  </si>
  <si>
    <t>Количество государственных программ, по которым ГРБС Пермского края является ответственным исполнителем программы</t>
  </si>
  <si>
    <t>ПК "АЦК-Планирование"</t>
  </si>
  <si>
    <t xml:space="preserve">Доля расходов ГРБС Пермского края на оказание государственных услуг (выполнение работ), сформированных 
с применением программного продукта для расчета размера нормативных затрат
</t>
  </si>
  <si>
    <t>Общий объем расходов ГРБС Пермского края на оказание государственных услуг (выполнение работ)</t>
  </si>
  <si>
    <t>Объем расходов ГРБС Пермского края на оказание государственных услуг (выполнение работ), сформированных 
с применением программного продукта 
для расчета размера нормативных затрат</t>
  </si>
  <si>
    <t>Министерство культуры Пермского края</t>
  </si>
  <si>
    <t>1.6. Своевременное обеспечение принятия нормативных правовых актов, договоров, соглашений, являющихся основанием возникновения расходных обязательств Пермского края, внесения проектов постановлений Законодательного Собрания Пермского края об утверждении Перечня объектов капитального строительства объектов общественной инфраструктуры Пермского края и Перечня объектов автодорожного строительства Пермского края в Законодательное Собрание Пермского края</t>
  </si>
  <si>
    <t>Расчет и оценка показателя 1.6 "Своевременное обеспечение принятия нормативных правовых актов, договоров, соглашений, являющихся основанием возникновения расходных обязательств Пермского края, внесения проектов постановлений Законодательного Собрания Пермского края об утверждении Перечня объектов капитального строительства объектов общественной инфраструктуры Пермского края и Перечня объектов автодорожного строительства Пермского края в Законодательное Собрание Пермского края"</t>
  </si>
  <si>
    <t>Расчет и оценка показателя 1.1 "Своевременность и полнота информации, представленной ГРБС Пермского края для формирования доходов бюджета в соответствии с Планом подготовки проекта закона о бюджете Пермского края на очередной финансовый год и плановый период"</t>
  </si>
  <si>
    <t>Расчет и оценка показателя 1.2 "Своевременность проведения расчетов в программном комплексе для формирования бюджета Пермского края доходов бюджета Пермского края в соответствии с Планом подготовки проекта закона о бюджете Пермского края на очередной финансовый год и плановый период"</t>
  </si>
  <si>
    <t>Расчет и оценка показателя 1.4 "Качество информации, представленной ГРБС Пермского края для формирования расходов бюджета в соответствии с Планом подготовки проекта закона о бюджете Пермского края на очередной финансовый год и плановый период"</t>
  </si>
  <si>
    <t>Расчет и оценка показателя 1.3 "Своевременность и полнота информации, представленной ГРБС Пермского края для формирования расходов бюджета в соответствии с Планом подготовки проекта закона о бюджете Пермского края на очередной финансовый год и плановый период"</t>
  </si>
  <si>
    <t>Расчет и оценка показателя 1.5 "Качество составления реестра расходных обязательств Пермского края"</t>
  </si>
  <si>
    <t>Количество расходных обязательств Пермского края, исполняемых ГРБС Пермского края (кодов целевых статей классификации расходов), включенных в проект бюджета Пермского края, в отношении которых не приняты нормативные правовые акты, договоры, соглашения, являющиеся основанием возникновения расходных обязательств Пермского края, не внесены постановления Законодательного Собрания Пермского края об утверждении Перечня объектов капитального строительства объектов общественной инфраструктуры Пермского края и Перечня объектов автодорожного строительства Пермского края на дату внесения проекта закона о бюджете Пермского края в Законодательное Собрание Пермского края</t>
  </si>
  <si>
    <t>Расчет и оценка показателя 1.8 "Своевременность утверждения планов финансово-хозяйственной деятельности государственных бюджетных и автономных учреждений"</t>
  </si>
  <si>
    <t>Объем расходов ГРБС Пермского края, предусмотренных Законом о бюджете Пермского края на очередной финансовый год на реализацию государственных программ (включая расходы на обеспечение деятельности губернатора Пермского края)</t>
  </si>
  <si>
    <t>Министерство строительства и архитектуры Пермского края</t>
  </si>
  <si>
    <t>Государственная инспекция  по экологии и природопользованию Пермского края</t>
  </si>
  <si>
    <t>818</t>
  </si>
  <si>
    <t>Инспекция государственного строительного надзора Пермского края</t>
  </si>
  <si>
    <t>826</t>
  </si>
  <si>
    <t>Государственная инспекция по охране объектов культурного наследия Пермского края</t>
  </si>
  <si>
    <t>Министерство экономического развития и инвестиций Пермского края</t>
  </si>
  <si>
    <t>Министерство территориальной безопасности Пермского края</t>
  </si>
  <si>
    <t>864</t>
  </si>
  <si>
    <t>1.1. Своевременность и полнота информации, представленной ГРБС Пермского края для формирования доходов бюджета в соответствии с Планом подготовки проекта закона о бюджете Пермского края на очередной финансовый год и плановый период</t>
  </si>
  <si>
    <t>1.3. Своевременность и полнота информации, представленной ГРБС Пермского края для формирования расходов бюджета в соответствии с Планом подготовки проекта закона о бюджете Пермского края на очередной финансовый год и плановый период</t>
  </si>
  <si>
    <t>1.4. Качество информации, представленной ГРБС Пермского края для формирования расходов бюджета в соответствии с Планом подготовки проекта закона о бюджете Пермского края на очередной финансовый год и плановый период</t>
  </si>
  <si>
    <t>2.2. Наличие нормативных правовых актов Пермского края, необходимых для исполнения расходных обязательств ГРБС Пермского края</t>
  </si>
  <si>
    <t>Расчет и оценка показателя 2.2 "Наличие нормативных правовых актов Пермского края, необходимых для исполнения расходных обязательств ГРБС Пермского края"</t>
  </si>
  <si>
    <t>Оценка показателей группы 3 "Использование ГРБС Пермского края программно-целевых принципов бюджетного планирования"</t>
  </si>
  <si>
    <t>3.1. Доля расходов ГРБС Пермского края, формируемых в рамках государственных программ (за исключением расходов за счет межбюджетных трансфертов из федерального бюджета, безвозмездных поступлений от физических и юридических лиц, имеющих целевое назначение)</t>
  </si>
  <si>
    <t>Расчет и оценка показателя 3.1 "Доля расходов ГРБС Пермского края, формируемых в рамках государственных программ (за исключением расходов за счет межбюджетных трансфертов из федерального бюджета, безвозмездных поступлений от физических и юридических лиц, имеющих целевое назначение)"</t>
  </si>
  <si>
    <t>Расчет и оценка показателя 3.2 "Количество государственных программ, по которым ГРБС Пермского края является ответственным исполнителем программы"</t>
  </si>
  <si>
    <t>Расчет и оценка показателя 3.3 "Доля расходов ГРБС Пермского края на оказание государственных услуг (выполнение работ), сформированных с применением программного продукта для расчета размера нормативных затрат"</t>
  </si>
  <si>
    <t xml:space="preserve">Количество показателей и (или) расчетов прогноза поступлений доходов, необходимых к представлению ГРБС Пермского края </t>
  </si>
  <si>
    <t>Количество расходных обязательств Пермского края, исполняемых ГРБС Пермского края, на очередной финансовый год, для исполнения которых до 31 декабря текущего года приняты необходимые нормативные правовые акты Пермского края</t>
  </si>
  <si>
    <t xml:space="preserve">Количество расходных обязательств Пермского края, исполняемых ГРБС Пермского края, на очередной финансовый год, для исполнения которых должны быть приняты нормативные правовые акты Пермского края
</t>
  </si>
  <si>
    <t>Доля расходных обязательств Пермского края, исполняемых ГРБС Пермского края на очередной финансовый год, для исполнения которых до 31 декабря текущего года приняты необходимые правовые акты Пермского края, от общего количества расходных обязательств Пермского края, исполняемых ГРБС Пермского края на очередной финансовый год, для исполнения которых должны быть приняты правовые акты Пермского края</t>
  </si>
  <si>
    <t>0</t>
  </si>
  <si>
    <t>1</t>
  </si>
  <si>
    <t>2</t>
  </si>
  <si>
    <t>3</t>
  </si>
  <si>
    <t>4</t>
  </si>
  <si>
    <t>5</t>
  </si>
  <si>
    <t>6</t>
  </si>
  <si>
    <t>7</t>
  </si>
  <si>
    <t>8</t>
  </si>
  <si>
    <t>9</t>
  </si>
  <si>
    <t>10</t>
  </si>
  <si>
    <t>11</t>
  </si>
  <si>
    <t>12</t>
  </si>
  <si>
    <t>13</t>
  </si>
  <si>
    <t>14</t>
  </si>
  <si>
    <t>15</t>
  </si>
  <si>
    <t>16</t>
  </si>
  <si>
    <t>17</t>
  </si>
  <si>
    <t>18</t>
  </si>
  <si>
    <t>19</t>
  </si>
  <si>
    <t>20</t>
  </si>
  <si>
    <t>21</t>
  </si>
  <si>
    <t>22</t>
  </si>
  <si>
    <t>23</t>
  </si>
  <si>
    <t>Форма 3 ИАС ПК, правовые акты ППК, уставы учреждений,
ПК "БОР Навигатор"</t>
  </si>
  <si>
    <t>Форма 3 ИАС ПК, правовой акт (акты) об утверждении планов ФХД, планы ФХД в ПК "БОР Навигатор"</t>
  </si>
  <si>
    <t>24</t>
  </si>
  <si>
    <t>Оценка показателей группы 1 "Участие в работе по подготовке проекта бюджета" при формировании проекта бюджета Пермского края на 2019 год и плановый период 2020 и 2021 годов"</t>
  </si>
  <si>
    <t>Министерство тарифного регулирования и энергетики Пермсого края</t>
  </si>
  <si>
    <t>847</t>
  </si>
  <si>
    <t>Министерство жилищно-коммунального хозяйства и благоустройства Пермского края</t>
  </si>
  <si>
    <t>860</t>
  </si>
  <si>
    <t>Агентство по туризму и молодежной политике Пермского края</t>
  </si>
  <si>
    <t>Министерство физической культуры и спорта Пермского края</t>
  </si>
  <si>
    <t>При формировании проекта бюджета на 2019-2021 гг.</t>
  </si>
  <si>
    <t>распоряжение губернатора Пермского края от 01.06.2018 № 105-р, приказ МФ ПК от 15.06.2018 № СЭД-39-01-22-145</t>
  </si>
  <si>
    <t>Пункт 2.1 Перечня, утв. приказом МФ ПК от 15.06.2018 № СЭД-39-01-22-145. Представление в Министерство финансов Пермского края предложений по внесению изменений в рег.перечень (классификатор) государственных (муниципальных) услуг и работ ПК</t>
  </si>
  <si>
    <t>Пункт 2.9 Перечня, утв. приказом МФ ПК от 15.06.2018 № СЭД-39-01-22-145. Представление в Министерство финансов Пермского края предложений с соответствующими обоснованиями по изменению Методики планирования бюджетных ассигнований Пермского края</t>
  </si>
  <si>
    <t>Пункт 2.10 Перечня, утв. приказом МФ ПК от 15.06.2018 № СЭД-39-01-22-145. Представление в МФ ПК согласованных с зам.ПППК (руководителями ОГВ ПК) предложений для подготовки проекта ПППК об утверждении расчетных показателей по расходам бюджета ПК
на обеспечение деятельности казенных учреждений и на предоставление МБТ</t>
  </si>
  <si>
    <t>Пункт 3.1Перечня, утв. приказом МФ ПК от 15.06.2018 № СЭД-39-01-22-145. Представление в Министерство финансов Пермского края исходных данных для расчета корректирующих коэффициентов, отражающих местные особенности и влияющих на стоимость предоставляемых муниципальных услуг</t>
  </si>
  <si>
    <t>Пункт 4.4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пунктом 2.1 приложения 4</t>
  </si>
  <si>
    <t>Пункт 4.4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пунктами 2.2, 2.3 приложения 4</t>
  </si>
  <si>
    <t>Пункт 4.4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пунктами 2.4, 2.5 приложения 4</t>
  </si>
  <si>
    <t>Пункт 4.4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пунктом 3 приложения 4</t>
  </si>
  <si>
    <t>Пункт 4.4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пунктом 4 приложения 4</t>
  </si>
  <si>
    <t>Пункт 4.4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пунктом 5.1 приложения 4</t>
  </si>
  <si>
    <t>Пункт 4.5 Перечня, утв. приказом МФ ПК от 15.06.2018 № СЭД-39-01-22-145. Представление в Министерство финансов Пермского края информации о предварительных корректирующих коэффициентах, отражающих местных особенности и влиящих на стоимость предоставляемых муниципальных услуг</t>
  </si>
  <si>
    <t>Пункт 4.6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пунктом 1 приложения 6</t>
  </si>
  <si>
    <t>Пункт 4.6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пунктом 2 приложения 6</t>
  </si>
  <si>
    <t>Пункт 4.6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пунктом 3.2 приложения 6</t>
  </si>
  <si>
    <t>Пункт 4.6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пунктом 3.3 приложения 6</t>
  </si>
  <si>
    <t>Пункт 4.6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пунктом 3.4 приложения 6</t>
  </si>
  <si>
    <t>Пункт 4.6 Перечня, утв. приказом МФ ПК от 15.06.2018 № СЭД-39-01-22-145.  Представление в Министерство финансов Пермского края информации по проекту бюджета Пермского края на 2019-2021 годы в соответствии с пунктом 3.5, 3.6, 3.7, 3.8, 3.9 приложения 6</t>
  </si>
  <si>
    <t>Пункт 4.7 Перечня, утв. приказом МФ ПК от 15.06.2018 № СЭД-39-01-22-145.  Представление в Министерство финансов Пермского края корр.коэфициентов, отражающих местные особенности и влияющих на стоимость предоставляемых муниципальных услуг, рассчитанных с учетом согласования исходных данных с ОМСУ</t>
  </si>
  <si>
    <t>25</t>
  </si>
  <si>
    <t>26</t>
  </si>
  <si>
    <t>27</t>
  </si>
  <si>
    <t>ответственные</t>
  </si>
  <si>
    <t xml:space="preserve">Пункт 3 Плана, утв. распоряженияем ГПК от 01.06.2018 № 105-р. Представление в Министерство финансов Пермского края Сценарных условий для формирования вариантов развития экономики Пермского края и основных показателей прогноза социально-экономического развития Пермского края до 2021 года </t>
  </si>
  <si>
    <t>Минтер ПК</t>
  </si>
  <si>
    <t>ОГВ ПК, осущ.функции и полномочия учредителя</t>
  </si>
  <si>
    <t>ОГВ ПК</t>
  </si>
  <si>
    <t xml:space="preserve">Пункт 8 Плана, утв. распоряжением ГПК от 01.06.2018 № 105-р. Представление в Министерство финансов Пермского края уточненного проекта Сценарных условий для формирования вариантов развития экономики Пермского края и основных показателей прогноза социально-экономического развития Пермского края до 2021 года </t>
  </si>
  <si>
    <t>Пункт 1.5 Перечня, утв. приказом МФ ПК от 15.06.2018 № СЭД-39-01-22-145. Представление в Министерство финансов Пермского края утв.плана мероприятий Пермского края в сфере ИКТ</t>
  </si>
  <si>
    <t>МИРС ПК</t>
  </si>
  <si>
    <t>МСР ПК, АП ПК</t>
  </si>
  <si>
    <t>АГ ПК</t>
  </si>
  <si>
    <t>АП ПК, Агентство по делам юстиции ПК</t>
  </si>
  <si>
    <t>ОГВ ПК в пределах компетенции</t>
  </si>
  <si>
    <t>Минстрой ПК</t>
  </si>
  <si>
    <t>ОГВ ПК - отв.исполнители ГП ПК</t>
  </si>
  <si>
    <t>ИОГВ ПК</t>
  </si>
  <si>
    <t>Минтранс ПК</t>
  </si>
  <si>
    <t>АП ПК, АГ ПК, Минтер ПК, Минэк ПК, Минздрав ПК</t>
  </si>
  <si>
    <t>х</t>
  </si>
  <si>
    <t>не представлена</t>
  </si>
  <si>
    <t>12.07.2018</t>
  </si>
  <si>
    <t>21.06.2018</t>
  </si>
  <si>
    <t>26.06.2018</t>
  </si>
  <si>
    <t>31.08.2018</t>
  </si>
  <si>
    <t>01.08.2018</t>
  </si>
  <si>
    <t>28.06.2018</t>
  </si>
  <si>
    <t>08.08.2018</t>
  </si>
  <si>
    <t>17.08.2018</t>
  </si>
  <si>
    <t>19.09.2018</t>
  </si>
  <si>
    <t>27.08.2018</t>
  </si>
  <si>
    <t>20.09.2018</t>
  </si>
  <si>
    <t>28.08.2018</t>
  </si>
  <si>
    <t>07.08.2018</t>
  </si>
  <si>
    <t>18.09.2018</t>
  </si>
  <si>
    <t>06.07.2018</t>
  </si>
  <si>
    <t>27.06.2018</t>
  </si>
  <si>
    <t>30.08.2018</t>
  </si>
  <si>
    <t>24.07.2018</t>
  </si>
  <si>
    <t>05.07.2018</t>
  </si>
  <si>
    <t>13.07.2018</t>
  </si>
  <si>
    <t>11.07.2018</t>
  </si>
  <si>
    <t>21.09.2018</t>
  </si>
  <si>
    <t>03.07.2018</t>
  </si>
  <si>
    <t>06.08.2018</t>
  </si>
  <si>
    <t>13.09.2018</t>
  </si>
  <si>
    <t>15.08.2018</t>
  </si>
  <si>
    <t>24.08.2018</t>
  </si>
  <si>
    <t>09.10.2018</t>
  </si>
  <si>
    <t>25.07.2018</t>
  </si>
  <si>
    <t>27.07.2018</t>
  </si>
  <si>
    <t>02.08.2018</t>
  </si>
  <si>
    <t>10.07.2018</t>
  </si>
  <si>
    <t>19.07.2018</t>
  </si>
  <si>
    <t>14.08.2018</t>
  </si>
  <si>
    <t>03.08.2018</t>
  </si>
  <si>
    <t>10.08.2018</t>
  </si>
  <si>
    <t>30.07.2018</t>
  </si>
  <si>
    <t>09.08.2018</t>
  </si>
  <si>
    <t>18.07.2018</t>
  </si>
  <si>
    <t>20.07.2018</t>
  </si>
  <si>
    <t>31.07.2018</t>
  </si>
  <si>
    <t>17.07.2018</t>
  </si>
  <si>
    <t>05.09.2018</t>
  </si>
  <si>
    <t>13.08.2018</t>
  </si>
  <si>
    <t>17.09.2018</t>
  </si>
  <si>
    <t>22.08.2018</t>
  </si>
  <si>
    <t>04.09.2018</t>
  </si>
  <si>
    <t>01.09.2018</t>
  </si>
  <si>
    <t>29.08.2018</t>
  </si>
  <si>
    <t>11.10.2018</t>
  </si>
  <si>
    <t>12.09.2018</t>
  </si>
  <si>
    <t>03.09.3018</t>
  </si>
  <si>
    <t>07.09.2018</t>
  </si>
  <si>
    <t>22.09.2018</t>
  </si>
  <si>
    <t>21.08.2018</t>
  </si>
  <si>
    <t>16.08.2018</t>
  </si>
  <si>
    <t>01.06.2018</t>
  </si>
  <si>
    <t>08.10.2018</t>
  </si>
  <si>
    <t>да</t>
  </si>
  <si>
    <t>нет</t>
  </si>
  <si>
    <t>115</t>
  </si>
  <si>
    <t>35</t>
  </si>
  <si>
    <t>69</t>
  </si>
  <si>
    <t>26.10.2018</t>
  </si>
  <si>
    <t>Х</t>
  </si>
  <si>
    <t>Министерство промышленности, предпринимательства и торговли Пермского края</t>
  </si>
  <si>
    <t>Министерство по регулированию контрактной системы в сфере закупок Пермского края</t>
  </si>
  <si>
    <t>26.09.2018</t>
  </si>
  <si>
    <t>20.08.2018</t>
  </si>
  <si>
    <t>Группа ГРБС</t>
  </si>
  <si>
    <r>
      <t xml:space="preserve">Оценка  показателей </t>
    </r>
    <r>
      <rPr>
        <sz val="9"/>
        <color rgb="FFFF0000"/>
        <rFont val="Times New Roman"/>
        <family val="1"/>
        <charset val="204"/>
      </rPr>
      <t>группы 1</t>
    </r>
    <r>
      <rPr>
        <sz val="9"/>
        <color theme="1"/>
        <rFont val="Times New Roman"/>
        <family val="1"/>
        <charset val="204"/>
      </rPr>
      <t xml:space="preserve"> "Участие в работе по подготовке проекта бюджета"</t>
    </r>
  </si>
  <si>
    <r>
      <t xml:space="preserve">Оценка показателей </t>
    </r>
    <r>
      <rPr>
        <sz val="9"/>
        <color rgb="FFFF0000"/>
        <rFont val="Times New Roman"/>
        <family val="1"/>
        <charset val="204"/>
      </rPr>
      <t xml:space="preserve">группы 2 </t>
    </r>
    <r>
      <rPr>
        <sz val="9"/>
        <color theme="1"/>
        <rFont val="Times New Roman"/>
        <family val="1"/>
        <charset val="204"/>
      </rPr>
      <t>"Осуществление подготовительных мероприятий к исполнению бюджета Пермского края в очередном финансовом году"</t>
    </r>
  </si>
  <si>
    <r>
      <t xml:space="preserve">Оценка показателей </t>
    </r>
    <r>
      <rPr>
        <sz val="9"/>
        <color rgb="FFFF0000"/>
        <rFont val="Times New Roman"/>
        <family val="1"/>
        <charset val="204"/>
      </rPr>
      <t xml:space="preserve">группы 3 </t>
    </r>
    <r>
      <rPr>
        <sz val="9"/>
        <color theme="1"/>
        <rFont val="Times New Roman"/>
        <family val="1"/>
        <charset val="204"/>
      </rPr>
      <t>"Использование ГРБС программно-целевых принципов бюджетного планирования"</t>
    </r>
  </si>
  <si>
    <t>Вес группы в оценке, %</t>
  </si>
  <si>
    <t>Итоговая оценка качества финансового менеджмента ГРБС Пермского края при формировании бюджета Пермского края 
на 2019 год и плановый период 2020 и 2021 годов</t>
  </si>
  <si>
    <t>Итоговая оценка качества финансового менеджмента  ГРБС Пермского края при формировании бюджета Пермского края на 2019 год и плановый период 2020 и 2021 годов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</si>
</sst>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_ ;[Red]\-#,##0\ "/>
    <numFmt numFmtId="165" formatCode="#,##0.0_ ;[Red]\-#,##0.0\ "/>
    <numFmt numFmtId="166" formatCode="0.0"/>
    <numFmt numFmtId="167" formatCode="#,##0.0"/>
    <numFmt numFmtId="168" formatCode="#,##0.000_ ;[Red]\-#,##0.000\ "/>
    <numFmt numFmtId="169" formatCode="0.000"/>
    <numFmt numFmtId="170" formatCode="#,##0.000"/>
  </numFmts>
  <fonts count="2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9"/>
      <color theme="1"/>
      <name val="Times New Roman"/>
      <family val="1"/>
      <charset val="204"/>
    </font>
    <font>
      <sz val="9"/>
      <color theme="1"/>
      <name val="Times New Roman"/>
      <family val="1"/>
      <charset val="204"/>
    </font>
    <font>
      <sz val="8"/>
      <name val="Arial"/>
      <family val="2"/>
    </font>
    <font>
      <sz val="10"/>
      <name val="Arial"/>
      <family val="2"/>
      <charset val="204"/>
    </font>
    <font>
      <sz val="11"/>
      <color theme="1"/>
      <name val="Times New Roman"/>
      <family val="1"/>
      <charset val="204"/>
    </font>
    <font>
      <sz val="10"/>
      <color theme="1"/>
      <name val="Times New Roman"/>
      <family val="1"/>
      <charset val="204"/>
    </font>
    <font>
      <sz val="8"/>
      <color theme="1"/>
      <name val="Times New Roman"/>
      <family val="1"/>
      <charset val="204"/>
    </font>
    <font>
      <b/>
      <sz val="11"/>
      <color theme="1"/>
      <name val="Times New Roman"/>
      <family val="1"/>
      <charset val="204"/>
    </font>
    <font>
      <sz val="9"/>
      <name val="Times New Roman"/>
      <family val="1"/>
      <charset val="204"/>
    </font>
    <font>
      <sz val="8"/>
      <name val="Times New Roman"/>
      <family val="1"/>
      <charset val="204"/>
    </font>
    <font>
      <sz val="10"/>
      <color rgb="FF000000"/>
      <name val="Times New Roman"/>
      <family val="1"/>
      <charset val="204"/>
    </font>
    <font>
      <sz val="11"/>
      <color theme="1"/>
      <name val="Calibri"/>
      <family val="2"/>
      <scheme val="minor"/>
    </font>
    <font>
      <sz val="10"/>
      <name val="Times New Roman"/>
      <family val="1"/>
      <charset val="204"/>
    </font>
    <font>
      <sz val="11"/>
      <name val="Times New Roman"/>
      <family val="1"/>
      <charset val="204"/>
    </font>
    <font>
      <i/>
      <sz val="9"/>
      <color theme="1"/>
      <name val="Times New Roman"/>
      <family val="1"/>
      <charset val="204"/>
    </font>
    <font>
      <b/>
      <sz val="8"/>
      <color theme="1"/>
      <name val="Times New Roman"/>
      <family val="1"/>
      <charset val="204"/>
    </font>
    <font>
      <b/>
      <sz val="14"/>
      <name val="Times New Roman"/>
      <family val="1"/>
      <charset val="204"/>
    </font>
    <font>
      <b/>
      <sz val="14"/>
      <color theme="1"/>
      <name val="Times New Roman"/>
      <family val="1"/>
      <charset val="204"/>
    </font>
    <font>
      <b/>
      <sz val="10"/>
      <color theme="1"/>
      <name val="Times New Roman"/>
      <family val="1"/>
      <charset val="204"/>
    </font>
    <font>
      <i/>
      <sz val="8"/>
      <color theme="1"/>
      <name val="Times New Roman"/>
      <family val="1"/>
      <charset val="204"/>
    </font>
    <font>
      <sz val="9"/>
      <color rgb="FFFF0000"/>
      <name val="Times New Roman"/>
      <family val="1"/>
      <charset val="204"/>
    </font>
    <font>
      <sz val="9"/>
      <color indexed="8"/>
      <name val="Calibri"/>
      <family val="2"/>
      <charset val="204"/>
    </font>
    <font>
      <sz val="10"/>
      <color indexed="8"/>
      <name val="Calibri"/>
      <family val="2"/>
    </font>
  </fonts>
  <fills count="5">
    <fill>
      <patternFill patternType="none"/>
    </fill>
    <fill>
      <patternFill patternType="gray125"/>
    </fill>
    <fill>
      <patternFill patternType="solid">
        <fgColor indexed="44"/>
      </patternFill>
    </fill>
    <fill>
      <patternFill patternType="solid">
        <fgColor theme="0"/>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0">
    <xf numFmtId="0" fontId="0" fillId="0" borderId="0"/>
    <xf numFmtId="0" fontId="5" fillId="2" borderId="2" applyNumberFormat="0" applyProtection="0">
      <alignment horizontal="left" vertical="center" indent="1"/>
    </xf>
    <xf numFmtId="0" fontId="6" fillId="0" borderId="0"/>
    <xf numFmtId="0" fontId="6" fillId="0" borderId="0"/>
    <xf numFmtId="0" fontId="2" fillId="0" borderId="0"/>
    <xf numFmtId="0" fontId="14" fillId="0" borderId="0"/>
    <xf numFmtId="0" fontId="6" fillId="0" borderId="0"/>
    <xf numFmtId="0" fontId="1" fillId="0" borderId="0"/>
    <xf numFmtId="0" fontId="14" fillId="0" borderId="0"/>
    <xf numFmtId="0" fontId="6" fillId="0" borderId="0"/>
  </cellStyleXfs>
  <cellXfs count="184">
    <xf numFmtId="0" fontId="0" fillId="0" borderId="0" xfId="0"/>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vertical="center"/>
    </xf>
    <xf numFmtId="49" fontId="7" fillId="3" borderId="0" xfId="0" applyNumberFormat="1" applyFont="1" applyFill="1" applyAlignment="1">
      <alignment vertical="center" wrapText="1"/>
    </xf>
    <xf numFmtId="49" fontId="9" fillId="3" borderId="0" xfId="0" applyNumberFormat="1" applyFont="1" applyFill="1" applyAlignment="1">
      <alignment vertical="center" wrapText="1"/>
    </xf>
    <xf numFmtId="0" fontId="9" fillId="3" borderId="0" xfId="0" applyFont="1" applyFill="1" applyAlignment="1">
      <alignment vertical="center" wrapText="1"/>
    </xf>
    <xf numFmtId="1" fontId="11"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165"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49" fontId="11" fillId="3" borderId="0" xfId="0" applyNumberFormat="1" applyFont="1" applyFill="1" applyAlignment="1">
      <alignment vertical="center" wrapText="1"/>
    </xf>
    <xf numFmtId="49" fontId="16" fillId="3" borderId="0" xfId="0" applyNumberFormat="1" applyFont="1" applyFill="1" applyAlignment="1">
      <alignment vertical="center" wrapText="1"/>
    </xf>
    <xf numFmtId="0" fontId="4" fillId="3" borderId="0" xfId="0" applyFont="1" applyFill="1" applyAlignment="1">
      <alignment vertical="center" wrapText="1"/>
    </xf>
    <xf numFmtId="0" fontId="10" fillId="3" borderId="0" xfId="0" applyFont="1" applyFill="1" applyAlignment="1">
      <alignment horizontal="center"/>
    </xf>
    <xf numFmtId="0" fontId="7" fillId="3" borderId="0" xfId="0" applyFont="1" applyFill="1" applyAlignment="1">
      <alignment vertical="center" wrapText="1"/>
    </xf>
    <xf numFmtId="49" fontId="8" fillId="3" borderId="0" xfId="0" applyNumberFormat="1" applyFont="1" applyFill="1" applyBorder="1" applyAlignment="1">
      <alignment horizontal="center" vertical="center" wrapText="1"/>
    </xf>
    <xf numFmtId="166" fontId="8" fillId="3" borderId="0" xfId="0" applyNumberFormat="1" applyFont="1" applyFill="1" applyBorder="1" applyAlignment="1">
      <alignment horizontal="center" vertical="center" wrapText="1"/>
    </xf>
    <xf numFmtId="49" fontId="4" fillId="3" borderId="0" xfId="0" applyNumberFormat="1" applyFont="1" applyFill="1" applyBorder="1" applyAlignment="1">
      <alignment horizontal="center" vertical="center" wrapText="1"/>
    </xf>
    <xf numFmtId="1" fontId="8" fillId="3" borderId="0" xfId="0" applyNumberFormat="1" applyFont="1" applyFill="1" applyBorder="1" applyAlignment="1">
      <alignment horizontal="center" vertical="center" wrapText="1"/>
    </xf>
    <xf numFmtId="166" fontId="7" fillId="3" borderId="0" xfId="0" applyNumberFormat="1" applyFont="1" applyFill="1" applyAlignment="1">
      <alignment vertical="center" wrapText="1"/>
    </xf>
    <xf numFmtId="1" fontId="7" fillId="3" borderId="0" xfId="0" applyNumberFormat="1" applyFont="1" applyFill="1" applyAlignment="1">
      <alignment vertical="center" wrapText="1"/>
    </xf>
    <xf numFmtId="0" fontId="16" fillId="3" borderId="0" xfId="0" applyFont="1" applyFill="1" applyAlignment="1">
      <alignment wrapText="1"/>
    </xf>
    <xf numFmtId="0" fontId="16" fillId="3" borderId="0" xfId="0" applyFont="1" applyFill="1" applyAlignment="1">
      <alignment vertical="center" wrapText="1"/>
    </xf>
    <xf numFmtId="0" fontId="16" fillId="3" borderId="0" xfId="0" applyFont="1" applyFill="1" applyAlignment="1">
      <alignment horizontal="center" vertical="center" wrapText="1"/>
    </xf>
    <xf numFmtId="0" fontId="16" fillId="3" borderId="0" xfId="0" applyFont="1" applyFill="1" applyAlignment="1">
      <alignment horizontal="center" wrapText="1"/>
    </xf>
    <xf numFmtId="14" fontId="16" fillId="3" borderId="0" xfId="0" applyNumberFormat="1" applyFont="1" applyFill="1" applyAlignment="1">
      <alignment wrapText="1"/>
    </xf>
    <xf numFmtId="14" fontId="16" fillId="3" borderId="0" xfId="0" applyNumberFormat="1" applyFont="1" applyFill="1" applyAlignment="1">
      <alignment horizontal="center" vertical="center" wrapText="1"/>
    </xf>
    <xf numFmtId="0" fontId="16" fillId="3" borderId="0" xfId="0" applyFont="1" applyFill="1"/>
    <xf numFmtId="0" fontId="16" fillId="3" borderId="0" xfId="0" applyFont="1" applyFill="1" applyAlignment="1">
      <alignment vertical="center"/>
    </xf>
    <xf numFmtId="0" fontId="15" fillId="3" borderId="0" xfId="0" applyFont="1" applyFill="1"/>
    <xf numFmtId="0" fontId="16" fillId="3" borderId="0" xfId="0" applyFont="1" applyFill="1" applyAlignment="1">
      <alignment horizontal="center" vertical="center"/>
    </xf>
    <xf numFmtId="49" fontId="4" fillId="3" borderId="0" xfId="5" applyNumberFormat="1" applyFont="1" applyFill="1" applyBorder="1" applyAlignment="1">
      <alignment horizontal="center" vertical="center" wrapText="1"/>
    </xf>
    <xf numFmtId="49" fontId="9" fillId="3" borderId="1" xfId="0" applyNumberFormat="1" applyFont="1" applyFill="1" applyBorder="1" applyAlignment="1">
      <alignment vertical="center" wrapText="1"/>
    </xf>
    <xf numFmtId="49" fontId="9" fillId="3" borderId="0"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4" fillId="3" borderId="1" xfId="0" applyNumberFormat="1" applyFont="1" applyFill="1" applyBorder="1" applyAlignment="1">
      <alignment horizontal="center" vertical="center" wrapText="1"/>
    </xf>
    <xf numFmtId="0" fontId="7" fillId="3" borderId="0" xfId="0" applyFont="1" applyFill="1"/>
    <xf numFmtId="0" fontId="8" fillId="3" borderId="0" xfId="0" applyFont="1" applyFill="1"/>
    <xf numFmtId="0" fontId="7" fillId="3" borderId="0" xfId="0" applyFont="1" applyFill="1" applyAlignment="1">
      <alignment horizontal="center" vertical="center"/>
    </xf>
    <xf numFmtId="0" fontId="7" fillId="3" borderId="0" xfId="0" applyFont="1" applyFill="1" applyAlignment="1">
      <alignment vertical="center"/>
    </xf>
    <xf numFmtId="49" fontId="15" fillId="3" borderId="0" xfId="0" applyNumberFormat="1" applyFont="1" applyFill="1" applyAlignment="1">
      <alignment vertical="center" wrapText="1"/>
    </xf>
    <xf numFmtId="49" fontId="11" fillId="3" borderId="0" xfId="0" applyNumberFormat="1" applyFont="1" applyFill="1" applyAlignment="1">
      <alignment vertical="center" wrapText="1"/>
    </xf>
    <xf numFmtId="49" fontId="4" fillId="3" borderId="0" xfId="5" applyNumberFormat="1" applyFont="1" applyFill="1" applyBorder="1" applyAlignment="1">
      <alignment horizontal="center" vertical="center" wrapText="1"/>
    </xf>
    <xf numFmtId="49" fontId="4" fillId="3" borderId="0" xfId="0" applyNumberFormat="1" applyFont="1" applyFill="1" applyAlignment="1">
      <alignment vertical="center" wrapText="1"/>
    </xf>
    <xf numFmtId="49" fontId="4" fillId="3" borderId="0" xfId="0" applyNumberFormat="1" applyFont="1" applyFill="1" applyAlignment="1">
      <alignment horizontal="center" vertical="center" wrapText="1"/>
    </xf>
    <xf numFmtId="49" fontId="14" fillId="3" borderId="0" xfId="5" applyNumberFormat="1" applyFill="1"/>
    <xf numFmtId="49" fontId="0" fillId="3" borderId="0" xfId="0" applyNumberFormat="1" applyFill="1"/>
    <xf numFmtId="165" fontId="4" fillId="3" borderId="1" xfId="0" applyNumberFormat="1" applyFont="1" applyFill="1" applyBorder="1" applyAlignment="1">
      <alignment horizontal="center" vertical="center"/>
    </xf>
    <xf numFmtId="166" fontId="7" fillId="3" borderId="0" xfId="0" applyNumberFormat="1" applyFont="1" applyFill="1" applyAlignment="1">
      <alignment horizontal="center" vertical="center"/>
    </xf>
    <xf numFmtId="0" fontId="8" fillId="3" borderId="0" xfId="0" applyFont="1" applyFill="1" applyAlignment="1">
      <alignment vertical="center"/>
    </xf>
    <xf numFmtId="167" fontId="4" fillId="3" borderId="1" xfId="0" applyNumberFormat="1" applyFont="1" applyFill="1" applyBorder="1" applyAlignment="1">
      <alignment horizontal="center" vertical="center" wrapText="1"/>
    </xf>
    <xf numFmtId="0" fontId="9" fillId="3" borderId="0" xfId="0" applyFont="1" applyFill="1"/>
    <xf numFmtId="166" fontId="9" fillId="3" borderId="0" xfId="0" applyNumberFormat="1" applyFont="1" applyFill="1" applyAlignment="1">
      <alignment horizontal="center" vertical="center"/>
    </xf>
    <xf numFmtId="0" fontId="9" fillId="3" borderId="0" xfId="0" applyFont="1" applyFill="1" applyAlignment="1">
      <alignment horizontal="center" vertical="center"/>
    </xf>
    <xf numFmtId="0" fontId="9" fillId="3" borderId="0" xfId="0" applyFont="1" applyFill="1" applyAlignment="1">
      <alignment vertical="center"/>
    </xf>
    <xf numFmtId="167" fontId="12" fillId="3" borderId="1" xfId="0" applyNumberFormat="1"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68" fontId="8" fillId="3" borderId="1" xfId="0" applyNumberFormat="1" applyFont="1" applyFill="1" applyBorder="1" applyAlignment="1">
      <alignment horizontal="center" vertical="center" wrapText="1" shrinkToFit="1"/>
    </xf>
    <xf numFmtId="165" fontId="8" fillId="3" borderId="1" xfId="0" applyNumberFormat="1" applyFont="1" applyFill="1" applyBorder="1" applyAlignment="1">
      <alignment horizontal="center" vertical="center" wrapText="1"/>
    </xf>
    <xf numFmtId="166" fontId="8" fillId="3" borderId="1" xfId="0" applyNumberFormat="1"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166" fontId="8" fillId="3" borderId="1" xfId="0" applyNumberFormat="1" applyFont="1" applyFill="1" applyBorder="1" applyAlignment="1">
      <alignment horizontal="center" vertical="center"/>
    </xf>
    <xf numFmtId="0" fontId="15" fillId="3" borderId="1" xfId="0"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165" fontId="15"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xf>
    <xf numFmtId="49"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65" fontId="11" fillId="3" borderId="1" xfId="0" applyNumberFormat="1" applyFont="1" applyFill="1" applyBorder="1" applyAlignment="1">
      <alignment horizontal="center" vertical="center"/>
    </xf>
    <xf numFmtId="1"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169" fontId="4" fillId="3" borderId="1" xfId="0" applyNumberFormat="1" applyFont="1" applyFill="1" applyBorder="1" applyAlignment="1">
      <alignment horizontal="center" vertical="center" wrapText="1" shrinkToFit="1"/>
    </xf>
    <xf numFmtId="0"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5" fillId="0" borderId="1"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wrapText="1"/>
    </xf>
    <xf numFmtId="0" fontId="15" fillId="4" borderId="1" xfId="0" applyFont="1" applyFill="1" applyBorder="1" applyAlignment="1">
      <alignment vertical="center" wrapText="1" shrinkToFit="1"/>
    </xf>
    <xf numFmtId="49" fontId="8" fillId="4" borderId="1" xfId="0" applyNumberFormat="1"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3" xfId="0" applyFont="1" applyFill="1" applyBorder="1" applyAlignment="1">
      <alignment horizontal="left" vertical="center" wrapText="1"/>
    </xf>
    <xf numFmtId="166" fontId="8" fillId="4" borderId="3" xfId="0" applyNumberFormat="1" applyFont="1" applyFill="1" applyBorder="1" applyAlignment="1">
      <alignment horizontal="center" vertical="center" wrapText="1"/>
    </xf>
    <xf numFmtId="1" fontId="8" fillId="4" borderId="3"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164"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wrapText="1"/>
    </xf>
    <xf numFmtId="0" fontId="15" fillId="4" borderId="1" xfId="0" applyFont="1" applyFill="1" applyBorder="1" applyAlignment="1">
      <alignment horizontal="center" vertical="center"/>
    </xf>
    <xf numFmtId="0" fontId="15" fillId="4" borderId="1" xfId="0" applyFont="1" applyFill="1" applyBorder="1"/>
    <xf numFmtId="49" fontId="4" fillId="4" borderId="1" xfId="5" applyNumberFormat="1" applyFont="1" applyFill="1" applyBorder="1" applyAlignment="1">
      <alignment horizontal="center" vertical="center" wrapText="1"/>
    </xf>
    <xf numFmtId="49" fontId="4" fillId="4" borderId="1" xfId="5" applyNumberFormat="1" applyFont="1" applyFill="1" applyBorder="1" applyAlignment="1">
      <alignment horizontal="left" vertical="center" wrapText="1"/>
    </xf>
    <xf numFmtId="0" fontId="11"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11" fillId="4" borderId="1" xfId="5" applyNumberFormat="1" applyFont="1" applyFill="1" applyBorder="1" applyAlignment="1">
      <alignment horizontal="center" vertical="center" wrapText="1"/>
    </xf>
    <xf numFmtId="14" fontId="4" fillId="4" borderId="1" xfId="5"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xf>
    <xf numFmtId="0" fontId="8"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0" fontId="17" fillId="4" borderId="1" xfId="0" applyFont="1" applyFill="1" applyBorder="1" applyAlignment="1">
      <alignment horizontal="left" vertical="center" wrapText="1"/>
    </xf>
    <xf numFmtId="0" fontId="4"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7" fillId="4" borderId="3" xfId="0" applyFont="1" applyFill="1" applyBorder="1" applyAlignment="1">
      <alignment horizontal="left" vertical="center" wrapText="1"/>
    </xf>
    <xf numFmtId="2" fontId="11" fillId="4" borderId="1"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18" fillId="4"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49" fontId="17" fillId="4" borderId="1" xfId="0" applyNumberFormat="1" applyFont="1" applyFill="1" applyBorder="1" applyAlignment="1">
      <alignment horizontal="center" vertical="center" wrapText="1"/>
    </xf>
    <xf numFmtId="164" fontId="17" fillId="4" borderId="1" xfId="0" applyNumberFormat="1" applyFont="1" applyFill="1" applyBorder="1" applyAlignment="1">
      <alignment horizontal="center" vertical="center" wrapText="1"/>
    </xf>
    <xf numFmtId="0" fontId="22" fillId="3" borderId="0" xfId="0" applyFont="1" applyFill="1" applyAlignment="1">
      <alignment vertical="center" wrapText="1"/>
    </xf>
    <xf numFmtId="49" fontId="17" fillId="4" borderId="1" xfId="5" applyNumberFormat="1" applyFont="1" applyFill="1" applyBorder="1" applyAlignment="1">
      <alignment horizontal="center" vertical="center" wrapText="1"/>
    </xf>
    <xf numFmtId="14" fontId="17" fillId="4" borderId="1" xfId="5" applyNumberFormat="1" applyFont="1" applyFill="1" applyBorder="1" applyAlignment="1">
      <alignment horizontal="center" vertical="center" wrapText="1"/>
    </xf>
    <xf numFmtId="49" fontId="17" fillId="3" borderId="0" xfId="0" applyNumberFormat="1" applyFont="1" applyFill="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67"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49" fontId="15" fillId="0" borderId="5" xfId="0" applyNumberFormat="1" applyFont="1" applyFill="1" applyBorder="1" applyAlignment="1">
      <alignment horizontal="center" vertical="center" wrapText="1"/>
    </xf>
    <xf numFmtId="167" fontId="15" fillId="0" borderId="5" xfId="0" applyNumberFormat="1" applyFont="1" applyFill="1" applyBorder="1" applyAlignment="1">
      <alignment horizontal="center" vertical="center" wrapText="1"/>
    </xf>
    <xf numFmtId="0" fontId="7" fillId="0" borderId="0" xfId="0" applyFont="1" applyAlignment="1">
      <alignment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0" xfId="0" applyFont="1" applyFill="1" applyAlignment="1">
      <alignment horizontal="center"/>
    </xf>
    <xf numFmtId="49" fontId="13"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shrinkToFit="1"/>
    </xf>
    <xf numFmtId="1" fontId="11" fillId="3" borderId="1" xfId="0" applyNumberFormat="1" applyFont="1" applyFill="1" applyBorder="1" applyAlignment="1">
      <alignment horizontal="center" vertical="center" wrapText="1" shrinkToFit="1"/>
    </xf>
    <xf numFmtId="168" fontId="4" fillId="3" borderId="1" xfId="0" applyNumberFormat="1" applyFont="1" applyFill="1" applyBorder="1" applyAlignment="1">
      <alignment horizontal="center" vertical="center" wrapText="1" shrinkToFit="1"/>
    </xf>
    <xf numFmtId="170" fontId="4" fillId="3" borderId="1" xfId="0" applyNumberFormat="1" applyFont="1" applyFill="1" applyBorder="1" applyAlignment="1">
      <alignment horizontal="center" vertical="center" wrapText="1" shrinkToFit="1"/>
    </xf>
    <xf numFmtId="49" fontId="7" fillId="0" borderId="0" xfId="0" applyNumberFormat="1" applyFont="1" applyAlignment="1">
      <alignment vertical="center" wrapText="1"/>
    </xf>
    <xf numFmtId="0" fontId="7" fillId="0" borderId="0" xfId="0" applyFont="1" applyFill="1" applyAlignment="1">
      <alignment vertical="center" wrapText="1"/>
    </xf>
    <xf numFmtId="0" fontId="24" fillId="0" borderId="0" xfId="0" applyFont="1"/>
    <xf numFmtId="0" fontId="25" fillId="0" borderId="0" xfId="0" applyFont="1"/>
    <xf numFmtId="1" fontId="11" fillId="4" borderId="1" xfId="0" applyNumberFormat="1" applyFont="1" applyFill="1" applyBorder="1" applyAlignment="1">
      <alignment horizontal="center" vertical="center" wrapText="1" shrinkToFit="1"/>
    </xf>
    <xf numFmtId="168" fontId="4" fillId="4" borderId="1" xfId="0" applyNumberFormat="1" applyFont="1" applyFill="1" applyBorder="1" applyAlignment="1">
      <alignment horizontal="center" vertical="center" wrapText="1" shrinkToFit="1"/>
    </xf>
    <xf numFmtId="168" fontId="8" fillId="4" borderId="1" xfId="0" applyNumberFormat="1" applyFont="1" applyFill="1" applyBorder="1" applyAlignment="1">
      <alignment horizontal="center" vertical="center" wrapText="1" shrinkToFit="1"/>
    </xf>
    <xf numFmtId="170" fontId="4" fillId="4" borderId="1" xfId="0" applyNumberFormat="1" applyFont="1" applyFill="1" applyBorder="1" applyAlignment="1">
      <alignment horizontal="center" vertical="center" wrapText="1" shrinkToFit="1"/>
    </xf>
    <xf numFmtId="0" fontId="10" fillId="0" borderId="0" xfId="0" applyFont="1" applyFill="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20" fillId="3" borderId="0" xfId="0" applyFont="1" applyFill="1" applyAlignment="1">
      <alignment horizontal="center" vertical="center" wrapText="1"/>
    </xf>
    <xf numFmtId="49" fontId="8" fillId="4" borderId="3" xfId="0" applyNumberFormat="1" applyFont="1" applyFill="1" applyBorder="1" applyAlignment="1">
      <alignment horizontal="center" vertical="center" wrapText="1"/>
    </xf>
    <xf numFmtId="49" fontId="8" fillId="4" borderId="4" xfId="0" applyNumberFormat="1" applyFont="1" applyFill="1" applyBorder="1" applyAlignment="1">
      <alignment horizontal="center" vertical="center" wrapText="1"/>
    </xf>
    <xf numFmtId="0" fontId="8" fillId="4" borderId="3" xfId="0" applyNumberFormat="1" applyFont="1" applyFill="1" applyBorder="1" applyAlignment="1">
      <alignment horizontal="center" vertical="center" wrapText="1"/>
    </xf>
    <xf numFmtId="0" fontId="8" fillId="4" borderId="4" xfId="0" applyNumberFormat="1" applyFont="1" applyFill="1" applyBorder="1" applyAlignment="1">
      <alignment horizontal="center" vertical="center" wrapText="1"/>
    </xf>
    <xf numFmtId="0" fontId="19" fillId="3" borderId="0" xfId="0" applyFont="1" applyFill="1" applyAlignment="1">
      <alignment horizontal="center" vertical="center" wrapText="1"/>
    </xf>
    <xf numFmtId="49" fontId="20" fillId="3" borderId="0" xfId="0" applyNumberFormat="1" applyFont="1" applyFill="1" applyAlignment="1">
      <alignment horizontal="center" vertical="center" wrapText="1"/>
    </xf>
    <xf numFmtId="0" fontId="20" fillId="3" borderId="0" xfId="0" applyFont="1" applyFill="1" applyAlignment="1">
      <alignment horizontal="center" wrapText="1"/>
    </xf>
    <xf numFmtId="49" fontId="4" fillId="4" borderId="1" xfId="0" applyNumberFormat="1" applyFont="1" applyFill="1" applyBorder="1" applyAlignment="1">
      <alignment horizontal="center" vertical="center" wrapText="1"/>
    </xf>
    <xf numFmtId="1" fontId="4" fillId="4" borderId="1" xfId="0" applyNumberFormat="1" applyFont="1" applyFill="1" applyBorder="1" applyAlignment="1">
      <alignment horizontal="center" vertical="center" wrapText="1"/>
    </xf>
    <xf numFmtId="0" fontId="4" fillId="4" borderId="3" xfId="0" applyNumberFormat="1" applyFont="1" applyFill="1" applyBorder="1" applyAlignment="1">
      <alignment horizontal="center" vertical="center" wrapText="1"/>
    </xf>
    <xf numFmtId="0" fontId="4" fillId="4" borderId="4"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49" fontId="4" fillId="4" borderId="6" xfId="0" applyNumberFormat="1" applyFont="1" applyFill="1" applyBorder="1" applyAlignment="1">
      <alignment horizontal="center" vertical="center" wrapText="1"/>
    </xf>
    <xf numFmtId="1" fontId="4" fillId="4" borderId="3" xfId="0" applyNumberFormat="1" applyFont="1" applyFill="1" applyBorder="1" applyAlignment="1">
      <alignment horizontal="center" vertical="center" wrapText="1"/>
    </xf>
    <xf numFmtId="1" fontId="4" fillId="4" borderId="4" xfId="0" applyNumberFormat="1" applyFont="1" applyFill="1" applyBorder="1" applyAlignment="1">
      <alignment horizontal="center" vertical="center" wrapText="1"/>
    </xf>
    <xf numFmtId="1" fontId="4" fillId="4" borderId="6" xfId="0" applyNumberFormat="1" applyFont="1" applyFill="1" applyBorder="1" applyAlignment="1">
      <alignment horizontal="center" vertical="center" wrapText="1"/>
    </xf>
  </cellXfs>
  <cellStyles count="10">
    <cellStyle name="SAPBEXHLevel2 2" xfId="1"/>
    <cellStyle name="Обычный" xfId="0" builtinId="0"/>
    <cellStyle name="Обычный 2" xfId="4"/>
    <cellStyle name="Обычный 2 2" xfId="7"/>
    <cellStyle name="Обычный 20" xfId="9"/>
    <cellStyle name="Обычный 3" xfId="2"/>
    <cellStyle name="Обычный 4" xfId="3"/>
    <cellStyle name="Обычный 5" xfId="5"/>
    <cellStyle name="Обычный 6" xfId="6"/>
    <cellStyle name="Обычный 7" xfId="8"/>
  </cellStyles>
  <dxfs count="0"/>
  <tableStyles count="0" defaultTableStyle="TableStyleMedium2" defaultPivotStyle="PivotStyleMedium9"/>
  <colors>
    <mruColors>
      <color rgb="FFFFFFCC"/>
      <color rgb="FFCCFFFF"/>
      <color rgb="FFFF7C80"/>
      <color rgb="FFFFCC66"/>
      <color rgb="FFFF66FF"/>
      <color rgb="FFCCCCFF"/>
      <color rgb="FFFFCC99"/>
      <color rgb="FFEAEAEA"/>
      <color rgb="FFFFFFFF"/>
      <color rgb="FF2F47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0070C0"/>
  </sheetPr>
  <dimension ref="A1:G66"/>
  <sheetViews>
    <sheetView tabSelected="1" zoomScaleNormal="100" workbookViewId="0">
      <selection activeCell="B3" sqref="B3"/>
    </sheetView>
  </sheetViews>
  <sheetFormatPr defaultColWidth="9.109375" defaultRowHeight="14.4" x14ac:dyDescent="0.3"/>
  <cols>
    <col min="1" max="1" width="6.33203125" style="157" customWidth="1"/>
    <col min="2" max="2" width="49.109375" style="157" customWidth="1"/>
    <col min="3" max="3" width="10" customWidth="1"/>
    <col min="4" max="7" width="18.6640625" style="157" customWidth="1"/>
    <col min="8" max="16384" width="9.109375" style="143"/>
  </cols>
  <sheetData>
    <row r="1" spans="1:7" ht="52.5" customHeight="1" x14ac:dyDescent="0.3">
      <c r="A1" s="164" t="s">
        <v>268</v>
      </c>
      <c r="B1" s="164"/>
      <c r="C1" s="164"/>
      <c r="D1" s="164"/>
      <c r="E1" s="164"/>
      <c r="F1" s="164"/>
      <c r="G1" s="164"/>
    </row>
    <row r="3" spans="1:7" s="147" customFormat="1" ht="112.5" customHeight="1" x14ac:dyDescent="0.3">
      <c r="A3" s="144" t="s">
        <v>0</v>
      </c>
      <c r="B3" s="144" t="s">
        <v>1</v>
      </c>
      <c r="C3" s="145" t="s">
        <v>263</v>
      </c>
      <c r="D3" s="144" t="s">
        <v>269</v>
      </c>
      <c r="E3" s="146" t="s">
        <v>264</v>
      </c>
      <c r="F3" s="146" t="s">
        <v>265</v>
      </c>
      <c r="G3" s="146" t="s">
        <v>266</v>
      </c>
    </row>
    <row r="4" spans="1:7" s="150" customFormat="1" ht="18" customHeight="1" x14ac:dyDescent="0.25">
      <c r="A4" s="144"/>
      <c r="B4" s="148" t="s">
        <v>267</v>
      </c>
      <c r="C4" s="149"/>
      <c r="D4" s="144"/>
      <c r="E4" s="144">
        <v>60</v>
      </c>
      <c r="F4" s="144">
        <v>25</v>
      </c>
      <c r="G4" s="144">
        <v>15</v>
      </c>
    </row>
    <row r="5" spans="1:7" s="156" customFormat="1" ht="33.9" customHeight="1" x14ac:dyDescent="0.3">
      <c r="A5" s="151">
        <v>802</v>
      </c>
      <c r="B5" s="152" t="s">
        <v>45</v>
      </c>
      <c r="C5" s="153">
        <v>3</v>
      </c>
      <c r="D5" s="154">
        <f>(E5*$E$4+F5*$F$4+G5*$G$4)/100</f>
        <v>3.95</v>
      </c>
      <c r="E5" s="58">
        <f>'Свод 1'!C6</f>
        <v>3.9</v>
      </c>
      <c r="F5" s="155">
        <f>'Свод 2'!C6</f>
        <v>5</v>
      </c>
      <c r="G5" s="155">
        <f>'Свод 3'!C6</f>
        <v>2.4</v>
      </c>
    </row>
    <row r="6" spans="1:7" s="156" customFormat="1" ht="33.9" customHeight="1" x14ac:dyDescent="0.3">
      <c r="A6" s="151">
        <v>803</v>
      </c>
      <c r="B6" s="152" t="s">
        <v>7</v>
      </c>
      <c r="C6" s="153">
        <v>3</v>
      </c>
      <c r="D6" s="154">
        <f t="shared" ref="D6:D36" si="0">(E6*$E$4+F6*$F$4+G6*$G$4)/100</f>
        <v>2.0375000000000001</v>
      </c>
      <c r="E6" s="58">
        <f>'Свод 1'!C7</f>
        <v>2.4</v>
      </c>
      <c r="F6" s="155">
        <f>'Свод 2'!C7</f>
        <v>2</v>
      </c>
      <c r="G6" s="155">
        <f>'Свод 3'!C7</f>
        <v>0.65</v>
      </c>
    </row>
    <row r="7" spans="1:7" s="156" customFormat="1" ht="33.9" customHeight="1" x14ac:dyDescent="0.3">
      <c r="A7" s="151">
        <v>811</v>
      </c>
      <c r="B7" s="152" t="s">
        <v>8</v>
      </c>
      <c r="C7" s="153">
        <v>3</v>
      </c>
      <c r="D7" s="154">
        <f t="shared" si="0"/>
        <v>3.1235000000000004</v>
      </c>
      <c r="E7" s="58">
        <f>'Свод 1'!C8</f>
        <v>2.96</v>
      </c>
      <c r="F7" s="155">
        <f>'Свод 2'!C8</f>
        <v>5</v>
      </c>
      <c r="G7" s="155">
        <f>'Свод 3'!C8</f>
        <v>0.65</v>
      </c>
    </row>
    <row r="8" spans="1:7" s="156" customFormat="1" ht="33.9" customHeight="1" x14ac:dyDescent="0.3">
      <c r="A8" s="151">
        <v>812</v>
      </c>
      <c r="B8" s="152" t="s">
        <v>46</v>
      </c>
      <c r="C8" s="153">
        <v>2</v>
      </c>
      <c r="D8" s="154">
        <f t="shared" si="0"/>
        <v>4.181</v>
      </c>
      <c r="E8" s="58">
        <f>'Свод 1'!C9</f>
        <v>4.3600000000000003</v>
      </c>
      <c r="F8" s="155">
        <f>'Свод 2'!C9</f>
        <v>5</v>
      </c>
      <c r="G8" s="155">
        <f>'Свод 3'!C9</f>
        <v>2.1</v>
      </c>
    </row>
    <row r="9" spans="1:7" s="156" customFormat="1" ht="33.9" customHeight="1" x14ac:dyDescent="0.3">
      <c r="A9" s="151">
        <v>814</v>
      </c>
      <c r="B9" s="152" t="s">
        <v>95</v>
      </c>
      <c r="C9" s="153">
        <v>2</v>
      </c>
      <c r="D9" s="154">
        <f t="shared" si="0"/>
        <v>2.04</v>
      </c>
      <c r="E9" s="58">
        <f>'Свод 1'!C10</f>
        <v>2.8</v>
      </c>
      <c r="F9" s="155">
        <f>'Свод 2'!C10</f>
        <v>0</v>
      </c>
      <c r="G9" s="155">
        <f>'Свод 3'!C10</f>
        <v>2.4</v>
      </c>
    </row>
    <row r="10" spans="1:7" s="156" customFormat="1" ht="33.9" customHeight="1" x14ac:dyDescent="0.3">
      <c r="A10" s="151">
        <v>815</v>
      </c>
      <c r="B10" s="152" t="s">
        <v>96</v>
      </c>
      <c r="C10" s="153">
        <v>2</v>
      </c>
      <c r="D10" s="154">
        <f t="shared" si="0"/>
        <v>3.86</v>
      </c>
      <c r="E10" s="58">
        <f>'Свод 1'!C11</f>
        <v>5</v>
      </c>
      <c r="F10" s="155">
        <f>'Свод 2'!C11</f>
        <v>2</v>
      </c>
      <c r="G10" s="155">
        <f>'Свод 3'!C11</f>
        <v>2.4</v>
      </c>
    </row>
    <row r="11" spans="1:7" s="156" customFormat="1" ht="33.9" customHeight="1" x14ac:dyDescent="0.3">
      <c r="A11" s="151">
        <v>816</v>
      </c>
      <c r="B11" s="152" t="s">
        <v>47</v>
      </c>
      <c r="C11" s="153">
        <v>1</v>
      </c>
      <c r="D11" s="154">
        <f t="shared" si="0"/>
        <v>3.9139999999999997</v>
      </c>
      <c r="E11" s="58">
        <f>'Свод 1'!C12</f>
        <v>3.84</v>
      </c>
      <c r="F11" s="155">
        <f>'Свод 2'!C12</f>
        <v>5</v>
      </c>
      <c r="G11" s="155">
        <f>'Свод 3'!C12</f>
        <v>2.4</v>
      </c>
    </row>
    <row r="12" spans="1:7" s="156" customFormat="1" ht="33.9" customHeight="1" x14ac:dyDescent="0.3">
      <c r="A12" s="151" t="s">
        <v>97</v>
      </c>
      <c r="B12" s="152" t="s">
        <v>98</v>
      </c>
      <c r="C12" s="153">
        <v>3</v>
      </c>
      <c r="D12" s="154">
        <f t="shared" si="0"/>
        <v>3.5</v>
      </c>
      <c r="E12" s="58">
        <f>'Свод 1'!C13</f>
        <v>4.4000000000000004</v>
      </c>
      <c r="F12" s="155">
        <f>'Свод 2'!C13</f>
        <v>2</v>
      </c>
      <c r="G12" s="155">
        <f>'Свод 3'!C13</f>
        <v>2.4</v>
      </c>
    </row>
    <row r="13" spans="1:7" s="156" customFormat="1" ht="33.9" customHeight="1" x14ac:dyDescent="0.3">
      <c r="A13" s="151">
        <v>820</v>
      </c>
      <c r="B13" s="152" t="s">
        <v>2</v>
      </c>
      <c r="C13" s="153">
        <v>1</v>
      </c>
      <c r="D13" s="154">
        <f t="shared" si="0"/>
        <v>2.3810000000000002</v>
      </c>
      <c r="E13" s="58">
        <f>'Свод 1'!C14</f>
        <v>1.36</v>
      </c>
      <c r="F13" s="155">
        <f>'Свод 2'!C14</f>
        <v>5</v>
      </c>
      <c r="G13" s="155">
        <f>'Свод 3'!C14</f>
        <v>2.1</v>
      </c>
    </row>
    <row r="14" spans="1:7" s="156" customFormat="1" ht="33.9" customHeight="1" x14ac:dyDescent="0.3">
      <c r="A14" s="151">
        <v>821</v>
      </c>
      <c r="B14" s="152" t="s">
        <v>63</v>
      </c>
      <c r="C14" s="153">
        <v>2</v>
      </c>
      <c r="D14" s="154">
        <f t="shared" si="0"/>
        <v>2.54</v>
      </c>
      <c r="E14" s="58">
        <f>'Свод 1'!C15</f>
        <v>2.8</v>
      </c>
      <c r="F14" s="155">
        <f>'Свод 2'!C15</f>
        <v>2</v>
      </c>
      <c r="G14" s="155">
        <f>'Свод 3'!C15</f>
        <v>2.4</v>
      </c>
    </row>
    <row r="15" spans="1:7" s="156" customFormat="1" ht="33.9" customHeight="1" x14ac:dyDescent="0.3">
      <c r="A15" s="151">
        <v>825</v>
      </c>
      <c r="B15" s="152" t="s">
        <v>84</v>
      </c>
      <c r="C15" s="153">
        <v>1</v>
      </c>
      <c r="D15" s="154">
        <f t="shared" si="0"/>
        <v>3.4849999999999999</v>
      </c>
      <c r="E15" s="58">
        <f>'Свод 1'!C16</f>
        <v>3.2</v>
      </c>
      <c r="F15" s="155">
        <f>'Свод 2'!C16</f>
        <v>5</v>
      </c>
      <c r="G15" s="155">
        <f>'Свод 3'!C16</f>
        <v>2.1</v>
      </c>
    </row>
    <row r="16" spans="1:7" s="156" customFormat="1" ht="33.9" customHeight="1" x14ac:dyDescent="0.3">
      <c r="A16" s="151" t="s">
        <v>99</v>
      </c>
      <c r="B16" s="152" t="s">
        <v>100</v>
      </c>
      <c r="C16" s="153">
        <v>2</v>
      </c>
      <c r="D16" s="154">
        <f t="shared" si="0"/>
        <v>2.9</v>
      </c>
      <c r="E16" s="58">
        <f>'Свод 1'!C17</f>
        <v>3.4</v>
      </c>
      <c r="F16" s="155">
        <f>'Свод 2'!C17</f>
        <v>2</v>
      </c>
      <c r="G16" s="155">
        <f>'Свод 3'!C17</f>
        <v>2.4</v>
      </c>
    </row>
    <row r="17" spans="1:7" s="156" customFormat="1" ht="33.9" customHeight="1" x14ac:dyDescent="0.3">
      <c r="A17" s="151">
        <v>830</v>
      </c>
      <c r="B17" s="152" t="s">
        <v>58</v>
      </c>
      <c r="C17" s="153">
        <v>1</v>
      </c>
      <c r="D17" s="154">
        <f t="shared" si="0"/>
        <v>3.1189999999999998</v>
      </c>
      <c r="E17" s="58">
        <f>'Свод 1'!C18</f>
        <v>3.84</v>
      </c>
      <c r="F17" s="155">
        <f>'Свод 2'!C18</f>
        <v>2</v>
      </c>
      <c r="G17" s="155">
        <f>'Свод 3'!C18</f>
        <v>2.1</v>
      </c>
    </row>
    <row r="18" spans="1:7" s="156" customFormat="1" ht="33.9" customHeight="1" x14ac:dyDescent="0.3">
      <c r="A18" s="151">
        <v>832</v>
      </c>
      <c r="B18" s="152" t="s">
        <v>65</v>
      </c>
      <c r="C18" s="153">
        <v>3</v>
      </c>
      <c r="D18" s="154">
        <f t="shared" si="0"/>
        <v>3.0459999999999998</v>
      </c>
      <c r="E18" s="58">
        <f>'Свод 1'!C19</f>
        <v>4.0599999999999996</v>
      </c>
      <c r="F18" s="155">
        <f>'Свод 2'!C19</f>
        <v>1</v>
      </c>
      <c r="G18" s="155">
        <f>'Свод 3'!C19</f>
        <v>2.4</v>
      </c>
    </row>
    <row r="19" spans="1:7" s="156" customFormat="1" ht="33.9" customHeight="1" x14ac:dyDescent="0.3">
      <c r="A19" s="151" t="s">
        <v>48</v>
      </c>
      <c r="B19" s="152" t="s">
        <v>66</v>
      </c>
      <c r="C19" s="153">
        <v>2</v>
      </c>
      <c r="D19" s="154">
        <f t="shared" si="0"/>
        <v>2.5879999999999996</v>
      </c>
      <c r="E19" s="58">
        <f>'Свод 1'!C20</f>
        <v>2.88</v>
      </c>
      <c r="F19" s="155">
        <f>'Свод 2'!C20</f>
        <v>2</v>
      </c>
      <c r="G19" s="155">
        <f>'Свод 3'!C20</f>
        <v>2.4</v>
      </c>
    </row>
    <row r="20" spans="1:7" s="156" customFormat="1" ht="33.9" customHeight="1" x14ac:dyDescent="0.3">
      <c r="A20" s="151">
        <v>834</v>
      </c>
      <c r="B20" s="152" t="s">
        <v>3</v>
      </c>
      <c r="C20" s="153">
        <v>1</v>
      </c>
      <c r="D20" s="154">
        <f t="shared" si="0"/>
        <v>2.2949999999999999</v>
      </c>
      <c r="E20" s="58">
        <f>'Свод 1'!C21</f>
        <v>3.3</v>
      </c>
      <c r="F20" s="155">
        <f>'Свод 2'!C21</f>
        <v>0</v>
      </c>
      <c r="G20" s="155">
        <f>'Свод 3'!C21</f>
        <v>2.1</v>
      </c>
    </row>
    <row r="21" spans="1:7" s="156" customFormat="1" ht="33.9" customHeight="1" x14ac:dyDescent="0.3">
      <c r="A21" s="151">
        <v>835</v>
      </c>
      <c r="B21" s="152" t="s">
        <v>49</v>
      </c>
      <c r="C21" s="153">
        <v>3</v>
      </c>
      <c r="D21" s="154">
        <f t="shared" si="0"/>
        <v>1.62</v>
      </c>
      <c r="E21" s="58">
        <f>'Свод 1'!C22</f>
        <v>2.1</v>
      </c>
      <c r="F21" s="155">
        <f>'Свод 2'!C22</f>
        <v>0</v>
      </c>
      <c r="G21" s="155">
        <f>'Свод 3'!C22</f>
        <v>2.4</v>
      </c>
    </row>
    <row r="22" spans="1:7" s="156" customFormat="1" ht="33.9" customHeight="1" x14ac:dyDescent="0.3">
      <c r="A22" s="151" t="s">
        <v>62</v>
      </c>
      <c r="B22" s="152" t="s">
        <v>101</v>
      </c>
      <c r="C22" s="153">
        <v>2</v>
      </c>
      <c r="D22" s="154">
        <f t="shared" si="0"/>
        <v>2.66</v>
      </c>
      <c r="E22" s="58">
        <f>'Свод 1'!C23</f>
        <v>3</v>
      </c>
      <c r="F22" s="155">
        <f>'Свод 2'!C23</f>
        <v>2</v>
      </c>
      <c r="G22" s="155">
        <f>'Свод 3'!C23</f>
        <v>2.4</v>
      </c>
    </row>
    <row r="23" spans="1:7" s="156" customFormat="1" ht="33.9" customHeight="1" x14ac:dyDescent="0.3">
      <c r="A23" s="151">
        <v>840</v>
      </c>
      <c r="B23" s="152" t="s">
        <v>5</v>
      </c>
      <c r="C23" s="153">
        <v>3</v>
      </c>
      <c r="D23" s="154">
        <f t="shared" si="0"/>
        <v>3.8975</v>
      </c>
      <c r="E23" s="58">
        <f>'Свод 1'!C24</f>
        <v>3.9</v>
      </c>
      <c r="F23" s="155">
        <f>'Свод 2'!C24</f>
        <v>5</v>
      </c>
      <c r="G23" s="155">
        <f>'Свод 3'!C24</f>
        <v>2.0499999999999998</v>
      </c>
    </row>
    <row r="24" spans="1:7" s="156" customFormat="1" ht="33.9" customHeight="1" x14ac:dyDescent="0.3">
      <c r="A24" s="151">
        <v>843</v>
      </c>
      <c r="B24" s="152" t="s">
        <v>59</v>
      </c>
      <c r="C24" s="153">
        <v>3</v>
      </c>
      <c r="D24" s="154">
        <f t="shared" si="0"/>
        <v>3.68</v>
      </c>
      <c r="E24" s="58">
        <f>'Свод 1'!C25</f>
        <v>4.7</v>
      </c>
      <c r="F24" s="155">
        <f>'Свод 2'!C25</f>
        <v>2</v>
      </c>
      <c r="G24" s="155">
        <f>'Свод 3'!C25</f>
        <v>2.4</v>
      </c>
    </row>
    <row r="25" spans="1:7" s="156" customFormat="1" ht="33.9" customHeight="1" x14ac:dyDescent="0.3">
      <c r="A25" s="151" t="s">
        <v>50</v>
      </c>
      <c r="B25" s="152" t="s">
        <v>60</v>
      </c>
      <c r="C25" s="153">
        <v>3</v>
      </c>
      <c r="D25" s="154">
        <f t="shared" si="0"/>
        <v>2.66</v>
      </c>
      <c r="E25" s="58">
        <f>'Свод 1'!C26</f>
        <v>3</v>
      </c>
      <c r="F25" s="155">
        <f>'Свод 2'!C26</f>
        <v>2</v>
      </c>
      <c r="G25" s="155">
        <f>'Свод 3'!C26</f>
        <v>2.4</v>
      </c>
    </row>
    <row r="26" spans="1:7" s="156" customFormat="1" ht="33.9" customHeight="1" x14ac:dyDescent="0.3">
      <c r="A26" s="151">
        <v>846</v>
      </c>
      <c r="B26" s="152" t="s">
        <v>146</v>
      </c>
      <c r="C26" s="153">
        <v>3</v>
      </c>
      <c r="D26" s="154">
        <f t="shared" si="0"/>
        <v>2.36</v>
      </c>
      <c r="E26" s="58">
        <f>'Свод 1'!C27</f>
        <v>2.5</v>
      </c>
      <c r="F26" s="155">
        <f>'Свод 2'!C27</f>
        <v>2</v>
      </c>
      <c r="G26" s="155">
        <f>'Свод 3'!C27</f>
        <v>2.4</v>
      </c>
    </row>
    <row r="27" spans="1:7" s="156" customFormat="1" ht="33.9" customHeight="1" x14ac:dyDescent="0.3">
      <c r="A27" s="151" t="s">
        <v>147</v>
      </c>
      <c r="B27" s="152" t="s">
        <v>148</v>
      </c>
      <c r="C27" s="153">
        <v>3</v>
      </c>
      <c r="D27" s="154">
        <f t="shared" si="0"/>
        <v>2.0639999999999996</v>
      </c>
      <c r="E27" s="58">
        <f>'Свод 1'!C28</f>
        <v>2.84</v>
      </c>
      <c r="F27" s="155">
        <f>'Свод 2'!C28</f>
        <v>0</v>
      </c>
      <c r="G27" s="155">
        <f>'Свод 3'!C28</f>
        <v>2.4</v>
      </c>
    </row>
    <row r="28" spans="1:7" s="156" customFormat="1" ht="33.9" customHeight="1" x14ac:dyDescent="0.3">
      <c r="A28" s="151">
        <v>855</v>
      </c>
      <c r="B28" s="152" t="s">
        <v>4</v>
      </c>
      <c r="C28" s="153">
        <v>1</v>
      </c>
      <c r="D28" s="154">
        <f t="shared" si="0"/>
        <v>3.1639999999999997</v>
      </c>
      <c r="E28" s="58">
        <f>'Свод 1'!C29</f>
        <v>3.84</v>
      </c>
      <c r="F28" s="155">
        <f>'Свод 2'!C29</f>
        <v>2</v>
      </c>
      <c r="G28" s="155">
        <f>'Свод 3'!C29</f>
        <v>2.4</v>
      </c>
    </row>
    <row r="29" spans="1:7" s="156" customFormat="1" ht="33.9" customHeight="1" x14ac:dyDescent="0.3">
      <c r="A29" s="151">
        <v>856</v>
      </c>
      <c r="B29" s="152" t="s">
        <v>9</v>
      </c>
      <c r="C29" s="153">
        <v>2</v>
      </c>
      <c r="D29" s="154">
        <f t="shared" si="0"/>
        <v>3.95</v>
      </c>
      <c r="E29" s="58">
        <f>'Свод 1'!C30</f>
        <v>3.9</v>
      </c>
      <c r="F29" s="155">
        <f>'Свод 2'!C30</f>
        <v>5</v>
      </c>
      <c r="G29" s="155">
        <f>'Свод 3'!C30</f>
        <v>2.4</v>
      </c>
    </row>
    <row r="30" spans="1:7" s="156" customFormat="1" ht="33.9" customHeight="1" x14ac:dyDescent="0.3">
      <c r="A30" s="151" t="s">
        <v>149</v>
      </c>
      <c r="B30" s="152" t="s">
        <v>150</v>
      </c>
      <c r="C30" s="153">
        <v>3</v>
      </c>
      <c r="D30" s="154">
        <f t="shared" si="0"/>
        <v>2.5189999999999997</v>
      </c>
      <c r="E30" s="58">
        <f>'Свод 1'!C31</f>
        <v>2.84</v>
      </c>
      <c r="F30" s="155">
        <f>'Свод 2'!C31</f>
        <v>2</v>
      </c>
      <c r="G30" s="155">
        <f>'Свод 3'!C31</f>
        <v>2.1</v>
      </c>
    </row>
    <row r="31" spans="1:7" s="156" customFormat="1" ht="33.9" customHeight="1" x14ac:dyDescent="0.3">
      <c r="A31" s="151">
        <v>861</v>
      </c>
      <c r="B31" s="152" t="s">
        <v>151</v>
      </c>
      <c r="C31" s="153">
        <v>1</v>
      </c>
      <c r="D31" s="154">
        <f t="shared" si="0"/>
        <v>2.387</v>
      </c>
      <c r="E31" s="58">
        <f>'Свод 1'!C32</f>
        <v>2.62</v>
      </c>
      <c r="F31" s="155">
        <f>'Свод 2'!C32</f>
        <v>2</v>
      </c>
      <c r="G31" s="155">
        <f>'Свод 3'!C32</f>
        <v>2.1</v>
      </c>
    </row>
    <row r="32" spans="1:7" s="156" customFormat="1" ht="33.9" customHeight="1" x14ac:dyDescent="0.3">
      <c r="A32" s="151" t="s">
        <v>103</v>
      </c>
      <c r="B32" s="152" t="s">
        <v>102</v>
      </c>
      <c r="C32" s="153">
        <v>2</v>
      </c>
      <c r="D32" s="154">
        <f t="shared" si="0"/>
        <v>2.4950000000000001</v>
      </c>
      <c r="E32" s="58">
        <f>'Свод 1'!C33</f>
        <v>2.8</v>
      </c>
      <c r="F32" s="155">
        <f>'Свод 2'!C33</f>
        <v>2</v>
      </c>
      <c r="G32" s="155">
        <f>'Свод 3'!C33</f>
        <v>2.1</v>
      </c>
    </row>
    <row r="33" spans="1:7" s="156" customFormat="1" ht="33.9" customHeight="1" x14ac:dyDescent="0.3">
      <c r="A33" s="151">
        <v>875</v>
      </c>
      <c r="B33" s="152" t="s">
        <v>6</v>
      </c>
      <c r="C33" s="153">
        <v>2</v>
      </c>
      <c r="D33" s="154">
        <f t="shared" si="0"/>
        <v>2.2534999999999998</v>
      </c>
      <c r="E33" s="58">
        <f>'Свод 1'!C34</f>
        <v>2.76</v>
      </c>
      <c r="F33" s="155">
        <f>'Свод 2'!C34</f>
        <v>2</v>
      </c>
      <c r="G33" s="155">
        <f>'Свод 3'!C34</f>
        <v>0.65</v>
      </c>
    </row>
    <row r="34" spans="1:7" s="156" customFormat="1" ht="33.9" customHeight="1" x14ac:dyDescent="0.3">
      <c r="A34" s="151">
        <v>880</v>
      </c>
      <c r="B34" s="152" t="s">
        <v>64</v>
      </c>
      <c r="C34" s="153">
        <v>1</v>
      </c>
      <c r="D34" s="154">
        <f t="shared" si="0"/>
        <v>2.2549999999999999</v>
      </c>
      <c r="E34" s="58">
        <f>'Свод 1'!C35</f>
        <v>2.4</v>
      </c>
      <c r="F34" s="155">
        <f>'Свод 2'!C35</f>
        <v>2</v>
      </c>
      <c r="G34" s="155">
        <f>'Свод 3'!C35</f>
        <v>2.1</v>
      </c>
    </row>
    <row r="35" spans="1:7" s="156" customFormat="1" ht="33.9" customHeight="1" x14ac:dyDescent="0.3">
      <c r="A35" s="151">
        <v>886</v>
      </c>
      <c r="B35" s="152" t="s">
        <v>61</v>
      </c>
      <c r="C35" s="153">
        <v>2</v>
      </c>
      <c r="D35" s="154">
        <f t="shared" si="0"/>
        <v>2.84</v>
      </c>
      <c r="E35" s="58">
        <f>'Свод 1'!C36</f>
        <v>3.3</v>
      </c>
      <c r="F35" s="155">
        <f>'Свод 2'!C36</f>
        <v>2</v>
      </c>
      <c r="G35" s="155">
        <f>'Свод 3'!C36</f>
        <v>2.4</v>
      </c>
    </row>
    <row r="36" spans="1:7" s="156" customFormat="1" ht="33.9" customHeight="1" x14ac:dyDescent="0.3">
      <c r="A36" s="151">
        <v>892</v>
      </c>
      <c r="B36" s="152" t="s">
        <v>51</v>
      </c>
      <c r="C36" s="153">
        <v>3</v>
      </c>
      <c r="D36" s="154">
        <f t="shared" si="0"/>
        <v>2.84</v>
      </c>
      <c r="E36" s="58">
        <f>'Свод 1'!C37</f>
        <v>3.3</v>
      </c>
      <c r="F36" s="155">
        <f>'Свод 2'!C37</f>
        <v>2</v>
      </c>
      <c r="G36" s="155">
        <f>'Свод 3'!C37</f>
        <v>2.4</v>
      </c>
    </row>
    <row r="37" spans="1:7" ht="13.8" x14ac:dyDescent="0.25">
      <c r="C37" s="158"/>
    </row>
    <row r="38" spans="1:7" ht="13.8" x14ac:dyDescent="0.25">
      <c r="C38" s="158"/>
    </row>
    <row r="39" spans="1:7" ht="13.8" x14ac:dyDescent="0.25">
      <c r="C39" s="158"/>
    </row>
    <row r="40" spans="1:7" ht="13.8" x14ac:dyDescent="0.25">
      <c r="C40" s="158"/>
    </row>
    <row r="41" spans="1:7" ht="13.8" x14ac:dyDescent="0.25">
      <c r="C41" s="158"/>
    </row>
    <row r="42" spans="1:7" ht="13.8" x14ac:dyDescent="0.25">
      <c r="C42" s="158"/>
    </row>
    <row r="43" spans="1:7" ht="13.8" x14ac:dyDescent="0.25">
      <c r="C43" s="158"/>
    </row>
    <row r="44" spans="1:7" ht="13.8" x14ac:dyDescent="0.25">
      <c r="C44" s="158"/>
    </row>
    <row r="45" spans="1:7" ht="13.8" x14ac:dyDescent="0.25">
      <c r="C45" s="158"/>
    </row>
    <row r="46" spans="1:7" ht="13.8" x14ac:dyDescent="0.3">
      <c r="C46" s="159"/>
    </row>
    <row r="47" spans="1:7" ht="13.8" x14ac:dyDescent="0.3">
      <c r="C47" s="159"/>
    </row>
    <row r="48" spans="1:7" ht="13.8" x14ac:dyDescent="0.3">
      <c r="A48" s="143"/>
      <c r="B48" s="143"/>
      <c r="C48" s="159"/>
      <c r="D48" s="143"/>
      <c r="E48" s="143"/>
      <c r="F48" s="143"/>
      <c r="G48" s="143"/>
    </row>
    <row r="49" spans="1:7" ht="13.8" x14ac:dyDescent="0.3">
      <c r="A49" s="143"/>
      <c r="B49" s="143"/>
      <c r="C49" s="159"/>
      <c r="D49" s="143"/>
      <c r="E49" s="143"/>
      <c r="F49" s="143"/>
      <c r="G49" s="143"/>
    </row>
    <row r="50" spans="1:7" ht="13.8" x14ac:dyDescent="0.3">
      <c r="A50" s="143"/>
      <c r="B50" s="143"/>
      <c r="C50" s="159"/>
      <c r="D50" s="143"/>
      <c r="E50" s="143"/>
      <c r="F50" s="143"/>
      <c r="G50" s="143"/>
    </row>
    <row r="51" spans="1:7" ht="13.8" x14ac:dyDescent="0.3">
      <c r="A51" s="143"/>
      <c r="B51" s="143"/>
      <c r="C51" s="159"/>
      <c r="D51" s="143"/>
      <c r="E51" s="143"/>
      <c r="F51" s="143"/>
      <c r="G51" s="143"/>
    </row>
    <row r="52" spans="1:7" ht="13.8" x14ac:dyDescent="0.3">
      <c r="A52" s="143"/>
      <c r="B52" s="143"/>
      <c r="C52" s="159"/>
      <c r="D52" s="143"/>
      <c r="E52" s="143"/>
      <c r="F52" s="143"/>
      <c r="G52" s="143"/>
    </row>
    <row r="53" spans="1:7" ht="13.8" x14ac:dyDescent="0.3">
      <c r="A53" s="143"/>
      <c r="B53" s="143"/>
      <c r="C53" s="159"/>
      <c r="D53" s="143"/>
      <c r="E53" s="143"/>
      <c r="F53" s="143"/>
      <c r="G53" s="143"/>
    </row>
    <row r="54" spans="1:7" ht="13.8" x14ac:dyDescent="0.3">
      <c r="A54" s="143"/>
      <c r="B54" s="143"/>
      <c r="C54" s="159"/>
      <c r="D54" s="143"/>
      <c r="E54" s="143"/>
      <c r="F54" s="143"/>
      <c r="G54" s="143"/>
    </row>
    <row r="55" spans="1:7" ht="13.8" x14ac:dyDescent="0.3">
      <c r="A55" s="143"/>
      <c r="B55" s="143"/>
      <c r="C55" s="159"/>
      <c r="D55" s="143"/>
      <c r="E55" s="143"/>
      <c r="F55" s="143"/>
      <c r="G55" s="143"/>
    </row>
    <row r="56" spans="1:7" ht="13.8" x14ac:dyDescent="0.3">
      <c r="A56" s="143"/>
      <c r="B56" s="143"/>
      <c r="C56" s="159"/>
      <c r="D56" s="143"/>
      <c r="E56" s="143"/>
      <c r="F56" s="143"/>
      <c r="G56" s="143"/>
    </row>
    <row r="57" spans="1:7" ht="13.8" x14ac:dyDescent="0.3">
      <c r="A57" s="143"/>
      <c r="B57" s="143"/>
      <c r="C57" s="159"/>
      <c r="D57" s="143"/>
      <c r="E57" s="143"/>
      <c r="F57" s="143"/>
      <c r="G57" s="143"/>
    </row>
    <row r="58" spans="1:7" ht="13.8" x14ac:dyDescent="0.3">
      <c r="A58" s="143"/>
      <c r="B58" s="143"/>
      <c r="C58" s="159"/>
      <c r="D58" s="143"/>
      <c r="E58" s="143"/>
      <c r="F58" s="143"/>
      <c r="G58" s="143"/>
    </row>
    <row r="59" spans="1:7" ht="13.8" x14ac:dyDescent="0.3">
      <c r="A59" s="143"/>
      <c r="B59" s="143"/>
      <c r="C59" s="159"/>
      <c r="D59" s="143"/>
      <c r="E59" s="143"/>
      <c r="F59" s="143"/>
      <c r="G59" s="143"/>
    </row>
    <row r="60" spans="1:7" ht="13.8" x14ac:dyDescent="0.3">
      <c r="A60" s="143"/>
      <c r="B60" s="143"/>
      <c r="C60" s="159"/>
      <c r="D60" s="143"/>
      <c r="E60" s="143"/>
      <c r="F60" s="143"/>
      <c r="G60" s="143"/>
    </row>
    <row r="61" spans="1:7" ht="13.8" x14ac:dyDescent="0.3">
      <c r="A61" s="143"/>
      <c r="B61" s="143"/>
      <c r="C61" s="159"/>
      <c r="D61" s="143"/>
      <c r="E61" s="143"/>
      <c r="F61" s="143"/>
      <c r="G61" s="143"/>
    </row>
    <row r="62" spans="1:7" ht="13.8" x14ac:dyDescent="0.3">
      <c r="A62" s="143"/>
      <c r="B62" s="143"/>
      <c r="C62" s="159"/>
      <c r="D62" s="143"/>
      <c r="E62" s="143"/>
      <c r="F62" s="143"/>
      <c r="G62" s="143"/>
    </row>
    <row r="63" spans="1:7" ht="13.8" x14ac:dyDescent="0.3">
      <c r="A63" s="143"/>
      <c r="B63" s="143"/>
      <c r="C63" s="159"/>
      <c r="D63" s="143"/>
      <c r="E63" s="143"/>
      <c r="F63" s="143"/>
      <c r="G63" s="143"/>
    </row>
    <row r="64" spans="1:7" ht="13.8" x14ac:dyDescent="0.3">
      <c r="A64" s="143"/>
      <c r="B64" s="143"/>
      <c r="C64" s="159"/>
      <c r="D64" s="143"/>
      <c r="E64" s="143"/>
      <c r="F64" s="143"/>
      <c r="G64" s="143"/>
    </row>
    <row r="65" spans="1:7" ht="13.8" x14ac:dyDescent="0.3">
      <c r="A65" s="143"/>
      <c r="B65" s="143"/>
      <c r="C65" s="159"/>
      <c r="D65" s="143"/>
      <c r="E65" s="143"/>
      <c r="F65" s="143"/>
      <c r="G65" s="143"/>
    </row>
    <row r="66" spans="1:7" ht="13.8" x14ac:dyDescent="0.3">
      <c r="A66" s="143"/>
      <c r="B66" s="143"/>
      <c r="C66" s="159"/>
      <c r="D66" s="143"/>
      <c r="E66" s="143"/>
      <c r="F66" s="143"/>
      <c r="G66" s="143"/>
    </row>
  </sheetData>
  <autoFilter ref="A4:H36"/>
  <mergeCells count="1">
    <mergeCell ref="A1:G1"/>
  </mergeCells>
  <pageMargins left="0.70866141732283472" right="0.70866141732283472" top="0.74803149606299213" bottom="0.74803149606299213" header="0.31496062992125984" footer="0.31496062992125984"/>
  <pageSetup paperSize="9" scale="5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tabColor rgb="FF92D050"/>
  </sheetPr>
  <dimension ref="A1:F85"/>
  <sheetViews>
    <sheetView view="pageBreakPreview" zoomScaleNormal="89" zoomScaleSheetLayoutView="100" zoomScalePageLayoutView="95" workbookViewId="0">
      <selection activeCell="E7" sqref="E7:F38"/>
    </sheetView>
  </sheetViews>
  <sheetFormatPr defaultColWidth="9.109375" defaultRowHeight="13.8" x14ac:dyDescent="0.25"/>
  <cols>
    <col min="1" max="1" width="6.6640625" style="36" customWidth="1"/>
    <col min="2" max="2" width="50.6640625" style="36" customWidth="1"/>
    <col min="3" max="3" width="23.6640625" style="38" customWidth="1"/>
    <col min="4" max="5" width="30.6640625" style="38" customWidth="1"/>
    <col min="6" max="6" width="23.6640625" style="36" customWidth="1"/>
    <col min="7" max="16384" width="9.109375" style="36"/>
  </cols>
  <sheetData>
    <row r="1" spans="1:6" ht="25.5" customHeight="1" x14ac:dyDescent="0.3">
      <c r="A1" s="174" t="s">
        <v>91</v>
      </c>
      <c r="B1" s="174"/>
      <c r="C1" s="174"/>
      <c r="D1" s="174"/>
      <c r="E1" s="174"/>
      <c r="F1" s="174"/>
    </row>
    <row r="2" spans="1:6" ht="12" customHeight="1" x14ac:dyDescent="0.25"/>
    <row r="3" spans="1:6" ht="132" x14ac:dyDescent="0.25">
      <c r="A3" s="87" t="s">
        <v>0</v>
      </c>
      <c r="B3" s="87" t="s">
        <v>1</v>
      </c>
      <c r="C3" s="110" t="s">
        <v>57</v>
      </c>
      <c r="D3" s="110" t="s">
        <v>56</v>
      </c>
      <c r="E3" s="110" t="s">
        <v>55</v>
      </c>
      <c r="F3" s="87" t="s">
        <v>28</v>
      </c>
    </row>
    <row r="4" spans="1:6" ht="24" x14ac:dyDescent="0.25">
      <c r="A4" s="87"/>
      <c r="B4" s="89" t="s">
        <v>29</v>
      </c>
      <c r="C4" s="101" t="s">
        <v>152</v>
      </c>
      <c r="D4" s="101" t="s">
        <v>152</v>
      </c>
      <c r="E4" s="101" t="s">
        <v>152</v>
      </c>
      <c r="F4" s="101" t="s">
        <v>152</v>
      </c>
    </row>
    <row r="5" spans="1:6" x14ac:dyDescent="0.25">
      <c r="A5" s="111"/>
      <c r="B5" s="89" t="s">
        <v>10</v>
      </c>
      <c r="C5" s="112" t="s">
        <v>16</v>
      </c>
      <c r="D5" s="112" t="s">
        <v>16</v>
      </c>
      <c r="E5" s="112" t="s">
        <v>21</v>
      </c>
      <c r="F5" s="113" t="s">
        <v>26</v>
      </c>
    </row>
    <row r="6" spans="1:6" ht="79.2" x14ac:dyDescent="0.25">
      <c r="A6" s="111"/>
      <c r="B6" s="89" t="s">
        <v>11</v>
      </c>
      <c r="C6" s="112" t="s">
        <v>43</v>
      </c>
      <c r="D6" s="112" t="s">
        <v>43</v>
      </c>
      <c r="E6" s="114" t="s">
        <v>27</v>
      </c>
      <c r="F6" s="112"/>
    </row>
    <row r="7" spans="1:6" s="14" customFormat="1" ht="25.5" customHeight="1" x14ac:dyDescent="0.3">
      <c r="A7" s="84">
        <v>802</v>
      </c>
      <c r="B7" s="85" t="s">
        <v>45</v>
      </c>
      <c r="C7" s="77">
        <v>13</v>
      </c>
      <c r="D7" s="78">
        <v>13</v>
      </c>
      <c r="E7" s="79">
        <v>100</v>
      </c>
      <c r="F7" s="80" t="s">
        <v>123</v>
      </c>
    </row>
    <row r="8" spans="1:6" s="14" customFormat="1" ht="25.5" customHeight="1" x14ac:dyDescent="0.3">
      <c r="A8" s="84">
        <v>803</v>
      </c>
      <c r="B8" s="86" t="s">
        <v>7</v>
      </c>
      <c r="C8" s="77">
        <v>1</v>
      </c>
      <c r="D8" s="78">
        <v>1</v>
      </c>
      <c r="E8" s="79">
        <v>100</v>
      </c>
      <c r="F8" s="80" t="s">
        <v>123</v>
      </c>
    </row>
    <row r="9" spans="1:6" s="14" customFormat="1" ht="25.5" customHeight="1" x14ac:dyDescent="0.3">
      <c r="A9" s="84">
        <v>811</v>
      </c>
      <c r="B9" s="86" t="s">
        <v>8</v>
      </c>
      <c r="C9" s="77">
        <v>19</v>
      </c>
      <c r="D9" s="78">
        <v>17</v>
      </c>
      <c r="E9" s="79">
        <v>89.473684210526315</v>
      </c>
      <c r="F9" s="80" t="s">
        <v>120</v>
      </c>
    </row>
    <row r="10" spans="1:6" s="14" customFormat="1" ht="24.75" customHeight="1" x14ac:dyDescent="0.3">
      <c r="A10" s="84">
        <v>812</v>
      </c>
      <c r="B10" s="85" t="s">
        <v>46</v>
      </c>
      <c r="C10" s="77">
        <v>11</v>
      </c>
      <c r="D10" s="78">
        <v>11</v>
      </c>
      <c r="E10" s="79">
        <v>100</v>
      </c>
      <c r="F10" s="80" t="s">
        <v>123</v>
      </c>
    </row>
    <row r="11" spans="1:6" s="14" customFormat="1" ht="25.5" customHeight="1" x14ac:dyDescent="0.3">
      <c r="A11" s="84">
        <v>814</v>
      </c>
      <c r="B11" s="85" t="s">
        <v>95</v>
      </c>
      <c r="C11" s="77">
        <v>34</v>
      </c>
      <c r="D11" s="78">
        <v>33</v>
      </c>
      <c r="E11" s="79">
        <v>97.058823529411768</v>
      </c>
      <c r="F11" s="80" t="s">
        <v>122</v>
      </c>
    </row>
    <row r="12" spans="1:6" s="14" customFormat="1" ht="25.5" customHeight="1" x14ac:dyDescent="0.3">
      <c r="A12" s="84">
        <v>815</v>
      </c>
      <c r="B12" s="86" t="s">
        <v>96</v>
      </c>
      <c r="C12" s="77">
        <v>5</v>
      </c>
      <c r="D12" s="78">
        <v>5</v>
      </c>
      <c r="E12" s="79">
        <v>100</v>
      </c>
      <c r="F12" s="80" t="s">
        <v>123</v>
      </c>
    </row>
    <row r="13" spans="1:6" s="14" customFormat="1" ht="25.5" customHeight="1" x14ac:dyDescent="0.3">
      <c r="A13" s="84">
        <v>816</v>
      </c>
      <c r="B13" s="85" t="s">
        <v>47</v>
      </c>
      <c r="C13" s="77">
        <v>22</v>
      </c>
      <c r="D13" s="78">
        <v>20</v>
      </c>
      <c r="E13" s="79">
        <v>90.909090909090907</v>
      </c>
      <c r="F13" s="80" t="s">
        <v>121</v>
      </c>
    </row>
    <row r="14" spans="1:6" s="14" customFormat="1" ht="25.5" customHeight="1" x14ac:dyDescent="0.3">
      <c r="A14" s="84" t="s">
        <v>97</v>
      </c>
      <c r="B14" s="85" t="s">
        <v>98</v>
      </c>
      <c r="C14" s="77">
        <v>4</v>
      </c>
      <c r="D14" s="78">
        <v>4</v>
      </c>
      <c r="E14" s="79">
        <v>100</v>
      </c>
      <c r="F14" s="80" t="s">
        <v>123</v>
      </c>
    </row>
    <row r="15" spans="1:6" s="14" customFormat="1" ht="25.5" customHeight="1" x14ac:dyDescent="0.3">
      <c r="A15" s="84">
        <v>820</v>
      </c>
      <c r="B15" s="86" t="s">
        <v>2</v>
      </c>
      <c r="C15" s="77">
        <v>30</v>
      </c>
      <c r="D15" s="78">
        <v>26</v>
      </c>
      <c r="E15" s="79">
        <v>86.666666666666671</v>
      </c>
      <c r="F15" s="80" t="s">
        <v>120</v>
      </c>
    </row>
    <row r="16" spans="1:6" s="14" customFormat="1" ht="25.5" customHeight="1" x14ac:dyDescent="0.3">
      <c r="A16" s="84">
        <v>821</v>
      </c>
      <c r="B16" s="85" t="s">
        <v>63</v>
      </c>
      <c r="C16" s="77">
        <v>7</v>
      </c>
      <c r="D16" s="78">
        <v>7</v>
      </c>
      <c r="E16" s="79">
        <v>100</v>
      </c>
      <c r="F16" s="80" t="s">
        <v>123</v>
      </c>
    </row>
    <row r="17" spans="1:6" s="14" customFormat="1" ht="25.5" customHeight="1" x14ac:dyDescent="0.3">
      <c r="A17" s="84">
        <v>825</v>
      </c>
      <c r="B17" s="86" t="s">
        <v>84</v>
      </c>
      <c r="C17" s="77">
        <v>35</v>
      </c>
      <c r="D17" s="78">
        <v>34</v>
      </c>
      <c r="E17" s="79">
        <v>97.142857142857139</v>
      </c>
      <c r="F17" s="80" t="s">
        <v>122</v>
      </c>
    </row>
    <row r="18" spans="1:6" s="14" customFormat="1" ht="25.5" customHeight="1" x14ac:dyDescent="0.3">
      <c r="A18" s="84" t="s">
        <v>99</v>
      </c>
      <c r="B18" s="86" t="s">
        <v>100</v>
      </c>
      <c r="C18" s="77">
        <v>4</v>
      </c>
      <c r="D18" s="78">
        <v>4</v>
      </c>
      <c r="E18" s="79">
        <v>100</v>
      </c>
      <c r="F18" s="80" t="s">
        <v>123</v>
      </c>
    </row>
    <row r="19" spans="1:6" s="14" customFormat="1" ht="25.5" customHeight="1" x14ac:dyDescent="0.3">
      <c r="A19" s="84">
        <v>830</v>
      </c>
      <c r="B19" s="86" t="s">
        <v>58</v>
      </c>
      <c r="C19" s="77">
        <v>47</v>
      </c>
      <c r="D19" s="78">
        <v>44</v>
      </c>
      <c r="E19" s="79">
        <v>93.61702127659575</v>
      </c>
      <c r="F19" s="80" t="s">
        <v>121</v>
      </c>
    </row>
    <row r="20" spans="1:6" s="14" customFormat="1" ht="25.5" customHeight="1" x14ac:dyDescent="0.3">
      <c r="A20" s="84">
        <v>832</v>
      </c>
      <c r="B20" s="86" t="s">
        <v>65</v>
      </c>
      <c r="C20" s="77">
        <v>9</v>
      </c>
      <c r="D20" s="78">
        <v>9</v>
      </c>
      <c r="E20" s="79">
        <v>100</v>
      </c>
      <c r="F20" s="80" t="s">
        <v>123</v>
      </c>
    </row>
    <row r="21" spans="1:6" s="14" customFormat="1" ht="25.5" customHeight="1" x14ac:dyDescent="0.3">
      <c r="A21" s="84" t="s">
        <v>48</v>
      </c>
      <c r="B21" s="86" t="s">
        <v>66</v>
      </c>
      <c r="C21" s="77">
        <v>3</v>
      </c>
      <c r="D21" s="78">
        <v>3</v>
      </c>
      <c r="E21" s="79">
        <v>100</v>
      </c>
      <c r="F21" s="80" t="s">
        <v>123</v>
      </c>
    </row>
    <row r="22" spans="1:6" s="14" customFormat="1" ht="25.5" customHeight="1" x14ac:dyDescent="0.3">
      <c r="A22" s="84">
        <v>834</v>
      </c>
      <c r="B22" s="86" t="s">
        <v>3</v>
      </c>
      <c r="C22" s="77">
        <v>6</v>
      </c>
      <c r="D22" s="78">
        <v>4</v>
      </c>
      <c r="E22" s="79">
        <v>66.666666666666657</v>
      </c>
      <c r="F22" s="80" t="s">
        <v>118</v>
      </c>
    </row>
    <row r="23" spans="1:6" s="14" customFormat="1" ht="25.5" customHeight="1" x14ac:dyDescent="0.3">
      <c r="A23" s="84">
        <v>835</v>
      </c>
      <c r="B23" s="85" t="s">
        <v>49</v>
      </c>
      <c r="C23" s="77">
        <v>15</v>
      </c>
      <c r="D23" s="78">
        <v>11</v>
      </c>
      <c r="E23" s="79">
        <v>73.333333333333329</v>
      </c>
      <c r="F23" s="80" t="s">
        <v>118</v>
      </c>
    </row>
    <row r="24" spans="1:6" s="14" customFormat="1" ht="25.5" customHeight="1" x14ac:dyDescent="0.3">
      <c r="A24" s="84" t="s">
        <v>62</v>
      </c>
      <c r="B24" s="85" t="s">
        <v>101</v>
      </c>
      <c r="C24" s="77">
        <v>4</v>
      </c>
      <c r="D24" s="78">
        <v>4</v>
      </c>
      <c r="E24" s="79">
        <v>100</v>
      </c>
      <c r="F24" s="80" t="s">
        <v>123</v>
      </c>
    </row>
    <row r="25" spans="1:6" s="14" customFormat="1" ht="25.5" customHeight="1" x14ac:dyDescent="0.3">
      <c r="A25" s="84">
        <v>840</v>
      </c>
      <c r="B25" s="86" t="s">
        <v>5</v>
      </c>
      <c r="C25" s="77">
        <v>14</v>
      </c>
      <c r="D25" s="78">
        <v>14</v>
      </c>
      <c r="E25" s="79">
        <v>100</v>
      </c>
      <c r="F25" s="80" t="s">
        <v>123</v>
      </c>
    </row>
    <row r="26" spans="1:6" s="14" customFormat="1" ht="25.5" customHeight="1" x14ac:dyDescent="0.3">
      <c r="A26" s="84">
        <v>843</v>
      </c>
      <c r="B26" s="85" t="s">
        <v>59</v>
      </c>
      <c r="C26" s="77">
        <v>2</v>
      </c>
      <c r="D26" s="78">
        <v>2</v>
      </c>
      <c r="E26" s="79">
        <v>100</v>
      </c>
      <c r="F26" s="80" t="s">
        <v>123</v>
      </c>
    </row>
    <row r="27" spans="1:6" s="14" customFormat="1" ht="25.5" customHeight="1" x14ac:dyDescent="0.3">
      <c r="A27" s="84" t="s">
        <v>50</v>
      </c>
      <c r="B27" s="85" t="s">
        <v>60</v>
      </c>
      <c r="C27" s="77">
        <v>2</v>
      </c>
      <c r="D27" s="78">
        <v>0</v>
      </c>
      <c r="E27" s="79">
        <v>0</v>
      </c>
      <c r="F27" s="80" t="s">
        <v>118</v>
      </c>
    </row>
    <row r="28" spans="1:6" s="14" customFormat="1" ht="25.5" customHeight="1" x14ac:dyDescent="0.3">
      <c r="A28" s="84">
        <v>846</v>
      </c>
      <c r="B28" s="86" t="s">
        <v>146</v>
      </c>
      <c r="C28" s="77">
        <v>9</v>
      </c>
      <c r="D28" s="78">
        <v>9</v>
      </c>
      <c r="E28" s="79">
        <v>100</v>
      </c>
      <c r="F28" s="80" t="s">
        <v>123</v>
      </c>
    </row>
    <row r="29" spans="1:6" s="14" customFormat="1" ht="25.5" customHeight="1" x14ac:dyDescent="0.3">
      <c r="A29" s="84" t="s">
        <v>147</v>
      </c>
      <c r="B29" s="86" t="s">
        <v>148</v>
      </c>
      <c r="C29" s="77" t="s">
        <v>192</v>
      </c>
      <c r="D29" s="78" t="s">
        <v>192</v>
      </c>
      <c r="E29" s="79" t="s">
        <v>192</v>
      </c>
      <c r="F29" s="80">
        <v>2</v>
      </c>
    </row>
    <row r="30" spans="1:6" s="14" customFormat="1" ht="25.5" customHeight="1" x14ac:dyDescent="0.3">
      <c r="A30" s="84">
        <v>855</v>
      </c>
      <c r="B30" s="86" t="s">
        <v>4</v>
      </c>
      <c r="C30" s="77">
        <v>68</v>
      </c>
      <c r="D30" s="78">
        <v>64</v>
      </c>
      <c r="E30" s="79">
        <v>94.117647058823522</v>
      </c>
      <c r="F30" s="80" t="s">
        <v>121</v>
      </c>
    </row>
    <row r="31" spans="1:6" s="14" customFormat="1" ht="25.5" customHeight="1" x14ac:dyDescent="0.3">
      <c r="A31" s="84">
        <v>856</v>
      </c>
      <c r="B31" s="86" t="s">
        <v>9</v>
      </c>
      <c r="C31" s="77">
        <v>3</v>
      </c>
      <c r="D31" s="78">
        <v>3</v>
      </c>
      <c r="E31" s="79">
        <v>100</v>
      </c>
      <c r="F31" s="80" t="s">
        <v>123</v>
      </c>
    </row>
    <row r="32" spans="1:6" s="14" customFormat="1" ht="25.5" customHeight="1" x14ac:dyDescent="0.3">
      <c r="A32" s="84" t="s">
        <v>149</v>
      </c>
      <c r="B32" s="86" t="s">
        <v>150</v>
      </c>
      <c r="C32" s="77" t="s">
        <v>192</v>
      </c>
      <c r="D32" s="78" t="s">
        <v>192</v>
      </c>
      <c r="E32" s="79" t="s">
        <v>192</v>
      </c>
      <c r="F32" s="80">
        <v>2</v>
      </c>
    </row>
    <row r="33" spans="1:6" s="14" customFormat="1" ht="25.5" customHeight="1" x14ac:dyDescent="0.3">
      <c r="A33" s="84">
        <v>861</v>
      </c>
      <c r="B33" s="86" t="s">
        <v>151</v>
      </c>
      <c r="C33" s="77">
        <v>26</v>
      </c>
      <c r="D33" s="78">
        <v>25</v>
      </c>
      <c r="E33" s="79">
        <v>96.15384615384616</v>
      </c>
      <c r="F33" s="80" t="s">
        <v>122</v>
      </c>
    </row>
    <row r="34" spans="1:6" s="14" customFormat="1" ht="25.5" customHeight="1" x14ac:dyDescent="0.3">
      <c r="A34" s="84" t="s">
        <v>103</v>
      </c>
      <c r="B34" s="86" t="s">
        <v>102</v>
      </c>
      <c r="C34" s="77">
        <v>15</v>
      </c>
      <c r="D34" s="78">
        <v>15</v>
      </c>
      <c r="E34" s="79">
        <v>100</v>
      </c>
      <c r="F34" s="80" t="s">
        <v>123</v>
      </c>
    </row>
    <row r="35" spans="1:6" s="14" customFormat="1" ht="25.5" customHeight="1" x14ac:dyDescent="0.3">
      <c r="A35" s="84">
        <v>875</v>
      </c>
      <c r="B35" s="86" t="s">
        <v>6</v>
      </c>
      <c r="C35" s="77">
        <v>11</v>
      </c>
      <c r="D35" s="78">
        <v>9</v>
      </c>
      <c r="E35" s="79">
        <v>81.818181818181827</v>
      </c>
      <c r="F35" s="80" t="s">
        <v>119</v>
      </c>
    </row>
    <row r="36" spans="1:6" s="14" customFormat="1" ht="25.5" customHeight="1" x14ac:dyDescent="0.3">
      <c r="A36" s="84">
        <v>880</v>
      </c>
      <c r="B36" s="85" t="s">
        <v>64</v>
      </c>
      <c r="C36" s="77">
        <v>18</v>
      </c>
      <c r="D36" s="78">
        <v>6</v>
      </c>
      <c r="E36" s="79">
        <v>33.333333333333329</v>
      </c>
      <c r="F36" s="80" t="s">
        <v>118</v>
      </c>
    </row>
    <row r="37" spans="1:6" ht="26.4" x14ac:dyDescent="0.25">
      <c r="A37" s="84">
        <v>886</v>
      </c>
      <c r="B37" s="85" t="s">
        <v>61</v>
      </c>
      <c r="C37" s="77">
        <v>2</v>
      </c>
      <c r="D37" s="78">
        <v>2</v>
      </c>
      <c r="E37" s="79">
        <v>100</v>
      </c>
      <c r="F37" s="80" t="s">
        <v>123</v>
      </c>
    </row>
    <row r="38" spans="1:6" ht="26.4" x14ac:dyDescent="0.25">
      <c r="A38" s="84">
        <v>892</v>
      </c>
      <c r="B38" s="85" t="s">
        <v>51</v>
      </c>
      <c r="C38" s="77">
        <v>1</v>
      </c>
      <c r="D38" s="78">
        <v>1</v>
      </c>
      <c r="E38" s="79">
        <v>100</v>
      </c>
      <c r="F38" s="80" t="s">
        <v>123</v>
      </c>
    </row>
    <row r="39" spans="1:6" x14ac:dyDescent="0.25">
      <c r="A39" s="37"/>
      <c r="B39" s="37"/>
    </row>
    <row r="40" spans="1:6" x14ac:dyDescent="0.25">
      <c r="A40" s="37"/>
      <c r="B40" s="37"/>
    </row>
    <row r="41" spans="1:6" x14ac:dyDescent="0.25">
      <c r="A41" s="37"/>
      <c r="B41" s="37"/>
    </row>
    <row r="42" spans="1:6" x14ac:dyDescent="0.25">
      <c r="A42" s="37"/>
      <c r="B42" s="37"/>
    </row>
    <row r="43" spans="1:6" x14ac:dyDescent="0.25">
      <c r="A43" s="37"/>
      <c r="B43" s="37"/>
    </row>
    <row r="44" spans="1:6" x14ac:dyDescent="0.25">
      <c r="A44" s="37"/>
      <c r="B44" s="37"/>
    </row>
    <row r="45" spans="1:6" x14ac:dyDescent="0.25">
      <c r="A45" s="37"/>
      <c r="B45" s="37"/>
    </row>
    <row r="46" spans="1:6" x14ac:dyDescent="0.25">
      <c r="A46" s="37"/>
      <c r="B46" s="37"/>
    </row>
    <row r="47" spans="1:6" x14ac:dyDescent="0.25">
      <c r="A47" s="37"/>
      <c r="B47" s="37"/>
    </row>
    <row r="48" spans="1:6" x14ac:dyDescent="0.25">
      <c r="A48" s="37"/>
      <c r="B48" s="37"/>
    </row>
    <row r="49" spans="1:2" x14ac:dyDescent="0.25">
      <c r="A49" s="37"/>
      <c r="B49" s="37"/>
    </row>
    <row r="50" spans="1:2" x14ac:dyDescent="0.25">
      <c r="A50" s="37"/>
      <c r="B50" s="37"/>
    </row>
    <row r="51" spans="1:2" x14ac:dyDescent="0.25">
      <c r="A51" s="37"/>
      <c r="B51" s="37"/>
    </row>
    <row r="52" spans="1:2" x14ac:dyDescent="0.25">
      <c r="A52" s="37"/>
      <c r="B52" s="37"/>
    </row>
    <row r="53" spans="1:2" x14ac:dyDescent="0.25">
      <c r="A53" s="37"/>
      <c r="B53" s="37"/>
    </row>
    <row r="54" spans="1:2" x14ac:dyDescent="0.25">
      <c r="A54" s="37"/>
      <c r="B54" s="37"/>
    </row>
    <row r="55" spans="1:2" x14ac:dyDescent="0.25">
      <c r="A55" s="37"/>
      <c r="B55" s="37"/>
    </row>
    <row r="56" spans="1:2" x14ac:dyDescent="0.25">
      <c r="A56" s="37"/>
      <c r="B56" s="37"/>
    </row>
    <row r="57" spans="1:2" x14ac:dyDescent="0.25">
      <c r="A57" s="37"/>
      <c r="B57" s="37"/>
    </row>
    <row r="58" spans="1:2" x14ac:dyDescent="0.25">
      <c r="A58" s="37"/>
      <c r="B58" s="37"/>
    </row>
    <row r="59" spans="1:2" x14ac:dyDescent="0.25">
      <c r="A59" s="37"/>
      <c r="B59" s="37"/>
    </row>
    <row r="60" spans="1:2" x14ac:dyDescent="0.25">
      <c r="A60" s="37"/>
      <c r="B60" s="37"/>
    </row>
    <row r="61" spans="1:2" x14ac:dyDescent="0.25">
      <c r="A61" s="37"/>
      <c r="B61" s="37"/>
    </row>
    <row r="62" spans="1:2" x14ac:dyDescent="0.25">
      <c r="A62" s="37"/>
      <c r="B62" s="37"/>
    </row>
    <row r="63" spans="1:2" x14ac:dyDescent="0.25">
      <c r="A63" s="37"/>
      <c r="B63" s="37"/>
    </row>
    <row r="64" spans="1:2" x14ac:dyDescent="0.25">
      <c r="A64" s="37"/>
      <c r="B64" s="37"/>
    </row>
    <row r="65" spans="1:2" x14ac:dyDescent="0.25">
      <c r="A65" s="37"/>
      <c r="B65" s="37"/>
    </row>
    <row r="66" spans="1:2" x14ac:dyDescent="0.25">
      <c r="A66" s="37"/>
      <c r="B66" s="37"/>
    </row>
    <row r="67" spans="1:2" x14ac:dyDescent="0.25">
      <c r="A67" s="37"/>
      <c r="B67" s="37"/>
    </row>
    <row r="68" spans="1:2" x14ac:dyDescent="0.25">
      <c r="A68" s="37"/>
      <c r="B68" s="37"/>
    </row>
    <row r="69" spans="1:2" x14ac:dyDescent="0.25">
      <c r="A69" s="37"/>
      <c r="B69" s="37"/>
    </row>
    <row r="70" spans="1:2" x14ac:dyDescent="0.25">
      <c r="A70" s="37"/>
      <c r="B70" s="37"/>
    </row>
    <row r="71" spans="1:2" x14ac:dyDescent="0.25">
      <c r="A71" s="37"/>
      <c r="B71" s="37"/>
    </row>
    <row r="72" spans="1:2" x14ac:dyDescent="0.25">
      <c r="A72" s="37"/>
      <c r="B72" s="37"/>
    </row>
    <row r="73" spans="1:2" x14ac:dyDescent="0.25">
      <c r="A73" s="37"/>
      <c r="B73" s="37"/>
    </row>
    <row r="74" spans="1:2" x14ac:dyDescent="0.25">
      <c r="A74" s="37"/>
      <c r="B74" s="37"/>
    </row>
    <row r="75" spans="1:2" x14ac:dyDescent="0.25">
      <c r="A75" s="37"/>
      <c r="B75" s="37"/>
    </row>
    <row r="76" spans="1:2" x14ac:dyDescent="0.25">
      <c r="A76" s="37"/>
      <c r="B76" s="37"/>
    </row>
    <row r="77" spans="1:2" x14ac:dyDescent="0.25">
      <c r="A77" s="37"/>
      <c r="B77" s="37"/>
    </row>
    <row r="78" spans="1:2" x14ac:dyDescent="0.25">
      <c r="A78" s="37"/>
      <c r="B78" s="37"/>
    </row>
    <row r="79" spans="1:2" x14ac:dyDescent="0.25">
      <c r="A79" s="37"/>
      <c r="B79" s="37"/>
    </row>
    <row r="80" spans="1:2" x14ac:dyDescent="0.25">
      <c r="A80" s="37"/>
      <c r="B80" s="37"/>
    </row>
    <row r="81" spans="1:2" x14ac:dyDescent="0.25">
      <c r="A81" s="37"/>
      <c r="B81" s="37"/>
    </row>
    <row r="82" spans="1:2" x14ac:dyDescent="0.25">
      <c r="A82" s="37"/>
      <c r="B82" s="37"/>
    </row>
    <row r="83" spans="1:2" x14ac:dyDescent="0.25">
      <c r="A83" s="37"/>
      <c r="B83" s="37"/>
    </row>
    <row r="84" spans="1:2" x14ac:dyDescent="0.25">
      <c r="A84" s="37"/>
      <c r="B84" s="37"/>
    </row>
    <row r="85" spans="1:2" x14ac:dyDescent="0.25">
      <c r="A85" s="37"/>
      <c r="B85" s="37"/>
    </row>
  </sheetData>
  <autoFilter ref="A6:F36"/>
  <mergeCells count="1">
    <mergeCell ref="A1:F1"/>
  </mergeCells>
  <printOptions gridLines="1"/>
  <pageMargins left="0.27559055118110237" right="0.23622047244094491" top="0.59055118110236227" bottom="0.82677165354330717" header="0.15748031496062992" footer="0.19685039370078741"/>
  <pageSetup paperSize="9" scale="55" orientation="portrait" horizontalDpi="4294967294" verticalDpi="4294967294" r:id="rId1"/>
  <headerFooter>
    <oddFooter>&amp;L&amp;A&amp;R&amp;P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tabColor rgb="FF92D050"/>
  </sheetPr>
  <dimension ref="A1:D85"/>
  <sheetViews>
    <sheetView view="pageBreakPreview" zoomScaleNormal="90" zoomScaleSheetLayoutView="100" zoomScalePageLayoutView="95" workbookViewId="0">
      <pane xSplit="2" ySplit="6" topLeftCell="C7" activePane="bottomRight" state="frozen"/>
      <selection pane="topRight" activeCell="C1" sqref="C1"/>
      <selection pane="bottomLeft" activeCell="A5" sqref="A5"/>
      <selection pane="bottomRight" activeCell="D7" sqref="D7:D38"/>
    </sheetView>
  </sheetViews>
  <sheetFormatPr defaultColWidth="9.109375" defaultRowHeight="13.8" x14ac:dyDescent="0.25"/>
  <cols>
    <col min="1" max="1" width="6.5546875" style="36" customWidth="1"/>
    <col min="2" max="2" width="70.88671875" style="36" customWidth="1"/>
    <col min="3" max="3" width="45.6640625" style="38" customWidth="1"/>
    <col min="4" max="4" width="23.6640625" style="38" customWidth="1"/>
    <col min="5" max="16384" width="9.109375" style="36"/>
  </cols>
  <sheetData>
    <row r="1" spans="1:4" ht="91.5" customHeight="1" x14ac:dyDescent="0.3">
      <c r="A1" s="174" t="s">
        <v>86</v>
      </c>
      <c r="B1" s="174"/>
      <c r="C1" s="174"/>
      <c r="D1" s="174"/>
    </row>
    <row r="3" spans="1:4" ht="184.8" x14ac:dyDescent="0.25">
      <c r="A3" s="87" t="s">
        <v>0</v>
      </c>
      <c r="B3" s="87" t="s">
        <v>1</v>
      </c>
      <c r="C3" s="110" t="s">
        <v>92</v>
      </c>
      <c r="D3" s="87" t="s">
        <v>28</v>
      </c>
    </row>
    <row r="4" spans="1:4" ht="24" x14ac:dyDescent="0.25">
      <c r="A4" s="87"/>
      <c r="B4" s="89" t="s">
        <v>29</v>
      </c>
      <c r="C4" s="101" t="s">
        <v>152</v>
      </c>
      <c r="D4" s="101" t="s">
        <v>152</v>
      </c>
    </row>
    <row r="5" spans="1:4" x14ac:dyDescent="0.25">
      <c r="A5" s="111"/>
      <c r="B5" s="89" t="s">
        <v>10</v>
      </c>
      <c r="C5" s="112" t="s">
        <v>16</v>
      </c>
      <c r="D5" s="112" t="s">
        <v>26</v>
      </c>
    </row>
    <row r="6" spans="1:4" ht="39.6" x14ac:dyDescent="0.25">
      <c r="A6" s="111"/>
      <c r="B6" s="89" t="s">
        <v>11</v>
      </c>
      <c r="C6" s="112" t="s">
        <v>44</v>
      </c>
      <c r="D6" s="112"/>
    </row>
    <row r="7" spans="1:4" s="14" customFormat="1" ht="24.9" customHeight="1" x14ac:dyDescent="0.3">
      <c r="A7" s="84">
        <v>802</v>
      </c>
      <c r="B7" s="85" t="s">
        <v>45</v>
      </c>
      <c r="C7" s="69">
        <v>0</v>
      </c>
      <c r="D7" s="68" t="s">
        <v>123</v>
      </c>
    </row>
    <row r="8" spans="1:4" s="39" customFormat="1" ht="24.9" customHeight="1" x14ac:dyDescent="0.3">
      <c r="A8" s="84">
        <v>803</v>
      </c>
      <c r="B8" s="86" t="s">
        <v>7</v>
      </c>
      <c r="C8" s="57">
        <v>0</v>
      </c>
      <c r="D8" s="68" t="s">
        <v>123</v>
      </c>
    </row>
    <row r="9" spans="1:4" s="39" customFormat="1" ht="24.9" customHeight="1" x14ac:dyDescent="0.3">
      <c r="A9" s="84">
        <v>811</v>
      </c>
      <c r="B9" s="86" t="s">
        <v>8</v>
      </c>
      <c r="C9" s="57">
        <v>2</v>
      </c>
      <c r="D9" s="68" t="s">
        <v>118</v>
      </c>
    </row>
    <row r="10" spans="1:4" s="39" customFormat="1" ht="24.9" customHeight="1" x14ac:dyDescent="0.3">
      <c r="A10" s="84">
        <v>812</v>
      </c>
      <c r="B10" s="85" t="s">
        <v>46</v>
      </c>
      <c r="C10" s="57">
        <v>0</v>
      </c>
      <c r="D10" s="68" t="s">
        <v>123</v>
      </c>
    </row>
    <row r="11" spans="1:4" s="39" customFormat="1" ht="24.9" customHeight="1" x14ac:dyDescent="0.3">
      <c r="A11" s="84">
        <v>814</v>
      </c>
      <c r="B11" s="85" t="s">
        <v>95</v>
      </c>
      <c r="C11" s="69">
        <v>0</v>
      </c>
      <c r="D11" s="68" t="s">
        <v>123</v>
      </c>
    </row>
    <row r="12" spans="1:4" s="39" customFormat="1" ht="24.9" customHeight="1" x14ac:dyDescent="0.3">
      <c r="A12" s="84">
        <v>815</v>
      </c>
      <c r="B12" s="86" t="s">
        <v>96</v>
      </c>
      <c r="C12" s="69">
        <v>0</v>
      </c>
      <c r="D12" s="68" t="s">
        <v>123</v>
      </c>
    </row>
    <row r="13" spans="1:4" s="39" customFormat="1" ht="24.9" customHeight="1" x14ac:dyDescent="0.3">
      <c r="A13" s="84">
        <v>816</v>
      </c>
      <c r="B13" s="85" t="s">
        <v>47</v>
      </c>
      <c r="C13" s="57">
        <v>0</v>
      </c>
      <c r="D13" s="68" t="s">
        <v>123</v>
      </c>
    </row>
    <row r="14" spans="1:4" s="39" customFormat="1" ht="24.9" customHeight="1" x14ac:dyDescent="0.3">
      <c r="A14" s="84" t="s">
        <v>97</v>
      </c>
      <c r="B14" s="85" t="s">
        <v>98</v>
      </c>
      <c r="C14" s="69">
        <v>0</v>
      </c>
      <c r="D14" s="68" t="s">
        <v>123</v>
      </c>
    </row>
    <row r="15" spans="1:4" s="39" customFormat="1" ht="24.9" customHeight="1" x14ac:dyDescent="0.3">
      <c r="A15" s="84">
        <v>820</v>
      </c>
      <c r="B15" s="86" t="s">
        <v>2</v>
      </c>
      <c r="C15" s="69">
        <v>2</v>
      </c>
      <c r="D15" s="68" t="s">
        <v>118</v>
      </c>
    </row>
    <row r="16" spans="1:4" s="39" customFormat="1" ht="24.9" customHeight="1" x14ac:dyDescent="0.3">
      <c r="A16" s="84">
        <v>821</v>
      </c>
      <c r="B16" s="85" t="s">
        <v>63</v>
      </c>
      <c r="C16" s="57">
        <v>0</v>
      </c>
      <c r="D16" s="68" t="s">
        <v>123</v>
      </c>
    </row>
    <row r="17" spans="1:4" s="39" customFormat="1" ht="24.9" customHeight="1" x14ac:dyDescent="0.3">
      <c r="A17" s="84">
        <v>825</v>
      </c>
      <c r="B17" s="86" t="s">
        <v>84</v>
      </c>
      <c r="C17" s="57">
        <v>0</v>
      </c>
      <c r="D17" s="68" t="s">
        <v>123</v>
      </c>
    </row>
    <row r="18" spans="1:4" s="39" customFormat="1" ht="24.9" customHeight="1" x14ac:dyDescent="0.3">
      <c r="A18" s="84" t="s">
        <v>99</v>
      </c>
      <c r="B18" s="86" t="s">
        <v>100</v>
      </c>
      <c r="C18" s="57">
        <v>0</v>
      </c>
      <c r="D18" s="68" t="s">
        <v>123</v>
      </c>
    </row>
    <row r="19" spans="1:4" s="39" customFormat="1" ht="24.9" customHeight="1" x14ac:dyDescent="0.3">
      <c r="A19" s="84">
        <v>830</v>
      </c>
      <c r="B19" s="86" t="s">
        <v>58</v>
      </c>
      <c r="C19" s="57">
        <v>0</v>
      </c>
      <c r="D19" s="68" t="s">
        <v>123</v>
      </c>
    </row>
    <row r="20" spans="1:4" s="39" customFormat="1" ht="24.9" customHeight="1" x14ac:dyDescent="0.3">
      <c r="A20" s="84">
        <v>832</v>
      </c>
      <c r="B20" s="86" t="s">
        <v>65</v>
      </c>
      <c r="C20" s="57">
        <v>0</v>
      </c>
      <c r="D20" s="68" t="s">
        <v>123</v>
      </c>
    </row>
    <row r="21" spans="1:4" s="39" customFormat="1" ht="24.9" customHeight="1" x14ac:dyDescent="0.3">
      <c r="A21" s="84" t="s">
        <v>48</v>
      </c>
      <c r="B21" s="86" t="s">
        <v>66</v>
      </c>
      <c r="C21" s="69">
        <v>0</v>
      </c>
      <c r="D21" s="68" t="s">
        <v>123</v>
      </c>
    </row>
    <row r="22" spans="1:4" s="39" customFormat="1" ht="24.9" customHeight="1" x14ac:dyDescent="0.3">
      <c r="A22" s="84">
        <v>834</v>
      </c>
      <c r="B22" s="86" t="s">
        <v>3</v>
      </c>
      <c r="C22" s="57">
        <v>0</v>
      </c>
      <c r="D22" s="68" t="s">
        <v>123</v>
      </c>
    </row>
    <row r="23" spans="1:4" s="39" customFormat="1" ht="24.9" customHeight="1" x14ac:dyDescent="0.3">
      <c r="A23" s="84">
        <v>835</v>
      </c>
      <c r="B23" s="85" t="s">
        <v>49</v>
      </c>
      <c r="C23" s="57">
        <v>0</v>
      </c>
      <c r="D23" s="68" t="s">
        <v>123</v>
      </c>
    </row>
    <row r="24" spans="1:4" s="39" customFormat="1" ht="24.9" customHeight="1" x14ac:dyDescent="0.3">
      <c r="A24" s="84" t="s">
        <v>62</v>
      </c>
      <c r="B24" s="85" t="s">
        <v>101</v>
      </c>
      <c r="C24" s="57">
        <v>0</v>
      </c>
      <c r="D24" s="68" t="s">
        <v>123</v>
      </c>
    </row>
    <row r="25" spans="1:4" s="39" customFormat="1" ht="24.9" customHeight="1" x14ac:dyDescent="0.3">
      <c r="A25" s="84">
        <v>840</v>
      </c>
      <c r="B25" s="86" t="s">
        <v>5</v>
      </c>
      <c r="C25" s="69">
        <v>0</v>
      </c>
      <c r="D25" s="68" t="s">
        <v>123</v>
      </c>
    </row>
    <row r="26" spans="1:4" s="39" customFormat="1" ht="24.9" customHeight="1" x14ac:dyDescent="0.3">
      <c r="A26" s="84">
        <v>843</v>
      </c>
      <c r="B26" s="85" t="s">
        <v>59</v>
      </c>
      <c r="C26" s="57">
        <v>0</v>
      </c>
      <c r="D26" s="68" t="s">
        <v>123</v>
      </c>
    </row>
    <row r="27" spans="1:4" s="39" customFormat="1" ht="24.9" customHeight="1" x14ac:dyDescent="0.3">
      <c r="A27" s="84" t="s">
        <v>50</v>
      </c>
      <c r="B27" s="85" t="s">
        <v>60</v>
      </c>
      <c r="C27" s="69">
        <v>0</v>
      </c>
      <c r="D27" s="68" t="s">
        <v>123</v>
      </c>
    </row>
    <row r="28" spans="1:4" s="39" customFormat="1" ht="24.9" customHeight="1" x14ac:dyDescent="0.3">
      <c r="A28" s="84">
        <v>846</v>
      </c>
      <c r="B28" s="86" t="s">
        <v>146</v>
      </c>
      <c r="C28" s="69">
        <v>0</v>
      </c>
      <c r="D28" s="68" t="s">
        <v>123</v>
      </c>
    </row>
    <row r="29" spans="1:4" s="39" customFormat="1" ht="24.9" customHeight="1" x14ac:dyDescent="0.3">
      <c r="A29" s="84" t="s">
        <v>147</v>
      </c>
      <c r="B29" s="86" t="s">
        <v>148</v>
      </c>
      <c r="C29" s="69">
        <v>0</v>
      </c>
      <c r="D29" s="68" t="s">
        <v>123</v>
      </c>
    </row>
    <row r="30" spans="1:4" s="39" customFormat="1" ht="24.9" customHeight="1" x14ac:dyDescent="0.3">
      <c r="A30" s="84">
        <v>855</v>
      </c>
      <c r="B30" s="86" t="s">
        <v>4</v>
      </c>
      <c r="C30" s="57">
        <v>0</v>
      </c>
      <c r="D30" s="68" t="s">
        <v>123</v>
      </c>
    </row>
    <row r="31" spans="1:4" s="39" customFormat="1" ht="24.9" customHeight="1" x14ac:dyDescent="0.3">
      <c r="A31" s="84">
        <v>856</v>
      </c>
      <c r="B31" s="86" t="s">
        <v>9</v>
      </c>
      <c r="C31" s="57">
        <v>0</v>
      </c>
      <c r="D31" s="68" t="s">
        <v>123</v>
      </c>
    </row>
    <row r="32" spans="1:4" s="39" customFormat="1" ht="24.9" customHeight="1" x14ac:dyDescent="0.3">
      <c r="A32" s="84" t="s">
        <v>149</v>
      </c>
      <c r="B32" s="86" t="s">
        <v>150</v>
      </c>
      <c r="C32" s="57">
        <v>0</v>
      </c>
      <c r="D32" s="68" t="s">
        <v>123</v>
      </c>
    </row>
    <row r="33" spans="1:4" s="39" customFormat="1" ht="24.9" customHeight="1" x14ac:dyDescent="0.3">
      <c r="A33" s="84">
        <v>861</v>
      </c>
      <c r="B33" s="86" t="s">
        <v>151</v>
      </c>
      <c r="C33" s="57">
        <v>0</v>
      </c>
      <c r="D33" s="68" t="s">
        <v>123</v>
      </c>
    </row>
    <row r="34" spans="1:4" s="39" customFormat="1" ht="24.9" customHeight="1" x14ac:dyDescent="0.3">
      <c r="A34" s="84" t="s">
        <v>103</v>
      </c>
      <c r="B34" s="86" t="s">
        <v>102</v>
      </c>
      <c r="C34" s="57">
        <v>0</v>
      </c>
      <c r="D34" s="68" t="s">
        <v>123</v>
      </c>
    </row>
    <row r="35" spans="1:4" s="39" customFormat="1" ht="24.9" customHeight="1" x14ac:dyDescent="0.3">
      <c r="A35" s="84">
        <v>875</v>
      </c>
      <c r="B35" s="86" t="s">
        <v>6</v>
      </c>
      <c r="C35" s="57">
        <v>0</v>
      </c>
      <c r="D35" s="68" t="s">
        <v>123</v>
      </c>
    </row>
    <row r="36" spans="1:4" s="39" customFormat="1" ht="24.9" customHeight="1" x14ac:dyDescent="0.3">
      <c r="A36" s="84">
        <v>880</v>
      </c>
      <c r="B36" s="85" t="s">
        <v>64</v>
      </c>
      <c r="C36" s="69">
        <v>0</v>
      </c>
      <c r="D36" s="68" t="s">
        <v>123</v>
      </c>
    </row>
    <row r="37" spans="1:4" x14ac:dyDescent="0.25">
      <c r="A37" s="84">
        <v>886</v>
      </c>
      <c r="B37" s="85" t="s">
        <v>61</v>
      </c>
      <c r="C37" s="75">
        <v>0</v>
      </c>
      <c r="D37" s="75" t="s">
        <v>123</v>
      </c>
    </row>
    <row r="38" spans="1:4" x14ac:dyDescent="0.25">
      <c r="A38" s="84">
        <v>892</v>
      </c>
      <c r="B38" s="85" t="s">
        <v>51</v>
      </c>
      <c r="C38" s="75">
        <v>0</v>
      </c>
      <c r="D38" s="75" t="s">
        <v>123</v>
      </c>
    </row>
    <row r="39" spans="1:4" x14ac:dyDescent="0.25">
      <c r="A39" s="37"/>
      <c r="B39" s="37"/>
    </row>
    <row r="40" spans="1:4" x14ac:dyDescent="0.25">
      <c r="A40" s="37"/>
      <c r="B40" s="37"/>
    </row>
    <row r="41" spans="1:4" x14ac:dyDescent="0.25">
      <c r="A41" s="37"/>
      <c r="B41" s="37"/>
    </row>
    <row r="42" spans="1:4" x14ac:dyDescent="0.25">
      <c r="A42" s="37"/>
      <c r="B42" s="37"/>
    </row>
    <row r="43" spans="1:4" x14ac:dyDescent="0.25">
      <c r="A43" s="37"/>
      <c r="B43" s="37"/>
    </row>
    <row r="44" spans="1:4" x14ac:dyDescent="0.25">
      <c r="A44" s="37"/>
      <c r="B44" s="37"/>
    </row>
    <row r="45" spans="1:4" x14ac:dyDescent="0.25">
      <c r="A45" s="37"/>
      <c r="B45" s="37"/>
    </row>
    <row r="46" spans="1:4" x14ac:dyDescent="0.25">
      <c r="A46" s="37"/>
      <c r="B46" s="37"/>
    </row>
    <row r="47" spans="1:4" x14ac:dyDescent="0.25">
      <c r="A47" s="37"/>
      <c r="B47" s="37"/>
    </row>
    <row r="48" spans="1:4" x14ac:dyDescent="0.25">
      <c r="A48" s="37"/>
      <c r="B48" s="37"/>
    </row>
    <row r="49" spans="1:2" x14ac:dyDescent="0.25">
      <c r="A49" s="37"/>
      <c r="B49" s="37"/>
    </row>
    <row r="50" spans="1:2" x14ac:dyDescent="0.25">
      <c r="A50" s="37"/>
      <c r="B50" s="37"/>
    </row>
    <row r="51" spans="1:2" x14ac:dyDescent="0.25">
      <c r="A51" s="37"/>
      <c r="B51" s="37"/>
    </row>
    <row r="52" spans="1:2" x14ac:dyDescent="0.25">
      <c r="A52" s="37"/>
      <c r="B52" s="37"/>
    </row>
    <row r="53" spans="1:2" x14ac:dyDescent="0.25">
      <c r="A53" s="37"/>
      <c r="B53" s="37"/>
    </row>
    <row r="54" spans="1:2" x14ac:dyDescent="0.25">
      <c r="A54" s="37"/>
      <c r="B54" s="37"/>
    </row>
    <row r="55" spans="1:2" x14ac:dyDescent="0.25">
      <c r="A55" s="37"/>
      <c r="B55" s="37"/>
    </row>
    <row r="56" spans="1:2" x14ac:dyDescent="0.25">
      <c r="A56" s="37"/>
      <c r="B56" s="37"/>
    </row>
    <row r="57" spans="1:2" x14ac:dyDescent="0.25">
      <c r="A57" s="37"/>
      <c r="B57" s="37"/>
    </row>
    <row r="58" spans="1:2" x14ac:dyDescent="0.25">
      <c r="A58" s="37"/>
      <c r="B58" s="37"/>
    </row>
    <row r="59" spans="1:2" x14ac:dyDescent="0.25">
      <c r="A59" s="37"/>
      <c r="B59" s="37"/>
    </row>
    <row r="60" spans="1:2" x14ac:dyDescent="0.25">
      <c r="A60" s="37"/>
      <c r="B60" s="37"/>
    </row>
    <row r="61" spans="1:2" x14ac:dyDescent="0.25">
      <c r="A61" s="37"/>
      <c r="B61" s="37"/>
    </row>
    <row r="62" spans="1:2" x14ac:dyDescent="0.25">
      <c r="A62" s="37"/>
      <c r="B62" s="37"/>
    </row>
    <row r="63" spans="1:2" x14ac:dyDescent="0.25">
      <c r="A63" s="37"/>
      <c r="B63" s="37"/>
    </row>
    <row r="64" spans="1:2" x14ac:dyDescent="0.25">
      <c r="A64" s="37"/>
      <c r="B64" s="37"/>
    </row>
    <row r="65" spans="1:2" x14ac:dyDescent="0.25">
      <c r="A65" s="37"/>
      <c r="B65" s="37"/>
    </row>
    <row r="66" spans="1:2" x14ac:dyDescent="0.25">
      <c r="A66" s="37"/>
      <c r="B66" s="37"/>
    </row>
    <row r="67" spans="1:2" x14ac:dyDescent="0.25">
      <c r="A67" s="37"/>
      <c r="B67" s="37"/>
    </row>
    <row r="68" spans="1:2" x14ac:dyDescent="0.25">
      <c r="A68" s="37"/>
      <c r="B68" s="37"/>
    </row>
    <row r="69" spans="1:2" x14ac:dyDescent="0.25">
      <c r="A69" s="37"/>
      <c r="B69" s="37"/>
    </row>
    <row r="70" spans="1:2" x14ac:dyDescent="0.25">
      <c r="A70" s="37"/>
      <c r="B70" s="37"/>
    </row>
    <row r="71" spans="1:2" x14ac:dyDescent="0.25">
      <c r="A71" s="37"/>
      <c r="B71" s="37"/>
    </row>
    <row r="72" spans="1:2" x14ac:dyDescent="0.25">
      <c r="A72" s="37"/>
      <c r="B72" s="37"/>
    </row>
    <row r="73" spans="1:2" x14ac:dyDescent="0.25">
      <c r="A73" s="37"/>
      <c r="B73" s="37"/>
    </row>
    <row r="74" spans="1:2" x14ac:dyDescent="0.25">
      <c r="A74" s="37"/>
      <c r="B74" s="37"/>
    </row>
    <row r="75" spans="1:2" x14ac:dyDescent="0.25">
      <c r="A75" s="37"/>
      <c r="B75" s="37"/>
    </row>
    <row r="76" spans="1:2" x14ac:dyDescent="0.25">
      <c r="A76" s="37"/>
      <c r="B76" s="37"/>
    </row>
    <row r="77" spans="1:2" x14ac:dyDescent="0.25">
      <c r="A77" s="37"/>
      <c r="B77" s="37"/>
    </row>
    <row r="78" spans="1:2" x14ac:dyDescent="0.25">
      <c r="A78" s="37"/>
      <c r="B78" s="37"/>
    </row>
    <row r="79" spans="1:2" x14ac:dyDescent="0.25">
      <c r="A79" s="37"/>
      <c r="B79" s="37"/>
    </row>
    <row r="80" spans="1:2" x14ac:dyDescent="0.25">
      <c r="A80" s="37"/>
      <c r="B80" s="37"/>
    </row>
    <row r="81" spans="1:2" x14ac:dyDescent="0.25">
      <c r="A81" s="37"/>
      <c r="B81" s="37"/>
    </row>
    <row r="82" spans="1:2" x14ac:dyDescent="0.25">
      <c r="A82" s="37"/>
      <c r="B82" s="37"/>
    </row>
    <row r="83" spans="1:2" x14ac:dyDescent="0.25">
      <c r="A83" s="37"/>
      <c r="B83" s="37"/>
    </row>
    <row r="84" spans="1:2" x14ac:dyDescent="0.25">
      <c r="A84" s="37"/>
      <c r="B84" s="37"/>
    </row>
    <row r="85" spans="1:2" x14ac:dyDescent="0.25">
      <c r="A85" s="37"/>
      <c r="B85" s="37"/>
    </row>
  </sheetData>
  <autoFilter ref="A6:D36"/>
  <mergeCells count="1">
    <mergeCell ref="A1:D1"/>
  </mergeCells>
  <printOptions gridLines="1"/>
  <pageMargins left="0" right="0" top="0" bottom="0" header="0" footer="0"/>
  <pageSetup paperSize="9" scale="68" fitToHeight="3" orientation="portrait" horizontalDpi="4294967294" verticalDpi="4294967294" r:id="rId1"/>
  <headerFooter>
    <oddFooter>&amp;L&amp;A&amp;R&amp;P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tabColor rgb="FF92D050"/>
    <pageSetUpPr fitToPage="1"/>
  </sheetPr>
  <dimension ref="A1:F85"/>
  <sheetViews>
    <sheetView view="pageBreakPreview" zoomScaleNormal="100" zoomScaleSheetLayoutView="100" zoomScalePageLayoutView="95" workbookViewId="0">
      <pane xSplit="2" ySplit="6" topLeftCell="C7" activePane="bottomRight" state="frozen"/>
      <selection pane="topRight" activeCell="C1" sqref="C1"/>
      <selection pane="bottomLeft" activeCell="A5" sqref="A5"/>
      <selection pane="bottomRight" activeCell="F7" sqref="F7:F38"/>
    </sheetView>
  </sheetViews>
  <sheetFormatPr defaultColWidth="7.5546875" defaultRowHeight="13.8" x14ac:dyDescent="0.25"/>
  <cols>
    <col min="1" max="1" width="6.6640625" style="36" customWidth="1"/>
    <col min="2" max="2" width="50.6640625" style="36" customWidth="1"/>
    <col min="3" max="5" width="30.6640625" style="38" customWidth="1"/>
    <col min="6" max="6" width="30.6640625" style="36" customWidth="1"/>
    <col min="7" max="16384" width="7.5546875" style="36"/>
  </cols>
  <sheetData>
    <row r="1" spans="1:6" ht="45" customHeight="1" x14ac:dyDescent="0.25">
      <c r="A1" s="167" t="s">
        <v>93</v>
      </c>
      <c r="B1" s="167"/>
      <c r="C1" s="167"/>
      <c r="D1" s="167"/>
      <c r="E1" s="167"/>
      <c r="F1" s="167"/>
    </row>
    <row r="2" spans="1:6" ht="15" customHeight="1" x14ac:dyDescent="0.25"/>
    <row r="3" spans="1:6" ht="118.8" x14ac:dyDescent="0.25">
      <c r="A3" s="87" t="s">
        <v>0</v>
      </c>
      <c r="B3" s="87" t="s">
        <v>1</v>
      </c>
      <c r="C3" s="112" t="s">
        <v>18</v>
      </c>
      <c r="D3" s="112" t="s">
        <v>19</v>
      </c>
      <c r="E3" s="112" t="s">
        <v>24</v>
      </c>
      <c r="F3" s="112" t="s">
        <v>20</v>
      </c>
    </row>
    <row r="4" spans="1:6" ht="24" x14ac:dyDescent="0.25">
      <c r="A4" s="87"/>
      <c r="B4" s="89" t="s">
        <v>29</v>
      </c>
      <c r="C4" s="101" t="s">
        <v>152</v>
      </c>
      <c r="D4" s="101" t="s">
        <v>152</v>
      </c>
      <c r="E4" s="101" t="s">
        <v>152</v>
      </c>
      <c r="F4" s="101" t="s">
        <v>152</v>
      </c>
    </row>
    <row r="5" spans="1:6" x14ac:dyDescent="0.25">
      <c r="A5" s="111"/>
      <c r="B5" s="89" t="s">
        <v>10</v>
      </c>
      <c r="C5" s="112" t="s">
        <v>16</v>
      </c>
      <c r="D5" s="112" t="s">
        <v>16</v>
      </c>
      <c r="E5" s="112" t="s">
        <v>21</v>
      </c>
      <c r="F5" s="113" t="s">
        <v>26</v>
      </c>
    </row>
    <row r="6" spans="1:6" ht="39.6" x14ac:dyDescent="0.25">
      <c r="A6" s="111"/>
      <c r="B6" s="89" t="s">
        <v>11</v>
      </c>
      <c r="C6" s="112" t="s">
        <v>142</v>
      </c>
      <c r="D6" s="112" t="s">
        <v>143</v>
      </c>
      <c r="E6" s="114" t="s">
        <v>27</v>
      </c>
      <c r="F6" s="112"/>
    </row>
    <row r="7" spans="1:6" s="14" customFormat="1" ht="25.5" customHeight="1" x14ac:dyDescent="0.3">
      <c r="A7" s="84">
        <v>802</v>
      </c>
      <c r="B7" s="85" t="s">
        <v>45</v>
      </c>
      <c r="C7" s="67" t="s">
        <v>118</v>
      </c>
      <c r="D7" s="67" t="s">
        <v>192</v>
      </c>
      <c r="E7" s="70" t="s">
        <v>192</v>
      </c>
      <c r="F7" s="68" t="s">
        <v>120</v>
      </c>
    </row>
    <row r="8" spans="1:6" s="39" customFormat="1" ht="25.5" customHeight="1" x14ac:dyDescent="0.3">
      <c r="A8" s="84">
        <v>803</v>
      </c>
      <c r="B8" s="86" t="s">
        <v>7</v>
      </c>
      <c r="C8" s="67" t="s">
        <v>118</v>
      </c>
      <c r="D8" s="67" t="s">
        <v>192</v>
      </c>
      <c r="E8" s="70" t="s">
        <v>192</v>
      </c>
      <c r="F8" s="68" t="s">
        <v>120</v>
      </c>
    </row>
    <row r="9" spans="1:6" s="39" customFormat="1" ht="25.5" customHeight="1" x14ac:dyDescent="0.3">
      <c r="A9" s="84">
        <v>811</v>
      </c>
      <c r="B9" s="86" t="s">
        <v>8</v>
      </c>
      <c r="C9" s="67" t="s">
        <v>118</v>
      </c>
      <c r="D9" s="67" t="s">
        <v>192</v>
      </c>
      <c r="E9" s="70" t="s">
        <v>192</v>
      </c>
      <c r="F9" s="68" t="s">
        <v>120</v>
      </c>
    </row>
    <row r="10" spans="1:6" s="39" customFormat="1" ht="25.5" customHeight="1" x14ac:dyDescent="0.3">
      <c r="A10" s="84">
        <v>812</v>
      </c>
      <c r="B10" s="85" t="s">
        <v>46</v>
      </c>
      <c r="C10" s="67" t="s">
        <v>119</v>
      </c>
      <c r="D10" s="67" t="s">
        <v>119</v>
      </c>
      <c r="E10" s="70">
        <f t="shared" ref="E10:E36" si="0">(D10/C10)*100</f>
        <v>100</v>
      </c>
      <c r="F10" s="68" t="s">
        <v>123</v>
      </c>
    </row>
    <row r="11" spans="1:6" s="39" customFormat="1" ht="25.5" customHeight="1" x14ac:dyDescent="0.3">
      <c r="A11" s="84">
        <v>814</v>
      </c>
      <c r="B11" s="85" t="s">
        <v>95</v>
      </c>
      <c r="C11" s="67" t="s">
        <v>120</v>
      </c>
      <c r="D11" s="67" t="s">
        <v>118</v>
      </c>
      <c r="E11" s="70">
        <f t="shared" si="0"/>
        <v>0</v>
      </c>
      <c r="F11" s="68" t="s">
        <v>118</v>
      </c>
    </row>
    <row r="12" spans="1:6" s="39" customFormat="1" ht="25.5" customHeight="1" x14ac:dyDescent="0.3">
      <c r="A12" s="84">
        <v>815</v>
      </c>
      <c r="B12" s="86" t="s">
        <v>96</v>
      </c>
      <c r="C12" s="67" t="s">
        <v>119</v>
      </c>
      <c r="D12" s="67" t="s">
        <v>119</v>
      </c>
      <c r="E12" s="70">
        <f t="shared" si="0"/>
        <v>100</v>
      </c>
      <c r="F12" s="68" t="s">
        <v>123</v>
      </c>
    </row>
    <row r="13" spans="1:6" s="39" customFormat="1" ht="25.5" customHeight="1" x14ac:dyDescent="0.3">
      <c r="A13" s="84">
        <v>816</v>
      </c>
      <c r="B13" s="85" t="s">
        <v>47</v>
      </c>
      <c r="C13" s="67" t="s">
        <v>127</v>
      </c>
      <c r="D13" s="67" t="s">
        <v>127</v>
      </c>
      <c r="E13" s="70">
        <f t="shared" si="0"/>
        <v>100</v>
      </c>
      <c r="F13" s="68" t="s">
        <v>123</v>
      </c>
    </row>
    <row r="14" spans="1:6" s="39" customFormat="1" ht="25.5" customHeight="1" x14ac:dyDescent="0.3">
      <c r="A14" s="84" t="s">
        <v>97</v>
      </c>
      <c r="B14" s="85" t="s">
        <v>98</v>
      </c>
      <c r="C14" s="67" t="s">
        <v>118</v>
      </c>
      <c r="D14" s="67" t="s">
        <v>192</v>
      </c>
      <c r="E14" s="70" t="s">
        <v>192</v>
      </c>
      <c r="F14" s="68" t="s">
        <v>120</v>
      </c>
    </row>
    <row r="15" spans="1:6" s="39" customFormat="1" ht="25.5" customHeight="1" x14ac:dyDescent="0.3">
      <c r="A15" s="84">
        <v>820</v>
      </c>
      <c r="B15" s="86" t="s">
        <v>2</v>
      </c>
      <c r="C15" s="67" t="s">
        <v>254</v>
      </c>
      <c r="D15" s="67" t="s">
        <v>129</v>
      </c>
      <c r="E15" s="70">
        <f t="shared" si="0"/>
        <v>9.5652173913043477</v>
      </c>
      <c r="F15" s="68" t="s">
        <v>118</v>
      </c>
    </row>
    <row r="16" spans="1:6" s="39" customFormat="1" ht="25.5" customHeight="1" x14ac:dyDescent="0.3">
      <c r="A16" s="84">
        <v>821</v>
      </c>
      <c r="B16" s="85" t="s">
        <v>63</v>
      </c>
      <c r="C16" s="67" t="s">
        <v>120</v>
      </c>
      <c r="D16" s="67" t="s">
        <v>120</v>
      </c>
      <c r="E16" s="70">
        <f t="shared" si="0"/>
        <v>100</v>
      </c>
      <c r="F16" s="68" t="s">
        <v>123</v>
      </c>
    </row>
    <row r="17" spans="1:6" s="39" customFormat="1" ht="25.5" customHeight="1" x14ac:dyDescent="0.3">
      <c r="A17" s="84">
        <v>825</v>
      </c>
      <c r="B17" s="86" t="s">
        <v>84</v>
      </c>
      <c r="C17" s="67" t="s">
        <v>144</v>
      </c>
      <c r="D17" s="67" t="s">
        <v>141</v>
      </c>
      <c r="E17" s="70">
        <f t="shared" si="0"/>
        <v>95.833333333333343</v>
      </c>
      <c r="F17" s="68" t="s">
        <v>122</v>
      </c>
    </row>
    <row r="18" spans="1:6" s="39" customFormat="1" ht="25.5" customHeight="1" x14ac:dyDescent="0.3">
      <c r="A18" s="84" t="s">
        <v>99</v>
      </c>
      <c r="B18" s="86" t="s">
        <v>100</v>
      </c>
      <c r="C18" s="67" t="s">
        <v>119</v>
      </c>
      <c r="D18" s="67" t="s">
        <v>119</v>
      </c>
      <c r="E18" s="70">
        <f t="shared" si="0"/>
        <v>100</v>
      </c>
      <c r="F18" s="68" t="s">
        <v>123</v>
      </c>
    </row>
    <row r="19" spans="1:6" s="39" customFormat="1" ht="25.5" customHeight="1" x14ac:dyDescent="0.3">
      <c r="A19" s="84">
        <v>830</v>
      </c>
      <c r="B19" s="86" t="s">
        <v>58</v>
      </c>
      <c r="C19" s="67" t="s">
        <v>256</v>
      </c>
      <c r="D19" s="67" t="s">
        <v>256</v>
      </c>
      <c r="E19" s="70">
        <f t="shared" si="0"/>
        <v>100</v>
      </c>
      <c r="F19" s="68" t="s">
        <v>123</v>
      </c>
    </row>
    <row r="20" spans="1:6" s="39" customFormat="1" ht="25.5" customHeight="1" x14ac:dyDescent="0.3">
      <c r="A20" s="84">
        <v>832</v>
      </c>
      <c r="B20" s="86" t="s">
        <v>65</v>
      </c>
      <c r="C20" s="67" t="s">
        <v>118</v>
      </c>
      <c r="D20" s="67" t="s">
        <v>192</v>
      </c>
      <c r="E20" s="70" t="s">
        <v>192</v>
      </c>
      <c r="F20" s="68" t="s">
        <v>120</v>
      </c>
    </row>
    <row r="21" spans="1:6" s="39" customFormat="1" ht="25.5" customHeight="1" x14ac:dyDescent="0.3">
      <c r="A21" s="84" t="s">
        <v>48</v>
      </c>
      <c r="B21" s="86" t="s">
        <v>66</v>
      </c>
      <c r="C21" s="67" t="s">
        <v>119</v>
      </c>
      <c r="D21" s="67" t="s">
        <v>119</v>
      </c>
      <c r="E21" s="70">
        <f t="shared" si="0"/>
        <v>100</v>
      </c>
      <c r="F21" s="68" t="s">
        <v>123</v>
      </c>
    </row>
    <row r="22" spans="1:6" s="39" customFormat="1" ht="25.5" customHeight="1" x14ac:dyDescent="0.3">
      <c r="A22" s="84">
        <v>834</v>
      </c>
      <c r="B22" s="86" t="s">
        <v>3</v>
      </c>
      <c r="C22" s="67" t="s">
        <v>134</v>
      </c>
      <c r="D22" s="67" t="s">
        <v>134</v>
      </c>
      <c r="E22" s="70">
        <f t="shared" si="0"/>
        <v>100</v>
      </c>
      <c r="F22" s="68" t="s">
        <v>123</v>
      </c>
    </row>
    <row r="23" spans="1:6" s="39" customFormat="1" ht="25.5" customHeight="1" x14ac:dyDescent="0.3">
      <c r="A23" s="84">
        <v>835</v>
      </c>
      <c r="B23" s="85" t="s">
        <v>49</v>
      </c>
      <c r="C23" s="67" t="s">
        <v>118</v>
      </c>
      <c r="D23" s="67" t="s">
        <v>192</v>
      </c>
      <c r="E23" s="70" t="s">
        <v>192</v>
      </c>
      <c r="F23" s="68" t="s">
        <v>120</v>
      </c>
    </row>
    <row r="24" spans="1:6" s="39" customFormat="1" ht="25.5" customHeight="1" x14ac:dyDescent="0.3">
      <c r="A24" s="84" t="s">
        <v>62</v>
      </c>
      <c r="B24" s="85" t="s">
        <v>101</v>
      </c>
      <c r="C24" s="67" t="s">
        <v>119</v>
      </c>
      <c r="D24" s="67" t="s">
        <v>119</v>
      </c>
      <c r="E24" s="70">
        <f t="shared" si="0"/>
        <v>100</v>
      </c>
      <c r="F24" s="68" t="s">
        <v>123</v>
      </c>
    </row>
    <row r="25" spans="1:6" s="39" customFormat="1" ht="25.5" customHeight="1" x14ac:dyDescent="0.3">
      <c r="A25" s="84">
        <v>840</v>
      </c>
      <c r="B25" s="86" t="s">
        <v>5</v>
      </c>
      <c r="C25" s="67" t="s">
        <v>118</v>
      </c>
      <c r="D25" s="67" t="s">
        <v>192</v>
      </c>
      <c r="E25" s="70" t="s">
        <v>192</v>
      </c>
      <c r="F25" s="68" t="s">
        <v>120</v>
      </c>
    </row>
    <row r="26" spans="1:6" s="39" customFormat="1" ht="25.5" customHeight="1" x14ac:dyDescent="0.3">
      <c r="A26" s="84">
        <v>843</v>
      </c>
      <c r="B26" s="85" t="s">
        <v>59</v>
      </c>
      <c r="C26" s="67" t="s">
        <v>118</v>
      </c>
      <c r="D26" s="67" t="s">
        <v>192</v>
      </c>
      <c r="E26" s="70" t="s">
        <v>192</v>
      </c>
      <c r="F26" s="68" t="s">
        <v>120</v>
      </c>
    </row>
    <row r="27" spans="1:6" s="39" customFormat="1" ht="25.5" customHeight="1" x14ac:dyDescent="0.3">
      <c r="A27" s="84" t="s">
        <v>50</v>
      </c>
      <c r="B27" s="85" t="s">
        <v>60</v>
      </c>
      <c r="C27" s="67" t="s">
        <v>118</v>
      </c>
      <c r="D27" s="67" t="s">
        <v>192</v>
      </c>
      <c r="E27" s="70" t="s">
        <v>192</v>
      </c>
      <c r="F27" s="68" t="s">
        <v>120</v>
      </c>
    </row>
    <row r="28" spans="1:6" s="39" customFormat="1" ht="25.5" customHeight="1" x14ac:dyDescent="0.3">
      <c r="A28" s="84">
        <v>846</v>
      </c>
      <c r="B28" s="86" t="s">
        <v>146</v>
      </c>
      <c r="C28" s="67" t="s">
        <v>118</v>
      </c>
      <c r="D28" s="67" t="s">
        <v>192</v>
      </c>
      <c r="E28" s="70" t="s">
        <v>192</v>
      </c>
      <c r="F28" s="68" t="s">
        <v>120</v>
      </c>
    </row>
    <row r="29" spans="1:6" s="39" customFormat="1" ht="25.5" customHeight="1" x14ac:dyDescent="0.3">
      <c r="A29" s="84" t="s">
        <v>147</v>
      </c>
      <c r="B29" s="86" t="s">
        <v>148</v>
      </c>
      <c r="C29" s="67" t="s">
        <v>118</v>
      </c>
      <c r="D29" s="67" t="s">
        <v>192</v>
      </c>
      <c r="E29" s="70" t="s">
        <v>192</v>
      </c>
      <c r="F29" s="68" t="s">
        <v>120</v>
      </c>
    </row>
    <row r="30" spans="1:6" s="39" customFormat="1" ht="25.5" customHeight="1" x14ac:dyDescent="0.3">
      <c r="A30" s="84">
        <v>855</v>
      </c>
      <c r="B30" s="86" t="s">
        <v>4</v>
      </c>
      <c r="C30" s="67" t="s">
        <v>255</v>
      </c>
      <c r="D30" s="67" t="s">
        <v>255</v>
      </c>
      <c r="E30" s="70">
        <f t="shared" si="0"/>
        <v>100</v>
      </c>
      <c r="F30" s="68" t="s">
        <v>123</v>
      </c>
    </row>
    <row r="31" spans="1:6" s="39" customFormat="1" ht="25.5" customHeight="1" x14ac:dyDescent="0.3">
      <c r="A31" s="84">
        <v>856</v>
      </c>
      <c r="B31" s="86" t="s">
        <v>9</v>
      </c>
      <c r="C31" s="67" t="s">
        <v>121</v>
      </c>
      <c r="D31" s="67" t="s">
        <v>121</v>
      </c>
      <c r="E31" s="70">
        <f t="shared" si="0"/>
        <v>100</v>
      </c>
      <c r="F31" s="68" t="s">
        <v>123</v>
      </c>
    </row>
    <row r="32" spans="1:6" s="39" customFormat="1" ht="25.5" customHeight="1" x14ac:dyDescent="0.3">
      <c r="A32" s="84" t="s">
        <v>149</v>
      </c>
      <c r="B32" s="86" t="s">
        <v>150</v>
      </c>
      <c r="C32" s="67" t="s">
        <v>119</v>
      </c>
      <c r="D32" s="67" t="s">
        <v>119</v>
      </c>
      <c r="E32" s="70">
        <f t="shared" si="0"/>
        <v>100</v>
      </c>
      <c r="F32" s="68" t="s">
        <v>123</v>
      </c>
    </row>
    <row r="33" spans="1:6" s="39" customFormat="1" ht="25.5" customHeight="1" x14ac:dyDescent="0.3">
      <c r="A33" s="84">
        <v>861</v>
      </c>
      <c r="B33" s="86" t="s">
        <v>151</v>
      </c>
      <c r="C33" s="67" t="s">
        <v>130</v>
      </c>
      <c r="D33" s="67" t="s">
        <v>118</v>
      </c>
      <c r="E33" s="70">
        <f t="shared" si="0"/>
        <v>0</v>
      </c>
      <c r="F33" s="68" t="s">
        <v>118</v>
      </c>
    </row>
    <row r="34" spans="1:6" s="39" customFormat="1" ht="25.5" customHeight="1" x14ac:dyDescent="0.3">
      <c r="A34" s="84" t="s">
        <v>103</v>
      </c>
      <c r="B34" s="86" t="s">
        <v>102</v>
      </c>
      <c r="C34" s="67" t="s">
        <v>120</v>
      </c>
      <c r="D34" s="67" t="s">
        <v>120</v>
      </c>
      <c r="E34" s="70">
        <f t="shared" si="0"/>
        <v>100</v>
      </c>
      <c r="F34" s="68" t="s">
        <v>123</v>
      </c>
    </row>
    <row r="35" spans="1:6" s="39" customFormat="1" ht="25.5" customHeight="1" x14ac:dyDescent="0.3">
      <c r="A35" s="84">
        <v>875</v>
      </c>
      <c r="B35" s="86" t="s">
        <v>6</v>
      </c>
      <c r="C35" s="67" t="s">
        <v>119</v>
      </c>
      <c r="D35" s="67" t="s">
        <v>119</v>
      </c>
      <c r="E35" s="70">
        <f t="shared" si="0"/>
        <v>100</v>
      </c>
      <c r="F35" s="68" t="s">
        <v>123</v>
      </c>
    </row>
    <row r="36" spans="1:6" s="39" customFormat="1" ht="25.5" customHeight="1" x14ac:dyDescent="0.3">
      <c r="A36" s="84">
        <v>880</v>
      </c>
      <c r="B36" s="85" t="s">
        <v>64</v>
      </c>
      <c r="C36" s="67" t="s">
        <v>121</v>
      </c>
      <c r="D36" s="67" t="s">
        <v>121</v>
      </c>
      <c r="E36" s="70">
        <f t="shared" si="0"/>
        <v>100</v>
      </c>
      <c r="F36" s="68" t="s">
        <v>123</v>
      </c>
    </row>
    <row r="37" spans="1:6" ht="26.4" x14ac:dyDescent="0.25">
      <c r="A37" s="84">
        <v>886</v>
      </c>
      <c r="B37" s="85" t="s">
        <v>61</v>
      </c>
      <c r="C37" s="67" t="s">
        <v>118</v>
      </c>
      <c r="D37" s="67" t="s">
        <v>192</v>
      </c>
      <c r="E37" s="70" t="s">
        <v>192</v>
      </c>
      <c r="F37" s="68" t="s">
        <v>120</v>
      </c>
    </row>
    <row r="38" spans="1:6" ht="26.4" x14ac:dyDescent="0.25">
      <c r="A38" s="84">
        <v>892</v>
      </c>
      <c r="B38" s="85" t="s">
        <v>51</v>
      </c>
      <c r="C38" s="75">
        <v>0</v>
      </c>
      <c r="D38" s="75" t="s">
        <v>192</v>
      </c>
      <c r="E38" s="70" t="s">
        <v>192</v>
      </c>
      <c r="F38" s="68" t="s">
        <v>120</v>
      </c>
    </row>
    <row r="39" spans="1:6" x14ac:dyDescent="0.25">
      <c r="A39" s="37"/>
      <c r="B39" s="37"/>
    </row>
    <row r="40" spans="1:6" x14ac:dyDescent="0.25">
      <c r="A40" s="37"/>
      <c r="B40" s="37"/>
    </row>
    <row r="41" spans="1:6" x14ac:dyDescent="0.25">
      <c r="A41" s="37"/>
      <c r="B41" s="37"/>
    </row>
    <row r="42" spans="1:6" x14ac:dyDescent="0.25">
      <c r="A42" s="37"/>
      <c r="B42" s="37"/>
    </row>
    <row r="43" spans="1:6" x14ac:dyDescent="0.25">
      <c r="A43" s="37"/>
      <c r="B43" s="37"/>
    </row>
    <row r="44" spans="1:6" x14ac:dyDescent="0.25">
      <c r="A44" s="37"/>
      <c r="B44" s="37"/>
    </row>
    <row r="45" spans="1:6" x14ac:dyDescent="0.25">
      <c r="A45" s="37"/>
      <c r="B45" s="37"/>
    </row>
    <row r="46" spans="1:6" x14ac:dyDescent="0.25">
      <c r="A46" s="37"/>
      <c r="B46" s="37"/>
    </row>
    <row r="47" spans="1:6" x14ac:dyDescent="0.25">
      <c r="A47" s="37"/>
      <c r="B47" s="37"/>
    </row>
    <row r="48" spans="1:6" x14ac:dyDescent="0.25">
      <c r="A48" s="37"/>
      <c r="B48" s="37"/>
    </row>
    <row r="49" spans="1:2" x14ac:dyDescent="0.25">
      <c r="A49" s="37"/>
      <c r="B49" s="37"/>
    </row>
    <row r="50" spans="1:2" x14ac:dyDescent="0.25">
      <c r="A50" s="37"/>
      <c r="B50" s="37"/>
    </row>
    <row r="51" spans="1:2" x14ac:dyDescent="0.25">
      <c r="A51" s="37"/>
      <c r="B51" s="37"/>
    </row>
    <row r="52" spans="1:2" x14ac:dyDescent="0.25">
      <c r="A52" s="37"/>
      <c r="B52" s="37"/>
    </row>
    <row r="53" spans="1:2" x14ac:dyDescent="0.25">
      <c r="A53" s="37"/>
      <c r="B53" s="37"/>
    </row>
    <row r="54" spans="1:2" x14ac:dyDescent="0.25">
      <c r="A54" s="37"/>
      <c r="B54" s="37"/>
    </row>
    <row r="55" spans="1:2" x14ac:dyDescent="0.25">
      <c r="A55" s="37"/>
      <c r="B55" s="37"/>
    </row>
    <row r="56" spans="1:2" x14ac:dyDescent="0.25">
      <c r="A56" s="37"/>
      <c r="B56" s="37"/>
    </row>
    <row r="57" spans="1:2" x14ac:dyDescent="0.25">
      <c r="A57" s="37"/>
      <c r="B57" s="37"/>
    </row>
    <row r="58" spans="1:2" x14ac:dyDescent="0.25">
      <c r="A58" s="37"/>
      <c r="B58" s="37"/>
    </row>
    <row r="59" spans="1:2" x14ac:dyDescent="0.25">
      <c r="A59" s="37"/>
      <c r="B59" s="37"/>
    </row>
    <row r="60" spans="1:2" x14ac:dyDescent="0.25">
      <c r="A60" s="37"/>
      <c r="B60" s="37"/>
    </row>
    <row r="61" spans="1:2" x14ac:dyDescent="0.25">
      <c r="A61" s="37"/>
      <c r="B61" s="37"/>
    </row>
    <row r="62" spans="1:2" x14ac:dyDescent="0.25">
      <c r="A62" s="37"/>
      <c r="B62" s="37"/>
    </row>
    <row r="63" spans="1:2" x14ac:dyDescent="0.25">
      <c r="A63" s="37"/>
      <c r="B63" s="37"/>
    </row>
    <row r="64" spans="1:2" x14ac:dyDescent="0.25">
      <c r="A64" s="37"/>
      <c r="B64" s="37"/>
    </row>
    <row r="65" spans="1:2" x14ac:dyDescent="0.25">
      <c r="A65" s="37"/>
      <c r="B65" s="37"/>
    </row>
    <row r="66" spans="1:2" x14ac:dyDescent="0.25">
      <c r="A66" s="37"/>
      <c r="B66" s="37"/>
    </row>
    <row r="67" spans="1:2" x14ac:dyDescent="0.25">
      <c r="A67" s="37"/>
      <c r="B67" s="37"/>
    </row>
    <row r="68" spans="1:2" x14ac:dyDescent="0.25">
      <c r="A68" s="37"/>
      <c r="B68" s="37"/>
    </row>
    <row r="69" spans="1:2" x14ac:dyDescent="0.25">
      <c r="A69" s="37"/>
      <c r="B69" s="37"/>
    </row>
    <row r="70" spans="1:2" x14ac:dyDescent="0.25">
      <c r="A70" s="37"/>
      <c r="B70" s="37"/>
    </row>
    <row r="71" spans="1:2" x14ac:dyDescent="0.25">
      <c r="A71" s="37"/>
      <c r="B71" s="37"/>
    </row>
    <row r="72" spans="1:2" x14ac:dyDescent="0.25">
      <c r="A72" s="37"/>
      <c r="B72" s="37"/>
    </row>
    <row r="73" spans="1:2" x14ac:dyDescent="0.25">
      <c r="A73" s="37"/>
      <c r="B73" s="37"/>
    </row>
    <row r="74" spans="1:2" x14ac:dyDescent="0.25">
      <c r="A74" s="37"/>
      <c r="B74" s="37"/>
    </row>
    <row r="75" spans="1:2" x14ac:dyDescent="0.25">
      <c r="A75" s="37"/>
      <c r="B75" s="37"/>
    </row>
    <row r="76" spans="1:2" x14ac:dyDescent="0.25">
      <c r="A76" s="37"/>
      <c r="B76" s="37"/>
    </row>
    <row r="77" spans="1:2" x14ac:dyDescent="0.25">
      <c r="A77" s="37"/>
      <c r="B77" s="37"/>
    </row>
    <row r="78" spans="1:2" x14ac:dyDescent="0.25">
      <c r="A78" s="37"/>
      <c r="B78" s="37"/>
    </row>
    <row r="79" spans="1:2" x14ac:dyDescent="0.25">
      <c r="A79" s="37"/>
      <c r="B79" s="37"/>
    </row>
    <row r="80" spans="1:2" x14ac:dyDescent="0.25">
      <c r="A80" s="37"/>
      <c r="B80" s="37"/>
    </row>
    <row r="81" spans="1:2" x14ac:dyDescent="0.25">
      <c r="A81" s="37"/>
      <c r="B81" s="37"/>
    </row>
    <row r="82" spans="1:2" x14ac:dyDescent="0.25">
      <c r="A82" s="37"/>
      <c r="B82" s="37"/>
    </row>
    <row r="83" spans="1:2" x14ac:dyDescent="0.25">
      <c r="A83" s="37"/>
      <c r="B83" s="37"/>
    </row>
    <row r="84" spans="1:2" x14ac:dyDescent="0.25">
      <c r="A84" s="37"/>
      <c r="B84" s="37"/>
    </row>
    <row r="85" spans="1:2" x14ac:dyDescent="0.25">
      <c r="A85" s="37"/>
      <c r="B85" s="37"/>
    </row>
  </sheetData>
  <autoFilter ref="A6:F37"/>
  <mergeCells count="1">
    <mergeCell ref="A1:F1"/>
  </mergeCells>
  <printOptions gridLines="1"/>
  <pageMargins left="0.23622047244094491" right="0.19685039370078741" top="0.6692913385826772" bottom="0.94488188976377963" header="0.39370078740157483" footer="0.70866141732283472"/>
  <pageSetup paperSize="9" scale="55" fitToHeight="0" orientation="portrait" horizontalDpi="4294967294" verticalDpi="4294967294" r:id="rId1"/>
  <headerFooter>
    <oddFooter>&amp;L&amp;A&amp;R&amp;P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tabColor rgb="FFFF66FF"/>
    <pageSetUpPr fitToPage="1"/>
  </sheetPr>
  <dimension ref="A1:E203"/>
  <sheetViews>
    <sheetView view="pageBreakPreview" zoomScale="110" zoomScaleNormal="100" zoomScaleSheetLayoutView="110" zoomScalePageLayoutView="90" workbookViewId="0">
      <pane xSplit="2" ySplit="5" topLeftCell="C6" activePane="bottomRight" state="frozen"/>
      <selection pane="topRight" activeCell="C1" sqref="C1"/>
      <selection pane="bottomLeft" activeCell="A4" sqref="A4"/>
      <selection pane="bottomRight" activeCell="C6" sqref="C6"/>
    </sheetView>
  </sheetViews>
  <sheetFormatPr defaultColWidth="9.109375" defaultRowHeight="13.8" x14ac:dyDescent="0.3"/>
  <cols>
    <col min="1" max="1" width="6.33203125" style="14" customWidth="1"/>
    <col min="2" max="2" width="46.88671875" style="14" customWidth="1"/>
    <col min="3" max="3" width="18.88671875" style="14" customWidth="1"/>
    <col min="4" max="5" width="16.6640625" style="14" customWidth="1"/>
    <col min="6" max="16384" width="9.109375" style="14"/>
  </cols>
  <sheetData>
    <row r="1" spans="1:5" ht="45" customHeight="1" x14ac:dyDescent="0.3">
      <c r="A1" s="167" t="s">
        <v>69</v>
      </c>
      <c r="B1" s="167"/>
      <c r="C1" s="167"/>
      <c r="D1" s="167"/>
      <c r="E1" s="167"/>
    </row>
    <row r="3" spans="1:5" s="12" customFormat="1" ht="117" customHeight="1" x14ac:dyDescent="0.3">
      <c r="A3" s="106" t="s">
        <v>0</v>
      </c>
      <c r="B3" s="106" t="s">
        <v>1</v>
      </c>
      <c r="C3" s="106" t="s">
        <v>69</v>
      </c>
      <c r="D3" s="175" t="s">
        <v>107</v>
      </c>
      <c r="E3" s="175"/>
    </row>
    <row r="4" spans="1:5" s="13" customFormat="1" ht="18" customHeight="1" x14ac:dyDescent="0.25">
      <c r="A4" s="106"/>
      <c r="B4" s="107" t="s">
        <v>68</v>
      </c>
      <c r="C4" s="115"/>
      <c r="D4" s="176">
        <v>100</v>
      </c>
      <c r="E4" s="176"/>
    </row>
    <row r="5" spans="1:5" s="13" customFormat="1" ht="18" customHeight="1" x14ac:dyDescent="0.25">
      <c r="A5" s="106"/>
      <c r="B5" s="107"/>
      <c r="C5" s="106"/>
      <c r="D5" s="106" t="s">
        <v>36</v>
      </c>
      <c r="E5" s="106" t="s">
        <v>37</v>
      </c>
    </row>
    <row r="6" spans="1:5" s="3" customFormat="1" ht="28.35" customHeight="1" x14ac:dyDescent="0.3">
      <c r="A6" s="84">
        <v>802</v>
      </c>
      <c r="B6" s="85" t="s">
        <v>45</v>
      </c>
      <c r="C6" s="76">
        <f>E6*$D$4/100</f>
        <v>5</v>
      </c>
      <c r="D6" s="47">
        <f>'2.2'!E7</f>
        <v>100</v>
      </c>
      <c r="E6" s="47" t="str">
        <f>'2.2'!F7</f>
        <v>5</v>
      </c>
    </row>
    <row r="7" spans="1:5" s="3" customFormat="1" ht="28.35" customHeight="1" x14ac:dyDescent="0.3">
      <c r="A7" s="84">
        <v>803</v>
      </c>
      <c r="B7" s="86" t="s">
        <v>7</v>
      </c>
      <c r="C7" s="76">
        <f t="shared" ref="C7:C35" si="0">E7*$D$4/100</f>
        <v>2</v>
      </c>
      <c r="D7" s="47" t="str">
        <f>'2.2'!E8</f>
        <v>х</v>
      </c>
      <c r="E7" s="47" t="str">
        <f>'2.2'!F8</f>
        <v>2</v>
      </c>
    </row>
    <row r="8" spans="1:5" s="3" customFormat="1" ht="28.35" customHeight="1" x14ac:dyDescent="0.3">
      <c r="A8" s="84">
        <v>811</v>
      </c>
      <c r="B8" s="86" t="s">
        <v>8</v>
      </c>
      <c r="C8" s="76">
        <f t="shared" si="0"/>
        <v>5</v>
      </c>
      <c r="D8" s="47">
        <f>'2.2'!E9</f>
        <v>100</v>
      </c>
      <c r="E8" s="47" t="str">
        <f>'2.2'!F9</f>
        <v>5</v>
      </c>
    </row>
    <row r="9" spans="1:5" s="3" customFormat="1" ht="28.35" customHeight="1" x14ac:dyDescent="0.3">
      <c r="A9" s="84">
        <v>812</v>
      </c>
      <c r="B9" s="85" t="s">
        <v>46</v>
      </c>
      <c r="C9" s="76">
        <f t="shared" si="0"/>
        <v>5</v>
      </c>
      <c r="D9" s="47">
        <f>'2.2'!E10</f>
        <v>100</v>
      </c>
      <c r="E9" s="47" t="str">
        <f>'2.2'!F10</f>
        <v>5</v>
      </c>
    </row>
    <row r="10" spans="1:5" s="3" customFormat="1" ht="28.35" customHeight="1" x14ac:dyDescent="0.3">
      <c r="A10" s="84">
        <v>814</v>
      </c>
      <c r="B10" s="85" t="s">
        <v>95</v>
      </c>
      <c r="C10" s="76">
        <f t="shared" si="0"/>
        <v>0</v>
      </c>
      <c r="D10" s="47">
        <f>'2.2'!E11</f>
        <v>76</v>
      </c>
      <c r="E10" s="47" t="str">
        <f>'2.2'!F11</f>
        <v>0</v>
      </c>
    </row>
    <row r="11" spans="1:5" s="3" customFormat="1" ht="28.35" customHeight="1" x14ac:dyDescent="0.3">
      <c r="A11" s="84">
        <v>815</v>
      </c>
      <c r="B11" s="86" t="s">
        <v>96</v>
      </c>
      <c r="C11" s="76">
        <f t="shared" si="0"/>
        <v>2</v>
      </c>
      <c r="D11" s="47" t="str">
        <f>'2.2'!E12</f>
        <v>х</v>
      </c>
      <c r="E11" s="47" t="str">
        <f>'2.2'!F12</f>
        <v>2</v>
      </c>
    </row>
    <row r="12" spans="1:5" s="3" customFormat="1" ht="28.35" customHeight="1" x14ac:dyDescent="0.3">
      <c r="A12" s="84">
        <v>816</v>
      </c>
      <c r="B12" s="85" t="s">
        <v>47</v>
      </c>
      <c r="C12" s="76">
        <f t="shared" si="0"/>
        <v>5</v>
      </c>
      <c r="D12" s="47">
        <f>'2.2'!E13</f>
        <v>100</v>
      </c>
      <c r="E12" s="47" t="str">
        <f>'2.2'!F13</f>
        <v>5</v>
      </c>
    </row>
    <row r="13" spans="1:5" s="3" customFormat="1" ht="28.35" customHeight="1" x14ac:dyDescent="0.3">
      <c r="A13" s="84" t="s">
        <v>97</v>
      </c>
      <c r="B13" s="85" t="s">
        <v>98</v>
      </c>
      <c r="C13" s="76">
        <f t="shared" si="0"/>
        <v>2</v>
      </c>
      <c r="D13" s="47" t="str">
        <f>'2.2'!E14</f>
        <v>х</v>
      </c>
      <c r="E13" s="47" t="str">
        <f>'2.2'!F14</f>
        <v>2</v>
      </c>
    </row>
    <row r="14" spans="1:5" s="3" customFormat="1" ht="28.35" customHeight="1" x14ac:dyDescent="0.3">
      <c r="A14" s="84">
        <v>820</v>
      </c>
      <c r="B14" s="86" t="s">
        <v>2</v>
      </c>
      <c r="C14" s="76">
        <f t="shared" si="0"/>
        <v>5</v>
      </c>
      <c r="D14" s="47">
        <f>'2.2'!E15</f>
        <v>100</v>
      </c>
      <c r="E14" s="47" t="str">
        <f>'2.2'!F15</f>
        <v>5</v>
      </c>
    </row>
    <row r="15" spans="1:5" s="3" customFormat="1" ht="28.35" customHeight="1" x14ac:dyDescent="0.3">
      <c r="A15" s="84">
        <v>821</v>
      </c>
      <c r="B15" s="85" t="s">
        <v>63</v>
      </c>
      <c r="C15" s="76">
        <f t="shared" si="0"/>
        <v>2</v>
      </c>
      <c r="D15" s="47" t="str">
        <f>'2.2'!E16</f>
        <v>х</v>
      </c>
      <c r="E15" s="47" t="str">
        <f>'2.2'!F16</f>
        <v>2</v>
      </c>
    </row>
    <row r="16" spans="1:5" s="3" customFormat="1" ht="38.25" customHeight="1" x14ac:dyDescent="0.3">
      <c r="A16" s="84">
        <v>825</v>
      </c>
      <c r="B16" s="86" t="s">
        <v>84</v>
      </c>
      <c r="C16" s="76">
        <f t="shared" si="0"/>
        <v>5</v>
      </c>
      <c r="D16" s="47">
        <f>'2.2'!E17</f>
        <v>100</v>
      </c>
      <c r="E16" s="47" t="str">
        <f>'2.2'!F17</f>
        <v>5</v>
      </c>
    </row>
    <row r="17" spans="1:5" s="3" customFormat="1" ht="28.35" customHeight="1" x14ac:dyDescent="0.3">
      <c r="A17" s="84" t="s">
        <v>99</v>
      </c>
      <c r="B17" s="86" t="s">
        <v>100</v>
      </c>
      <c r="C17" s="76">
        <f t="shared" si="0"/>
        <v>2</v>
      </c>
      <c r="D17" s="47" t="str">
        <f>'2.2'!E18</f>
        <v>х</v>
      </c>
      <c r="E17" s="47" t="str">
        <f>'2.2'!F18</f>
        <v>2</v>
      </c>
    </row>
    <row r="18" spans="1:5" s="3" customFormat="1" ht="28.35" customHeight="1" x14ac:dyDescent="0.3">
      <c r="A18" s="84">
        <v>830</v>
      </c>
      <c r="B18" s="86" t="s">
        <v>58</v>
      </c>
      <c r="C18" s="76">
        <f t="shared" si="0"/>
        <v>2</v>
      </c>
      <c r="D18" s="47" t="str">
        <f>'2.2'!E19</f>
        <v>х</v>
      </c>
      <c r="E18" s="47" t="str">
        <f>'2.2'!F19</f>
        <v>2</v>
      </c>
    </row>
    <row r="19" spans="1:5" s="3" customFormat="1" ht="28.35" customHeight="1" x14ac:dyDescent="0.3">
      <c r="A19" s="84">
        <v>832</v>
      </c>
      <c r="B19" s="86" t="s">
        <v>65</v>
      </c>
      <c r="C19" s="76">
        <f t="shared" si="0"/>
        <v>1</v>
      </c>
      <c r="D19" s="47">
        <f>'2.2'!E20</f>
        <v>80</v>
      </c>
      <c r="E19" s="47" t="str">
        <f>'2.2'!F20</f>
        <v>1</v>
      </c>
    </row>
    <row r="20" spans="1:5" s="3" customFormat="1" ht="28.35" customHeight="1" x14ac:dyDescent="0.3">
      <c r="A20" s="84" t="s">
        <v>48</v>
      </c>
      <c r="B20" s="86" t="s">
        <v>66</v>
      </c>
      <c r="C20" s="76">
        <f t="shared" si="0"/>
        <v>2</v>
      </c>
      <c r="D20" s="47" t="str">
        <f>'2.2'!E21</f>
        <v>х</v>
      </c>
      <c r="E20" s="47" t="str">
        <f>'2.2'!F21</f>
        <v>2</v>
      </c>
    </row>
    <row r="21" spans="1:5" s="3" customFormat="1" ht="28.35" customHeight="1" x14ac:dyDescent="0.3">
      <c r="A21" s="84">
        <v>834</v>
      </c>
      <c r="B21" s="86" t="s">
        <v>3</v>
      </c>
      <c r="C21" s="76">
        <f t="shared" si="0"/>
        <v>0</v>
      </c>
      <c r="D21" s="47">
        <f>'2.2'!E22</f>
        <v>66.666666666666657</v>
      </c>
      <c r="E21" s="47" t="str">
        <f>'2.2'!F22</f>
        <v>0</v>
      </c>
    </row>
    <row r="22" spans="1:5" s="3" customFormat="1" ht="28.35" customHeight="1" x14ac:dyDescent="0.3">
      <c r="A22" s="84">
        <v>835</v>
      </c>
      <c r="B22" s="85" t="s">
        <v>49</v>
      </c>
      <c r="C22" s="76">
        <f t="shared" si="0"/>
        <v>0</v>
      </c>
      <c r="D22" s="47">
        <f>'2.2'!E23</f>
        <v>75</v>
      </c>
      <c r="E22" s="47" t="str">
        <f>'2.2'!F23</f>
        <v>0</v>
      </c>
    </row>
    <row r="23" spans="1:5" s="3" customFormat="1" ht="28.35" customHeight="1" x14ac:dyDescent="0.3">
      <c r="A23" s="84" t="s">
        <v>62</v>
      </c>
      <c r="B23" s="85" t="s">
        <v>101</v>
      </c>
      <c r="C23" s="76">
        <f t="shared" si="0"/>
        <v>2</v>
      </c>
      <c r="D23" s="47" t="str">
        <f>'2.2'!E24</f>
        <v>х</v>
      </c>
      <c r="E23" s="47" t="str">
        <f>'2.2'!F24</f>
        <v>2</v>
      </c>
    </row>
    <row r="24" spans="1:5" s="3" customFormat="1" ht="28.35" customHeight="1" x14ac:dyDescent="0.3">
      <c r="A24" s="84">
        <v>840</v>
      </c>
      <c r="B24" s="86" t="s">
        <v>5</v>
      </c>
      <c r="C24" s="76">
        <f>E24*$D$4/100</f>
        <v>5</v>
      </c>
      <c r="D24" s="47">
        <f>'2.2'!E25</f>
        <v>100</v>
      </c>
      <c r="E24" s="47" t="str">
        <f>'2.2'!F25</f>
        <v>5</v>
      </c>
    </row>
    <row r="25" spans="1:5" s="3" customFormat="1" ht="28.35" customHeight="1" x14ac:dyDescent="0.3">
      <c r="A25" s="84">
        <v>843</v>
      </c>
      <c r="B25" s="85" t="s">
        <v>59</v>
      </c>
      <c r="C25" s="76">
        <f t="shared" si="0"/>
        <v>2</v>
      </c>
      <c r="D25" s="47" t="str">
        <f>'2.2'!E26</f>
        <v>х</v>
      </c>
      <c r="E25" s="47" t="str">
        <f>'2.2'!F26</f>
        <v>2</v>
      </c>
    </row>
    <row r="26" spans="1:5" s="3" customFormat="1" ht="28.35" customHeight="1" x14ac:dyDescent="0.3">
      <c r="A26" s="84" t="s">
        <v>50</v>
      </c>
      <c r="B26" s="85" t="s">
        <v>60</v>
      </c>
      <c r="C26" s="76">
        <f t="shared" si="0"/>
        <v>2</v>
      </c>
      <c r="D26" s="47" t="str">
        <f>'2.2'!E27</f>
        <v>х</v>
      </c>
      <c r="E26" s="47" t="str">
        <f>'2.2'!F27</f>
        <v>2</v>
      </c>
    </row>
    <row r="27" spans="1:5" s="3" customFormat="1" ht="28.35" customHeight="1" x14ac:dyDescent="0.3">
      <c r="A27" s="84">
        <v>846</v>
      </c>
      <c r="B27" s="86" t="s">
        <v>146</v>
      </c>
      <c r="C27" s="76">
        <f t="shared" si="0"/>
        <v>2</v>
      </c>
      <c r="D27" s="47" t="str">
        <f>'2.2'!E28</f>
        <v>х</v>
      </c>
      <c r="E27" s="47" t="str">
        <f>'2.2'!F28</f>
        <v>2</v>
      </c>
    </row>
    <row r="28" spans="1:5" s="3" customFormat="1" ht="28.35" customHeight="1" x14ac:dyDescent="0.3">
      <c r="A28" s="84" t="s">
        <v>147</v>
      </c>
      <c r="B28" s="86" t="s">
        <v>148</v>
      </c>
      <c r="C28" s="76">
        <f t="shared" si="0"/>
        <v>0</v>
      </c>
      <c r="D28" s="47">
        <f>'2.2'!E29</f>
        <v>16.666666666666664</v>
      </c>
      <c r="E28" s="47" t="str">
        <f>'2.2'!F29</f>
        <v>0</v>
      </c>
    </row>
    <row r="29" spans="1:5" s="3" customFormat="1" ht="28.35" customHeight="1" x14ac:dyDescent="0.3">
      <c r="A29" s="84">
        <v>855</v>
      </c>
      <c r="B29" s="86" t="s">
        <v>4</v>
      </c>
      <c r="C29" s="76">
        <f t="shared" si="0"/>
        <v>2</v>
      </c>
      <c r="D29" s="47" t="str">
        <f>'2.2'!E30</f>
        <v>х</v>
      </c>
      <c r="E29" s="47" t="str">
        <f>'2.2'!F30</f>
        <v>2</v>
      </c>
    </row>
    <row r="30" spans="1:5" s="3" customFormat="1" ht="28.35" customHeight="1" x14ac:dyDescent="0.3">
      <c r="A30" s="84">
        <v>856</v>
      </c>
      <c r="B30" s="86" t="s">
        <v>9</v>
      </c>
      <c r="C30" s="76">
        <f t="shared" si="0"/>
        <v>5</v>
      </c>
      <c r="D30" s="47">
        <f>'2.2'!E31</f>
        <v>100</v>
      </c>
      <c r="E30" s="47" t="str">
        <f>'2.2'!F31</f>
        <v>5</v>
      </c>
    </row>
    <row r="31" spans="1:5" s="3" customFormat="1" ht="28.35" customHeight="1" x14ac:dyDescent="0.3">
      <c r="A31" s="84" t="s">
        <v>149</v>
      </c>
      <c r="B31" s="86" t="s">
        <v>150</v>
      </c>
      <c r="C31" s="76">
        <f t="shared" si="0"/>
        <v>2</v>
      </c>
      <c r="D31" s="47" t="str">
        <f>'2.2'!E32</f>
        <v>х</v>
      </c>
      <c r="E31" s="47" t="str">
        <f>'2.2'!F32</f>
        <v>2</v>
      </c>
    </row>
    <row r="32" spans="1:5" s="3" customFormat="1" ht="28.35" customHeight="1" x14ac:dyDescent="0.3">
      <c r="A32" s="84">
        <v>861</v>
      </c>
      <c r="B32" s="86" t="s">
        <v>151</v>
      </c>
      <c r="C32" s="76">
        <f t="shared" si="0"/>
        <v>2</v>
      </c>
      <c r="D32" s="47" t="str">
        <f>'2.2'!E33</f>
        <v>х</v>
      </c>
      <c r="E32" s="47" t="str">
        <f>'2.2'!F33</f>
        <v>2</v>
      </c>
    </row>
    <row r="33" spans="1:5" s="3" customFormat="1" ht="28.35" customHeight="1" x14ac:dyDescent="0.3">
      <c r="A33" s="84" t="s">
        <v>103</v>
      </c>
      <c r="B33" s="86" t="s">
        <v>102</v>
      </c>
      <c r="C33" s="76">
        <f t="shared" si="0"/>
        <v>2</v>
      </c>
      <c r="D33" s="47" t="str">
        <f>'2.2'!E34</f>
        <v>х</v>
      </c>
      <c r="E33" s="47" t="str">
        <f>'2.2'!F34</f>
        <v>2</v>
      </c>
    </row>
    <row r="34" spans="1:5" s="3" customFormat="1" ht="28.35" customHeight="1" x14ac:dyDescent="0.3">
      <c r="A34" s="84">
        <v>875</v>
      </c>
      <c r="B34" s="86" t="s">
        <v>6</v>
      </c>
      <c r="C34" s="76">
        <f t="shared" si="0"/>
        <v>2</v>
      </c>
      <c r="D34" s="47" t="str">
        <f>'2.2'!E35</f>
        <v>х</v>
      </c>
      <c r="E34" s="47" t="str">
        <f>'2.2'!F35</f>
        <v>2</v>
      </c>
    </row>
    <row r="35" spans="1:5" s="3" customFormat="1" ht="28.35" customHeight="1" x14ac:dyDescent="0.3">
      <c r="A35" s="84">
        <v>880</v>
      </c>
      <c r="B35" s="85" t="s">
        <v>64</v>
      </c>
      <c r="C35" s="76">
        <f t="shared" si="0"/>
        <v>2</v>
      </c>
      <c r="D35" s="47">
        <f>'2.2'!E36</f>
        <v>88.888888888888886</v>
      </c>
      <c r="E35" s="47" t="str">
        <f>'2.2'!F36</f>
        <v>2</v>
      </c>
    </row>
    <row r="36" spans="1:5" ht="26.4" x14ac:dyDescent="0.3">
      <c r="A36" s="84">
        <v>886</v>
      </c>
      <c r="B36" s="85" t="s">
        <v>61</v>
      </c>
      <c r="C36" s="76">
        <f t="shared" ref="C36" si="1">E36*$D$4/100</f>
        <v>2</v>
      </c>
      <c r="D36" s="47" t="str">
        <f>'2.2'!E37</f>
        <v>х</v>
      </c>
      <c r="E36" s="47" t="str">
        <f>'2.2'!F37</f>
        <v>2</v>
      </c>
    </row>
    <row r="37" spans="1:5" ht="26.4" x14ac:dyDescent="0.3">
      <c r="A37" s="84">
        <v>892</v>
      </c>
      <c r="B37" s="85" t="s">
        <v>51</v>
      </c>
      <c r="C37" s="76">
        <f t="shared" ref="C37" si="2">E37*$D$4/100</f>
        <v>2</v>
      </c>
      <c r="D37" s="47" t="str">
        <f>'2.2'!E38</f>
        <v>х</v>
      </c>
      <c r="E37" s="47" t="str">
        <f>'2.2'!F38</f>
        <v>2</v>
      </c>
    </row>
    <row r="38" spans="1:5" x14ac:dyDescent="0.3">
      <c r="D38" s="15"/>
      <c r="E38" s="15"/>
    </row>
    <row r="39" spans="1:5" x14ac:dyDescent="0.3">
      <c r="D39" s="15"/>
      <c r="E39" s="15"/>
    </row>
    <row r="40" spans="1:5" x14ac:dyDescent="0.3">
      <c r="D40" s="15"/>
      <c r="E40" s="15"/>
    </row>
    <row r="41" spans="1:5" x14ac:dyDescent="0.3">
      <c r="D41" s="15"/>
      <c r="E41" s="15"/>
    </row>
    <row r="42" spans="1:5" x14ac:dyDescent="0.3">
      <c r="D42" s="15"/>
      <c r="E42" s="15"/>
    </row>
    <row r="43" spans="1:5" x14ac:dyDescent="0.3">
      <c r="D43" s="15"/>
      <c r="E43" s="15"/>
    </row>
    <row r="44" spans="1:5" x14ac:dyDescent="0.3">
      <c r="D44" s="15"/>
      <c r="E44" s="15"/>
    </row>
    <row r="45" spans="1:5" x14ac:dyDescent="0.3">
      <c r="D45" s="15"/>
      <c r="E45" s="15"/>
    </row>
    <row r="46" spans="1:5" x14ac:dyDescent="0.3">
      <c r="D46" s="15"/>
      <c r="E46" s="15"/>
    </row>
    <row r="47" spans="1:5" x14ac:dyDescent="0.3">
      <c r="D47" s="15"/>
      <c r="E47" s="15"/>
    </row>
    <row r="48" spans="1:5" x14ac:dyDescent="0.3">
      <c r="D48" s="15"/>
      <c r="E48" s="15"/>
    </row>
    <row r="49" spans="4:5" x14ac:dyDescent="0.3">
      <c r="D49" s="15"/>
      <c r="E49" s="15"/>
    </row>
    <row r="50" spans="4:5" x14ac:dyDescent="0.3">
      <c r="D50" s="15"/>
      <c r="E50" s="15"/>
    </row>
    <row r="51" spans="4:5" x14ac:dyDescent="0.3">
      <c r="D51" s="15"/>
      <c r="E51" s="15"/>
    </row>
    <row r="52" spans="4:5" x14ac:dyDescent="0.3">
      <c r="D52" s="15"/>
      <c r="E52" s="15"/>
    </row>
    <row r="53" spans="4:5" x14ac:dyDescent="0.3">
      <c r="D53" s="15"/>
      <c r="E53" s="15"/>
    </row>
    <row r="54" spans="4:5" x14ac:dyDescent="0.3">
      <c r="D54" s="15"/>
      <c r="E54" s="15"/>
    </row>
    <row r="55" spans="4:5" x14ac:dyDescent="0.3">
      <c r="D55" s="15"/>
      <c r="E55" s="15"/>
    </row>
    <row r="56" spans="4:5" x14ac:dyDescent="0.3">
      <c r="D56" s="15"/>
      <c r="E56" s="15"/>
    </row>
    <row r="57" spans="4:5" x14ac:dyDescent="0.3">
      <c r="D57" s="15"/>
      <c r="E57" s="15"/>
    </row>
    <row r="58" spans="4:5" x14ac:dyDescent="0.3">
      <c r="D58" s="15"/>
      <c r="E58" s="15"/>
    </row>
    <row r="59" spans="4:5" x14ac:dyDescent="0.3">
      <c r="D59" s="15"/>
      <c r="E59" s="15"/>
    </row>
    <row r="60" spans="4:5" x14ac:dyDescent="0.3">
      <c r="D60" s="15"/>
      <c r="E60" s="15"/>
    </row>
    <row r="61" spans="4:5" x14ac:dyDescent="0.3">
      <c r="D61" s="15"/>
      <c r="E61" s="15"/>
    </row>
    <row r="62" spans="4:5" x14ac:dyDescent="0.3">
      <c r="D62" s="15"/>
      <c r="E62" s="15"/>
    </row>
    <row r="63" spans="4:5" x14ac:dyDescent="0.3">
      <c r="D63" s="15"/>
      <c r="E63" s="15"/>
    </row>
    <row r="64" spans="4:5" x14ac:dyDescent="0.3">
      <c r="D64" s="15"/>
      <c r="E64" s="15"/>
    </row>
    <row r="65" spans="4:5" x14ac:dyDescent="0.3">
      <c r="D65" s="15"/>
      <c r="E65" s="15"/>
    </row>
    <row r="66" spans="4:5" x14ac:dyDescent="0.3">
      <c r="D66" s="15"/>
      <c r="E66" s="15"/>
    </row>
    <row r="67" spans="4:5" x14ac:dyDescent="0.3">
      <c r="D67" s="15"/>
      <c r="E67" s="15"/>
    </row>
    <row r="68" spans="4:5" x14ac:dyDescent="0.3">
      <c r="D68" s="15"/>
      <c r="E68" s="15"/>
    </row>
    <row r="69" spans="4:5" x14ac:dyDescent="0.3">
      <c r="D69" s="15"/>
      <c r="E69" s="15"/>
    </row>
    <row r="70" spans="4:5" x14ac:dyDescent="0.3">
      <c r="D70" s="15"/>
      <c r="E70" s="15"/>
    </row>
    <row r="71" spans="4:5" x14ac:dyDescent="0.3">
      <c r="D71" s="15"/>
      <c r="E71" s="15"/>
    </row>
    <row r="72" spans="4:5" x14ac:dyDescent="0.3">
      <c r="D72" s="15"/>
      <c r="E72" s="15"/>
    </row>
    <row r="73" spans="4:5" x14ac:dyDescent="0.3">
      <c r="D73" s="15"/>
      <c r="E73" s="15"/>
    </row>
    <row r="74" spans="4:5" x14ac:dyDescent="0.3">
      <c r="D74" s="15"/>
      <c r="E74" s="15"/>
    </row>
    <row r="75" spans="4:5" x14ac:dyDescent="0.3">
      <c r="D75" s="15"/>
      <c r="E75" s="15"/>
    </row>
    <row r="76" spans="4:5" x14ac:dyDescent="0.3">
      <c r="D76" s="15"/>
      <c r="E76" s="15"/>
    </row>
    <row r="77" spans="4:5" x14ac:dyDescent="0.3">
      <c r="D77" s="15"/>
      <c r="E77" s="15"/>
    </row>
    <row r="78" spans="4:5" x14ac:dyDescent="0.3">
      <c r="D78" s="15"/>
      <c r="E78" s="15"/>
    </row>
    <row r="79" spans="4:5" x14ac:dyDescent="0.3">
      <c r="D79" s="15"/>
      <c r="E79" s="15"/>
    </row>
    <row r="80" spans="4:5" x14ac:dyDescent="0.3">
      <c r="D80" s="15"/>
      <c r="E80" s="15"/>
    </row>
    <row r="81" spans="4:5" x14ac:dyDescent="0.3">
      <c r="D81" s="15"/>
      <c r="E81" s="15"/>
    </row>
    <row r="82" spans="4:5" x14ac:dyDescent="0.3">
      <c r="D82" s="15"/>
      <c r="E82" s="15"/>
    </row>
    <row r="83" spans="4:5" x14ac:dyDescent="0.3">
      <c r="D83" s="15"/>
      <c r="E83" s="15"/>
    </row>
    <row r="84" spans="4:5" x14ac:dyDescent="0.3">
      <c r="D84" s="15"/>
      <c r="E84" s="15"/>
    </row>
    <row r="85" spans="4:5" x14ac:dyDescent="0.3">
      <c r="D85" s="15"/>
      <c r="E85" s="15"/>
    </row>
    <row r="86" spans="4:5" x14ac:dyDescent="0.3">
      <c r="D86" s="15"/>
      <c r="E86" s="15"/>
    </row>
    <row r="87" spans="4:5" x14ac:dyDescent="0.3">
      <c r="D87" s="15"/>
      <c r="E87" s="15"/>
    </row>
    <row r="88" spans="4:5" x14ac:dyDescent="0.3">
      <c r="D88" s="15"/>
      <c r="E88" s="15"/>
    </row>
    <row r="89" spans="4:5" x14ac:dyDescent="0.3">
      <c r="D89" s="15"/>
      <c r="E89" s="15"/>
    </row>
    <row r="90" spans="4:5" x14ac:dyDescent="0.3">
      <c r="D90" s="15"/>
      <c r="E90" s="15"/>
    </row>
    <row r="91" spans="4:5" x14ac:dyDescent="0.3">
      <c r="D91" s="15"/>
      <c r="E91" s="15"/>
    </row>
    <row r="92" spans="4:5" x14ac:dyDescent="0.3">
      <c r="D92" s="15"/>
      <c r="E92" s="15"/>
    </row>
    <row r="93" spans="4:5" x14ac:dyDescent="0.3">
      <c r="D93" s="15"/>
      <c r="E93" s="15"/>
    </row>
    <row r="94" spans="4:5" x14ac:dyDescent="0.3">
      <c r="D94" s="15"/>
      <c r="E94" s="15"/>
    </row>
    <row r="95" spans="4:5" x14ac:dyDescent="0.3">
      <c r="D95" s="15"/>
      <c r="E95" s="15"/>
    </row>
    <row r="96" spans="4:5" x14ac:dyDescent="0.3">
      <c r="D96" s="15"/>
      <c r="E96" s="15"/>
    </row>
    <row r="97" spans="4:5" x14ac:dyDescent="0.3">
      <c r="D97" s="15"/>
      <c r="E97" s="15"/>
    </row>
    <row r="98" spans="4:5" x14ac:dyDescent="0.3">
      <c r="D98" s="15"/>
      <c r="E98" s="15"/>
    </row>
    <row r="99" spans="4:5" x14ac:dyDescent="0.3">
      <c r="D99" s="15"/>
      <c r="E99" s="15"/>
    </row>
    <row r="100" spans="4:5" x14ac:dyDescent="0.3">
      <c r="D100" s="15"/>
      <c r="E100" s="15"/>
    </row>
    <row r="101" spans="4:5" x14ac:dyDescent="0.3">
      <c r="D101" s="15"/>
      <c r="E101" s="15"/>
    </row>
    <row r="102" spans="4:5" x14ac:dyDescent="0.3">
      <c r="D102" s="15"/>
      <c r="E102" s="15"/>
    </row>
    <row r="103" spans="4:5" x14ac:dyDescent="0.3">
      <c r="D103" s="15"/>
      <c r="E103" s="15"/>
    </row>
    <row r="104" spans="4:5" x14ac:dyDescent="0.3">
      <c r="D104" s="15"/>
      <c r="E104" s="15"/>
    </row>
    <row r="105" spans="4:5" x14ac:dyDescent="0.3">
      <c r="D105" s="15"/>
      <c r="E105" s="15"/>
    </row>
    <row r="106" spans="4:5" x14ac:dyDescent="0.3">
      <c r="D106" s="15"/>
      <c r="E106" s="15"/>
    </row>
    <row r="107" spans="4:5" x14ac:dyDescent="0.3">
      <c r="D107" s="15"/>
      <c r="E107" s="15"/>
    </row>
    <row r="108" spans="4:5" x14ac:dyDescent="0.3">
      <c r="D108" s="15"/>
      <c r="E108" s="15"/>
    </row>
    <row r="109" spans="4:5" x14ac:dyDescent="0.3">
      <c r="D109" s="15"/>
      <c r="E109" s="15"/>
    </row>
    <row r="110" spans="4:5" x14ac:dyDescent="0.3">
      <c r="D110" s="15"/>
      <c r="E110" s="15"/>
    </row>
    <row r="111" spans="4:5" x14ac:dyDescent="0.3">
      <c r="D111" s="15"/>
      <c r="E111" s="15"/>
    </row>
    <row r="112" spans="4:5" x14ac:dyDescent="0.3">
      <c r="D112" s="15"/>
      <c r="E112" s="15"/>
    </row>
    <row r="113" spans="4:5" x14ac:dyDescent="0.3">
      <c r="D113" s="15"/>
      <c r="E113" s="15"/>
    </row>
    <row r="114" spans="4:5" x14ac:dyDescent="0.3">
      <c r="D114" s="15"/>
      <c r="E114" s="15"/>
    </row>
    <row r="115" spans="4:5" x14ac:dyDescent="0.3">
      <c r="D115" s="15"/>
      <c r="E115" s="15"/>
    </row>
    <row r="116" spans="4:5" x14ac:dyDescent="0.3">
      <c r="D116" s="15"/>
      <c r="E116" s="15"/>
    </row>
    <row r="117" spans="4:5" x14ac:dyDescent="0.3">
      <c r="D117" s="15"/>
      <c r="E117" s="15"/>
    </row>
    <row r="118" spans="4:5" x14ac:dyDescent="0.3">
      <c r="D118" s="15"/>
      <c r="E118" s="15"/>
    </row>
    <row r="119" spans="4:5" x14ac:dyDescent="0.3">
      <c r="D119" s="15"/>
      <c r="E119" s="15"/>
    </row>
    <row r="120" spans="4:5" x14ac:dyDescent="0.3">
      <c r="D120" s="15"/>
      <c r="E120" s="15"/>
    </row>
    <row r="121" spans="4:5" x14ac:dyDescent="0.3">
      <c r="D121" s="15"/>
      <c r="E121" s="15"/>
    </row>
    <row r="122" spans="4:5" x14ac:dyDescent="0.3">
      <c r="D122" s="15"/>
      <c r="E122" s="15"/>
    </row>
    <row r="123" spans="4:5" x14ac:dyDescent="0.3">
      <c r="D123" s="15"/>
      <c r="E123" s="15"/>
    </row>
    <row r="124" spans="4:5" x14ac:dyDescent="0.3">
      <c r="D124" s="15"/>
      <c r="E124" s="15"/>
    </row>
    <row r="125" spans="4:5" x14ac:dyDescent="0.3">
      <c r="D125" s="15"/>
      <c r="E125" s="15"/>
    </row>
    <row r="126" spans="4:5" x14ac:dyDescent="0.3">
      <c r="D126" s="15"/>
      <c r="E126" s="15"/>
    </row>
    <row r="127" spans="4:5" x14ac:dyDescent="0.3">
      <c r="D127" s="15"/>
      <c r="E127" s="15"/>
    </row>
    <row r="128" spans="4:5" x14ac:dyDescent="0.3">
      <c r="D128" s="15"/>
      <c r="E128" s="15"/>
    </row>
    <row r="129" spans="4:5" x14ac:dyDescent="0.3">
      <c r="D129" s="15"/>
      <c r="E129" s="15"/>
    </row>
    <row r="130" spans="4:5" x14ac:dyDescent="0.3">
      <c r="D130" s="15"/>
      <c r="E130" s="15"/>
    </row>
    <row r="131" spans="4:5" x14ac:dyDescent="0.3">
      <c r="D131" s="15"/>
      <c r="E131" s="15"/>
    </row>
    <row r="132" spans="4:5" x14ac:dyDescent="0.3">
      <c r="D132" s="15"/>
      <c r="E132" s="15"/>
    </row>
    <row r="133" spans="4:5" x14ac:dyDescent="0.3">
      <c r="D133" s="15"/>
      <c r="E133" s="15"/>
    </row>
    <row r="134" spans="4:5" x14ac:dyDescent="0.3">
      <c r="D134" s="15"/>
      <c r="E134" s="15"/>
    </row>
    <row r="135" spans="4:5" x14ac:dyDescent="0.3">
      <c r="D135" s="15"/>
      <c r="E135" s="15"/>
    </row>
    <row r="136" spans="4:5" x14ac:dyDescent="0.3">
      <c r="D136" s="15"/>
      <c r="E136" s="15"/>
    </row>
    <row r="137" spans="4:5" x14ac:dyDescent="0.3">
      <c r="D137" s="15"/>
      <c r="E137" s="15"/>
    </row>
    <row r="138" spans="4:5" x14ac:dyDescent="0.3">
      <c r="D138" s="15"/>
      <c r="E138" s="15"/>
    </row>
    <row r="139" spans="4:5" x14ac:dyDescent="0.3">
      <c r="D139" s="15"/>
      <c r="E139" s="15"/>
    </row>
    <row r="140" spans="4:5" x14ac:dyDescent="0.3">
      <c r="D140" s="15"/>
      <c r="E140" s="15"/>
    </row>
    <row r="141" spans="4:5" x14ac:dyDescent="0.3">
      <c r="D141" s="15"/>
      <c r="E141" s="15"/>
    </row>
    <row r="142" spans="4:5" x14ac:dyDescent="0.3">
      <c r="D142" s="15"/>
      <c r="E142" s="15"/>
    </row>
    <row r="143" spans="4:5" x14ac:dyDescent="0.3">
      <c r="D143" s="15"/>
      <c r="E143" s="15"/>
    </row>
    <row r="144" spans="4:5" x14ac:dyDescent="0.3">
      <c r="D144" s="15"/>
      <c r="E144" s="15"/>
    </row>
    <row r="145" spans="4:5" x14ac:dyDescent="0.3">
      <c r="D145" s="15"/>
      <c r="E145" s="15"/>
    </row>
    <row r="146" spans="4:5" x14ac:dyDescent="0.3">
      <c r="D146" s="15"/>
      <c r="E146" s="15"/>
    </row>
    <row r="147" spans="4:5" x14ac:dyDescent="0.3">
      <c r="D147" s="15"/>
      <c r="E147" s="15"/>
    </row>
    <row r="148" spans="4:5" x14ac:dyDescent="0.3">
      <c r="D148" s="15"/>
      <c r="E148" s="15"/>
    </row>
    <row r="149" spans="4:5" x14ac:dyDescent="0.3">
      <c r="D149" s="15"/>
      <c r="E149" s="15"/>
    </row>
    <row r="150" spans="4:5" x14ac:dyDescent="0.3">
      <c r="D150" s="15"/>
      <c r="E150" s="15"/>
    </row>
    <row r="151" spans="4:5" x14ac:dyDescent="0.3">
      <c r="D151" s="15"/>
      <c r="E151" s="15"/>
    </row>
    <row r="152" spans="4:5" x14ac:dyDescent="0.3">
      <c r="D152" s="15"/>
      <c r="E152" s="15"/>
    </row>
    <row r="153" spans="4:5" x14ac:dyDescent="0.3">
      <c r="D153" s="15"/>
      <c r="E153" s="15"/>
    </row>
    <row r="154" spans="4:5" x14ac:dyDescent="0.3">
      <c r="D154" s="15"/>
      <c r="E154" s="15"/>
    </row>
    <row r="155" spans="4:5" x14ac:dyDescent="0.3">
      <c r="D155" s="15"/>
      <c r="E155" s="15"/>
    </row>
    <row r="156" spans="4:5" x14ac:dyDescent="0.3">
      <c r="D156" s="15"/>
      <c r="E156" s="15"/>
    </row>
    <row r="157" spans="4:5" x14ac:dyDescent="0.3">
      <c r="D157" s="15"/>
      <c r="E157" s="15"/>
    </row>
    <row r="158" spans="4:5" x14ac:dyDescent="0.3">
      <c r="D158" s="15"/>
      <c r="E158" s="15"/>
    </row>
    <row r="159" spans="4:5" x14ac:dyDescent="0.3">
      <c r="D159" s="15"/>
      <c r="E159" s="15"/>
    </row>
    <row r="160" spans="4:5" x14ac:dyDescent="0.3">
      <c r="D160" s="15"/>
      <c r="E160" s="15"/>
    </row>
    <row r="161" spans="4:5" x14ac:dyDescent="0.3">
      <c r="D161" s="15"/>
      <c r="E161" s="15"/>
    </row>
    <row r="162" spans="4:5" x14ac:dyDescent="0.3">
      <c r="D162" s="15"/>
      <c r="E162" s="15"/>
    </row>
    <row r="163" spans="4:5" x14ac:dyDescent="0.3">
      <c r="D163" s="15"/>
      <c r="E163" s="15"/>
    </row>
    <row r="164" spans="4:5" x14ac:dyDescent="0.3">
      <c r="D164" s="15"/>
      <c r="E164" s="15"/>
    </row>
    <row r="165" spans="4:5" x14ac:dyDescent="0.3">
      <c r="D165" s="15"/>
      <c r="E165" s="15"/>
    </row>
    <row r="166" spans="4:5" x14ac:dyDescent="0.3">
      <c r="D166" s="15"/>
      <c r="E166" s="15"/>
    </row>
    <row r="167" spans="4:5" x14ac:dyDescent="0.3">
      <c r="D167" s="15"/>
      <c r="E167" s="15"/>
    </row>
    <row r="168" spans="4:5" x14ac:dyDescent="0.3">
      <c r="D168" s="15"/>
      <c r="E168" s="15"/>
    </row>
    <row r="169" spans="4:5" x14ac:dyDescent="0.3">
      <c r="D169" s="15"/>
      <c r="E169" s="15"/>
    </row>
    <row r="170" spans="4:5" x14ac:dyDescent="0.3">
      <c r="D170" s="15"/>
      <c r="E170" s="15"/>
    </row>
    <row r="171" spans="4:5" x14ac:dyDescent="0.3">
      <c r="D171" s="15"/>
      <c r="E171" s="15"/>
    </row>
    <row r="172" spans="4:5" x14ac:dyDescent="0.3">
      <c r="D172" s="15"/>
      <c r="E172" s="15"/>
    </row>
    <row r="173" spans="4:5" x14ac:dyDescent="0.3">
      <c r="D173" s="15"/>
      <c r="E173" s="15"/>
    </row>
    <row r="174" spans="4:5" x14ac:dyDescent="0.3">
      <c r="D174" s="15"/>
      <c r="E174" s="15"/>
    </row>
    <row r="175" spans="4:5" x14ac:dyDescent="0.3">
      <c r="D175" s="15"/>
      <c r="E175" s="15"/>
    </row>
    <row r="176" spans="4:5" x14ac:dyDescent="0.3">
      <c r="D176" s="15"/>
      <c r="E176" s="15"/>
    </row>
    <row r="177" spans="4:5" x14ac:dyDescent="0.3">
      <c r="D177" s="15"/>
      <c r="E177" s="15"/>
    </row>
    <row r="178" spans="4:5" x14ac:dyDescent="0.3">
      <c r="D178" s="15"/>
      <c r="E178" s="15"/>
    </row>
    <row r="179" spans="4:5" x14ac:dyDescent="0.3">
      <c r="D179" s="15"/>
      <c r="E179" s="15"/>
    </row>
    <row r="180" spans="4:5" x14ac:dyDescent="0.3">
      <c r="D180" s="15"/>
      <c r="E180" s="15"/>
    </row>
    <row r="181" spans="4:5" x14ac:dyDescent="0.3">
      <c r="D181" s="15"/>
      <c r="E181" s="15"/>
    </row>
    <row r="182" spans="4:5" x14ac:dyDescent="0.3">
      <c r="D182" s="15"/>
      <c r="E182" s="15"/>
    </row>
    <row r="183" spans="4:5" x14ac:dyDescent="0.3">
      <c r="D183" s="15"/>
      <c r="E183" s="15"/>
    </row>
    <row r="184" spans="4:5" x14ac:dyDescent="0.3">
      <c r="D184" s="15"/>
      <c r="E184" s="15"/>
    </row>
    <row r="185" spans="4:5" x14ac:dyDescent="0.3">
      <c r="D185" s="15"/>
      <c r="E185" s="15"/>
    </row>
    <row r="186" spans="4:5" x14ac:dyDescent="0.3">
      <c r="D186" s="15"/>
      <c r="E186" s="15"/>
    </row>
    <row r="187" spans="4:5" x14ac:dyDescent="0.3">
      <c r="D187" s="15"/>
      <c r="E187" s="15"/>
    </row>
    <row r="188" spans="4:5" x14ac:dyDescent="0.3">
      <c r="D188" s="15"/>
      <c r="E188" s="15"/>
    </row>
    <row r="189" spans="4:5" x14ac:dyDescent="0.3">
      <c r="D189" s="15"/>
      <c r="E189" s="15"/>
    </row>
    <row r="190" spans="4:5" x14ac:dyDescent="0.3">
      <c r="D190" s="15"/>
      <c r="E190" s="15"/>
    </row>
    <row r="191" spans="4:5" x14ac:dyDescent="0.3">
      <c r="D191" s="15"/>
      <c r="E191" s="15"/>
    </row>
    <row r="192" spans="4:5" x14ac:dyDescent="0.3">
      <c r="D192" s="15"/>
      <c r="E192" s="15"/>
    </row>
    <row r="193" spans="4:5" x14ac:dyDescent="0.3">
      <c r="D193" s="15"/>
      <c r="E193" s="15"/>
    </row>
    <row r="194" spans="4:5" x14ac:dyDescent="0.3">
      <c r="D194" s="15"/>
      <c r="E194" s="15"/>
    </row>
    <row r="195" spans="4:5" x14ac:dyDescent="0.3">
      <c r="D195" s="15"/>
      <c r="E195" s="15"/>
    </row>
    <row r="196" spans="4:5" x14ac:dyDescent="0.3">
      <c r="D196" s="15"/>
      <c r="E196" s="15"/>
    </row>
    <row r="197" spans="4:5" x14ac:dyDescent="0.3">
      <c r="D197" s="15"/>
      <c r="E197" s="15"/>
    </row>
    <row r="198" spans="4:5" x14ac:dyDescent="0.3">
      <c r="D198" s="15"/>
      <c r="E198" s="15"/>
    </row>
    <row r="199" spans="4:5" x14ac:dyDescent="0.3">
      <c r="D199" s="15"/>
      <c r="E199" s="15"/>
    </row>
    <row r="200" spans="4:5" x14ac:dyDescent="0.3">
      <c r="D200" s="15"/>
      <c r="E200" s="15"/>
    </row>
    <row r="201" spans="4:5" x14ac:dyDescent="0.3">
      <c r="D201" s="15"/>
      <c r="E201" s="15"/>
    </row>
    <row r="202" spans="4:5" x14ac:dyDescent="0.3">
      <c r="D202" s="15"/>
      <c r="E202" s="15"/>
    </row>
    <row r="203" spans="4:5" x14ac:dyDescent="0.3">
      <c r="D203" s="15"/>
      <c r="E203" s="15"/>
    </row>
  </sheetData>
  <autoFilter ref="A5:E36"/>
  <mergeCells count="3">
    <mergeCell ref="D3:E3"/>
    <mergeCell ref="D4:E4"/>
    <mergeCell ref="A1:E1"/>
  </mergeCells>
  <printOptions gridLines="1"/>
  <pageMargins left="0.39370078740157483" right="0.35433070866141736" top="0.43307086614173229" bottom="0.15748031496062992" header="0.15748031496062992" footer="0.19685039370078741"/>
  <pageSetup paperSize="9" scale="90" fitToHeight="0" orientation="portrait" horizontalDpi="4294967294" verticalDpi="4294967294"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tabColor rgb="FF92D050"/>
    <pageSetUpPr fitToPage="1"/>
  </sheetPr>
  <dimension ref="A1:F85"/>
  <sheetViews>
    <sheetView view="pageBreakPreview" zoomScaleNormal="110" zoomScaleSheetLayoutView="100" zoomScalePageLayoutView="95" workbookViewId="0">
      <pane xSplit="2" ySplit="6" topLeftCell="C31" activePane="bottomRight" state="frozen"/>
      <selection pane="topRight" activeCell="C1" sqref="C1"/>
      <selection pane="bottomLeft" activeCell="A5" sqref="A5"/>
      <selection pane="bottomRight" activeCell="E7" sqref="E7:F38"/>
    </sheetView>
  </sheetViews>
  <sheetFormatPr defaultColWidth="7.5546875" defaultRowHeight="13.8" x14ac:dyDescent="0.25"/>
  <cols>
    <col min="1" max="1" width="7.109375" style="36" customWidth="1"/>
    <col min="2" max="2" width="48.5546875" style="39" customWidth="1"/>
    <col min="3" max="4" width="22.5546875" style="38" customWidth="1"/>
    <col min="5" max="5" width="32.44140625" style="48" customWidth="1"/>
    <col min="6" max="6" width="22.5546875" style="36" customWidth="1"/>
    <col min="7" max="16384" width="7.5546875" style="36"/>
  </cols>
  <sheetData>
    <row r="1" spans="1:6" ht="39.75" customHeight="1" x14ac:dyDescent="0.25">
      <c r="A1" s="167" t="s">
        <v>108</v>
      </c>
      <c r="B1" s="167"/>
      <c r="C1" s="167"/>
      <c r="D1" s="167"/>
      <c r="E1" s="167"/>
      <c r="F1" s="167"/>
    </row>
    <row r="3" spans="1:6" ht="153.75" customHeight="1" x14ac:dyDescent="0.25">
      <c r="A3" s="106" t="s">
        <v>0</v>
      </c>
      <c r="B3" s="106" t="s">
        <v>1</v>
      </c>
      <c r="C3" s="102" t="s">
        <v>116</v>
      </c>
      <c r="D3" s="116" t="s">
        <v>115</v>
      </c>
      <c r="E3" s="116" t="s">
        <v>117</v>
      </c>
      <c r="F3" s="102" t="s">
        <v>20</v>
      </c>
    </row>
    <row r="4" spans="1:6" ht="24" x14ac:dyDescent="0.25">
      <c r="A4" s="106"/>
      <c r="B4" s="107" t="s">
        <v>29</v>
      </c>
      <c r="C4" s="101" t="s">
        <v>152</v>
      </c>
      <c r="D4" s="101" t="s">
        <v>152</v>
      </c>
      <c r="E4" s="101" t="s">
        <v>152</v>
      </c>
      <c r="F4" s="101" t="s">
        <v>152</v>
      </c>
    </row>
    <row r="5" spans="1:6" x14ac:dyDescent="0.25">
      <c r="A5" s="117"/>
      <c r="B5" s="107" t="s">
        <v>10</v>
      </c>
      <c r="C5" s="102" t="s">
        <v>16</v>
      </c>
      <c r="D5" s="102" t="s">
        <v>16</v>
      </c>
      <c r="E5" s="102" t="s">
        <v>21</v>
      </c>
      <c r="F5" s="102" t="s">
        <v>26</v>
      </c>
    </row>
    <row r="6" spans="1:6" ht="24" x14ac:dyDescent="0.25">
      <c r="A6" s="117"/>
      <c r="B6" s="107" t="s">
        <v>11</v>
      </c>
      <c r="C6" s="102" t="s">
        <v>17</v>
      </c>
      <c r="D6" s="102" t="s">
        <v>17</v>
      </c>
      <c r="E6" s="103" t="s">
        <v>27</v>
      </c>
      <c r="F6" s="102"/>
    </row>
    <row r="7" spans="1:6" s="14" customFormat="1" x14ac:dyDescent="0.3">
      <c r="A7" s="84">
        <v>802</v>
      </c>
      <c r="B7" s="85" t="s">
        <v>45</v>
      </c>
      <c r="C7" s="125">
        <v>2</v>
      </c>
      <c r="D7" s="125">
        <v>2</v>
      </c>
      <c r="E7" s="71">
        <v>100</v>
      </c>
      <c r="F7" s="1" t="s">
        <v>123</v>
      </c>
    </row>
    <row r="8" spans="1:6" s="39" customFormat="1" ht="26.4" x14ac:dyDescent="0.3">
      <c r="A8" s="84">
        <v>803</v>
      </c>
      <c r="B8" s="86" t="s">
        <v>7</v>
      </c>
      <c r="C8" s="35">
        <v>0</v>
      </c>
      <c r="D8" s="35">
        <v>0</v>
      </c>
      <c r="E8" s="71" t="s">
        <v>192</v>
      </c>
      <c r="F8" s="1" t="s">
        <v>120</v>
      </c>
    </row>
    <row r="9" spans="1:6" s="39" customFormat="1" x14ac:dyDescent="0.3">
      <c r="A9" s="84">
        <v>811</v>
      </c>
      <c r="B9" s="86" t="s">
        <v>8</v>
      </c>
      <c r="C9" s="35">
        <v>2</v>
      </c>
      <c r="D9" s="35">
        <v>2</v>
      </c>
      <c r="E9" s="71">
        <v>100</v>
      </c>
      <c r="F9" s="1" t="s">
        <v>123</v>
      </c>
    </row>
    <row r="10" spans="1:6" s="39" customFormat="1" ht="26.4" x14ac:dyDescent="0.3">
      <c r="A10" s="84">
        <v>812</v>
      </c>
      <c r="B10" s="85" t="s">
        <v>46</v>
      </c>
      <c r="C10" s="125">
        <v>3</v>
      </c>
      <c r="D10" s="125">
        <v>3</v>
      </c>
      <c r="E10" s="71">
        <v>100</v>
      </c>
      <c r="F10" s="1" t="s">
        <v>123</v>
      </c>
    </row>
    <row r="11" spans="1:6" s="39" customFormat="1" ht="26.4" x14ac:dyDescent="0.3">
      <c r="A11" s="84">
        <v>814</v>
      </c>
      <c r="B11" s="85" t="s">
        <v>95</v>
      </c>
      <c r="C11" s="125">
        <v>25</v>
      </c>
      <c r="D11" s="125">
        <v>19</v>
      </c>
      <c r="E11" s="71">
        <v>76</v>
      </c>
      <c r="F11" s="1" t="s">
        <v>118</v>
      </c>
    </row>
    <row r="12" spans="1:6" s="39" customFormat="1" ht="26.4" x14ac:dyDescent="0.3">
      <c r="A12" s="84">
        <v>815</v>
      </c>
      <c r="B12" s="86" t="s">
        <v>96</v>
      </c>
      <c r="C12" s="35">
        <v>0</v>
      </c>
      <c r="D12" s="35">
        <v>0</v>
      </c>
      <c r="E12" s="71" t="s">
        <v>192</v>
      </c>
      <c r="F12" s="1" t="s">
        <v>120</v>
      </c>
    </row>
    <row r="13" spans="1:6" s="39" customFormat="1" ht="26.4" x14ac:dyDescent="0.3">
      <c r="A13" s="84">
        <v>816</v>
      </c>
      <c r="B13" s="85" t="s">
        <v>47</v>
      </c>
      <c r="C13" s="35">
        <v>8</v>
      </c>
      <c r="D13" s="35">
        <v>8</v>
      </c>
      <c r="E13" s="71">
        <v>100</v>
      </c>
      <c r="F13" s="1" t="s">
        <v>123</v>
      </c>
    </row>
    <row r="14" spans="1:6" s="39" customFormat="1" ht="26.4" x14ac:dyDescent="0.3">
      <c r="A14" s="84" t="s">
        <v>97</v>
      </c>
      <c r="B14" s="85" t="s">
        <v>98</v>
      </c>
      <c r="C14" s="35">
        <v>0</v>
      </c>
      <c r="D14" s="35">
        <v>0</v>
      </c>
      <c r="E14" s="71" t="s">
        <v>192</v>
      </c>
      <c r="F14" s="1" t="s">
        <v>120</v>
      </c>
    </row>
    <row r="15" spans="1:6" s="39" customFormat="1" x14ac:dyDescent="0.3">
      <c r="A15" s="84">
        <v>820</v>
      </c>
      <c r="B15" s="86" t="s">
        <v>2</v>
      </c>
      <c r="C15" s="35">
        <v>2</v>
      </c>
      <c r="D15" s="35">
        <v>2</v>
      </c>
      <c r="E15" s="71">
        <v>100</v>
      </c>
      <c r="F15" s="1" t="s">
        <v>123</v>
      </c>
    </row>
    <row r="16" spans="1:6" s="39" customFormat="1" ht="26.4" x14ac:dyDescent="0.3">
      <c r="A16" s="84">
        <v>821</v>
      </c>
      <c r="B16" s="85" t="s">
        <v>63</v>
      </c>
      <c r="C16" s="35">
        <v>0</v>
      </c>
      <c r="D16" s="35">
        <v>0</v>
      </c>
      <c r="E16" s="71" t="s">
        <v>192</v>
      </c>
      <c r="F16" s="1" t="s">
        <v>120</v>
      </c>
    </row>
    <row r="17" spans="1:6" s="39" customFormat="1" x14ac:dyDescent="0.3">
      <c r="A17" s="84">
        <v>825</v>
      </c>
      <c r="B17" s="86" t="s">
        <v>84</v>
      </c>
      <c r="C17" s="35">
        <v>1</v>
      </c>
      <c r="D17" s="35">
        <v>1</v>
      </c>
      <c r="E17" s="71">
        <v>100</v>
      </c>
      <c r="F17" s="1" t="s">
        <v>123</v>
      </c>
    </row>
    <row r="18" spans="1:6" s="39" customFormat="1" ht="26.4" x14ac:dyDescent="0.3">
      <c r="A18" s="84" t="s">
        <v>99</v>
      </c>
      <c r="B18" s="86" t="s">
        <v>100</v>
      </c>
      <c r="C18" s="35">
        <v>0</v>
      </c>
      <c r="D18" s="35">
        <v>0</v>
      </c>
      <c r="E18" s="71" t="s">
        <v>192</v>
      </c>
      <c r="F18" s="1" t="s">
        <v>120</v>
      </c>
    </row>
    <row r="19" spans="1:6" s="39" customFormat="1" x14ac:dyDescent="0.3">
      <c r="A19" s="84">
        <v>830</v>
      </c>
      <c r="B19" s="86" t="s">
        <v>58</v>
      </c>
      <c r="C19" s="35">
        <v>0</v>
      </c>
      <c r="D19" s="35">
        <v>0</v>
      </c>
      <c r="E19" s="71" t="s">
        <v>192</v>
      </c>
      <c r="F19" s="1" t="s">
        <v>120</v>
      </c>
    </row>
    <row r="20" spans="1:6" s="39" customFormat="1" ht="26.4" x14ac:dyDescent="0.3">
      <c r="A20" s="84">
        <v>832</v>
      </c>
      <c r="B20" s="86" t="s">
        <v>65</v>
      </c>
      <c r="C20" s="35">
        <v>10</v>
      </c>
      <c r="D20" s="35">
        <v>8</v>
      </c>
      <c r="E20" s="71">
        <v>80</v>
      </c>
      <c r="F20" s="1" t="s">
        <v>119</v>
      </c>
    </row>
    <row r="21" spans="1:6" s="39" customFormat="1" ht="26.4" x14ac:dyDescent="0.3">
      <c r="A21" s="84" t="s">
        <v>48</v>
      </c>
      <c r="B21" s="86" t="s">
        <v>66</v>
      </c>
      <c r="C21" s="35">
        <v>0</v>
      </c>
      <c r="D21" s="35">
        <v>0</v>
      </c>
      <c r="E21" s="71" t="s">
        <v>192</v>
      </c>
      <c r="F21" s="1" t="s">
        <v>120</v>
      </c>
    </row>
    <row r="22" spans="1:6" s="39" customFormat="1" x14ac:dyDescent="0.3">
      <c r="A22" s="84">
        <v>834</v>
      </c>
      <c r="B22" s="86" t="s">
        <v>3</v>
      </c>
      <c r="C22" s="35">
        <v>3</v>
      </c>
      <c r="D22" s="35">
        <v>2</v>
      </c>
      <c r="E22" s="71">
        <v>66.666666666666657</v>
      </c>
      <c r="F22" s="1" t="s">
        <v>118</v>
      </c>
    </row>
    <row r="23" spans="1:6" s="39" customFormat="1" ht="26.4" x14ac:dyDescent="0.3">
      <c r="A23" s="84">
        <v>835</v>
      </c>
      <c r="B23" s="85" t="s">
        <v>49</v>
      </c>
      <c r="C23" s="35">
        <v>16</v>
      </c>
      <c r="D23" s="35">
        <v>12</v>
      </c>
      <c r="E23" s="71">
        <v>75</v>
      </c>
      <c r="F23" s="1" t="s">
        <v>118</v>
      </c>
    </row>
    <row r="24" spans="1:6" s="39" customFormat="1" ht="26.4" x14ac:dyDescent="0.3">
      <c r="A24" s="84" t="s">
        <v>62</v>
      </c>
      <c r="B24" s="85" t="s">
        <v>101</v>
      </c>
      <c r="C24" s="125">
        <v>0</v>
      </c>
      <c r="D24" s="125">
        <v>0</v>
      </c>
      <c r="E24" s="71" t="s">
        <v>192</v>
      </c>
      <c r="F24" s="1" t="s">
        <v>120</v>
      </c>
    </row>
    <row r="25" spans="1:6" s="39" customFormat="1" x14ac:dyDescent="0.3">
      <c r="A25" s="84">
        <v>840</v>
      </c>
      <c r="B25" s="86" t="s">
        <v>5</v>
      </c>
      <c r="C25" s="125">
        <v>1</v>
      </c>
      <c r="D25" s="125">
        <v>1</v>
      </c>
      <c r="E25" s="71">
        <v>100</v>
      </c>
      <c r="F25" s="1" t="s">
        <v>123</v>
      </c>
    </row>
    <row r="26" spans="1:6" s="39" customFormat="1" ht="26.4" x14ac:dyDescent="0.3">
      <c r="A26" s="84">
        <v>843</v>
      </c>
      <c r="B26" s="85" t="s">
        <v>59</v>
      </c>
      <c r="C26" s="125">
        <v>0</v>
      </c>
      <c r="D26" s="125">
        <v>0</v>
      </c>
      <c r="E26" s="71" t="s">
        <v>192</v>
      </c>
      <c r="F26" s="1" t="s">
        <v>120</v>
      </c>
    </row>
    <row r="27" spans="1:6" s="39" customFormat="1" ht="26.4" x14ac:dyDescent="0.3">
      <c r="A27" s="84" t="s">
        <v>50</v>
      </c>
      <c r="B27" s="85" t="s">
        <v>60</v>
      </c>
      <c r="C27" s="125">
        <v>0</v>
      </c>
      <c r="D27" s="125">
        <v>0</v>
      </c>
      <c r="E27" s="71" t="s">
        <v>192</v>
      </c>
      <c r="F27" s="1" t="s">
        <v>120</v>
      </c>
    </row>
    <row r="28" spans="1:6" s="39" customFormat="1" ht="26.4" x14ac:dyDescent="0.3">
      <c r="A28" s="84">
        <v>846</v>
      </c>
      <c r="B28" s="86" t="s">
        <v>146</v>
      </c>
      <c r="C28" s="35">
        <v>0</v>
      </c>
      <c r="D28" s="35">
        <v>0</v>
      </c>
      <c r="E28" s="71" t="s">
        <v>192</v>
      </c>
      <c r="F28" s="1" t="s">
        <v>120</v>
      </c>
    </row>
    <row r="29" spans="1:6" s="39" customFormat="1" ht="26.4" x14ac:dyDescent="0.3">
      <c r="A29" s="84" t="s">
        <v>147</v>
      </c>
      <c r="B29" s="86" t="s">
        <v>148</v>
      </c>
      <c r="C29" s="125">
        <v>6</v>
      </c>
      <c r="D29" s="125">
        <v>1</v>
      </c>
      <c r="E29" s="71">
        <v>16.666666666666664</v>
      </c>
      <c r="F29" s="1" t="s">
        <v>118</v>
      </c>
    </row>
    <row r="30" spans="1:6" s="39" customFormat="1" x14ac:dyDescent="0.3">
      <c r="A30" s="84">
        <v>855</v>
      </c>
      <c r="B30" s="86" t="s">
        <v>4</v>
      </c>
      <c r="C30" s="35">
        <v>0</v>
      </c>
      <c r="D30" s="35">
        <v>0</v>
      </c>
      <c r="E30" s="71" t="s">
        <v>192</v>
      </c>
      <c r="F30" s="1" t="s">
        <v>120</v>
      </c>
    </row>
    <row r="31" spans="1:6" s="39" customFormat="1" x14ac:dyDescent="0.3">
      <c r="A31" s="84">
        <v>856</v>
      </c>
      <c r="B31" s="86" t="s">
        <v>9</v>
      </c>
      <c r="C31" s="35">
        <v>1</v>
      </c>
      <c r="D31" s="35">
        <v>1</v>
      </c>
      <c r="E31" s="71">
        <v>100</v>
      </c>
      <c r="F31" s="1" t="s">
        <v>123</v>
      </c>
    </row>
    <row r="32" spans="1:6" s="39" customFormat="1" ht="26.4" x14ac:dyDescent="0.3">
      <c r="A32" s="84" t="s">
        <v>149</v>
      </c>
      <c r="B32" s="86" t="s">
        <v>150</v>
      </c>
      <c r="C32" s="35">
        <v>0</v>
      </c>
      <c r="D32" s="35">
        <v>0</v>
      </c>
      <c r="E32" s="71" t="s">
        <v>192</v>
      </c>
      <c r="F32" s="1" t="s">
        <v>120</v>
      </c>
    </row>
    <row r="33" spans="1:6" s="39" customFormat="1" ht="26.4" x14ac:dyDescent="0.3">
      <c r="A33" s="84">
        <v>861</v>
      </c>
      <c r="B33" s="86" t="s">
        <v>151</v>
      </c>
      <c r="C33" s="35">
        <v>0</v>
      </c>
      <c r="D33" s="35">
        <v>0</v>
      </c>
      <c r="E33" s="71" t="s">
        <v>192</v>
      </c>
      <c r="F33" s="1" t="s">
        <v>120</v>
      </c>
    </row>
    <row r="34" spans="1:6" s="39" customFormat="1" ht="26.4" x14ac:dyDescent="0.3">
      <c r="A34" s="84" t="s">
        <v>103</v>
      </c>
      <c r="B34" s="86" t="s">
        <v>102</v>
      </c>
      <c r="C34" s="35">
        <v>0</v>
      </c>
      <c r="D34" s="35">
        <v>0</v>
      </c>
      <c r="E34" s="71" t="s">
        <v>192</v>
      </c>
      <c r="F34" s="1" t="s">
        <v>120</v>
      </c>
    </row>
    <row r="35" spans="1:6" s="39" customFormat="1" x14ac:dyDescent="0.3">
      <c r="A35" s="84">
        <v>875</v>
      </c>
      <c r="B35" s="86" t="s">
        <v>6</v>
      </c>
      <c r="C35" s="35">
        <v>0</v>
      </c>
      <c r="D35" s="35">
        <v>0</v>
      </c>
      <c r="E35" s="71" t="s">
        <v>192</v>
      </c>
      <c r="F35" s="1" t="s">
        <v>120</v>
      </c>
    </row>
    <row r="36" spans="1:6" s="39" customFormat="1" x14ac:dyDescent="0.3">
      <c r="A36" s="84">
        <v>880</v>
      </c>
      <c r="B36" s="85" t="s">
        <v>64</v>
      </c>
      <c r="C36" s="125">
        <v>18</v>
      </c>
      <c r="D36" s="125">
        <v>16</v>
      </c>
      <c r="E36" s="71">
        <v>88.888888888888886</v>
      </c>
      <c r="F36" s="1" t="s">
        <v>120</v>
      </c>
    </row>
    <row r="37" spans="1:6" ht="26.4" x14ac:dyDescent="0.25">
      <c r="A37" s="84">
        <v>886</v>
      </c>
      <c r="B37" s="85" t="s">
        <v>61</v>
      </c>
      <c r="C37" s="35">
        <v>0</v>
      </c>
      <c r="D37" s="35">
        <v>0</v>
      </c>
      <c r="E37" s="71" t="s">
        <v>192</v>
      </c>
      <c r="F37" s="1" t="s">
        <v>120</v>
      </c>
    </row>
    <row r="38" spans="1:6" ht="26.4" x14ac:dyDescent="0.25">
      <c r="A38" s="84">
        <v>892</v>
      </c>
      <c r="B38" s="85" t="s">
        <v>51</v>
      </c>
      <c r="C38" s="35">
        <v>0</v>
      </c>
      <c r="D38" s="35">
        <v>0</v>
      </c>
      <c r="E38" s="71" t="s">
        <v>192</v>
      </c>
      <c r="F38" s="1" t="s">
        <v>120</v>
      </c>
    </row>
    <row r="39" spans="1:6" x14ac:dyDescent="0.25">
      <c r="A39" s="37"/>
      <c r="B39" s="49"/>
    </row>
    <row r="40" spans="1:6" x14ac:dyDescent="0.25">
      <c r="A40" s="37"/>
      <c r="B40" s="49"/>
    </row>
    <row r="41" spans="1:6" x14ac:dyDescent="0.25">
      <c r="A41" s="37"/>
      <c r="B41" s="49"/>
    </row>
    <row r="42" spans="1:6" x14ac:dyDescent="0.25">
      <c r="A42" s="37"/>
      <c r="B42" s="49"/>
    </row>
    <row r="43" spans="1:6" x14ac:dyDescent="0.25">
      <c r="A43" s="37"/>
      <c r="B43" s="49"/>
    </row>
    <row r="44" spans="1:6" x14ac:dyDescent="0.25">
      <c r="A44" s="37"/>
      <c r="B44" s="49"/>
    </row>
    <row r="45" spans="1:6" x14ac:dyDescent="0.25">
      <c r="A45" s="37"/>
      <c r="B45" s="49"/>
    </row>
    <row r="46" spans="1:6" x14ac:dyDescent="0.25">
      <c r="A46" s="37"/>
      <c r="B46" s="49"/>
    </row>
    <row r="47" spans="1:6" x14ac:dyDescent="0.25">
      <c r="A47" s="37"/>
      <c r="B47" s="49"/>
    </row>
    <row r="48" spans="1:6" x14ac:dyDescent="0.25">
      <c r="A48" s="37"/>
      <c r="B48" s="49"/>
    </row>
    <row r="49" spans="1:2" x14ac:dyDescent="0.25">
      <c r="A49" s="37"/>
      <c r="B49" s="49"/>
    </row>
    <row r="50" spans="1:2" x14ac:dyDescent="0.25">
      <c r="A50" s="37"/>
      <c r="B50" s="49"/>
    </row>
    <row r="51" spans="1:2" x14ac:dyDescent="0.25">
      <c r="A51" s="37"/>
      <c r="B51" s="49"/>
    </row>
    <row r="52" spans="1:2" x14ac:dyDescent="0.25">
      <c r="A52" s="37"/>
      <c r="B52" s="49"/>
    </row>
    <row r="53" spans="1:2" x14ac:dyDescent="0.25">
      <c r="A53" s="37"/>
      <c r="B53" s="49"/>
    </row>
    <row r="54" spans="1:2" x14ac:dyDescent="0.25">
      <c r="A54" s="37"/>
      <c r="B54" s="49"/>
    </row>
    <row r="55" spans="1:2" x14ac:dyDescent="0.25">
      <c r="A55" s="37"/>
      <c r="B55" s="49"/>
    </row>
    <row r="56" spans="1:2" x14ac:dyDescent="0.25">
      <c r="A56" s="37"/>
      <c r="B56" s="49"/>
    </row>
    <row r="57" spans="1:2" x14ac:dyDescent="0.25">
      <c r="A57" s="37"/>
      <c r="B57" s="49"/>
    </row>
    <row r="58" spans="1:2" x14ac:dyDescent="0.25">
      <c r="A58" s="37"/>
      <c r="B58" s="49"/>
    </row>
    <row r="59" spans="1:2" x14ac:dyDescent="0.25">
      <c r="A59" s="37"/>
      <c r="B59" s="49"/>
    </row>
    <row r="60" spans="1:2" x14ac:dyDescent="0.25">
      <c r="A60" s="37"/>
      <c r="B60" s="49"/>
    </row>
    <row r="61" spans="1:2" x14ac:dyDescent="0.25">
      <c r="A61" s="37"/>
      <c r="B61" s="49"/>
    </row>
    <row r="62" spans="1:2" x14ac:dyDescent="0.25">
      <c r="A62" s="37"/>
      <c r="B62" s="49"/>
    </row>
    <row r="63" spans="1:2" x14ac:dyDescent="0.25">
      <c r="A63" s="37"/>
      <c r="B63" s="49"/>
    </row>
    <row r="64" spans="1:2" x14ac:dyDescent="0.25">
      <c r="A64" s="37"/>
      <c r="B64" s="49"/>
    </row>
    <row r="65" spans="1:2" x14ac:dyDescent="0.25">
      <c r="A65" s="37"/>
      <c r="B65" s="49"/>
    </row>
    <row r="66" spans="1:2" x14ac:dyDescent="0.25">
      <c r="A66" s="37"/>
      <c r="B66" s="49"/>
    </row>
    <row r="67" spans="1:2" x14ac:dyDescent="0.25">
      <c r="A67" s="37"/>
      <c r="B67" s="49"/>
    </row>
    <row r="68" spans="1:2" x14ac:dyDescent="0.25">
      <c r="A68" s="37"/>
      <c r="B68" s="49"/>
    </row>
    <row r="69" spans="1:2" x14ac:dyDescent="0.25">
      <c r="A69" s="37"/>
      <c r="B69" s="49"/>
    </row>
    <row r="70" spans="1:2" x14ac:dyDescent="0.25">
      <c r="A70" s="37"/>
      <c r="B70" s="49"/>
    </row>
    <row r="71" spans="1:2" x14ac:dyDescent="0.25">
      <c r="A71" s="37"/>
      <c r="B71" s="49"/>
    </row>
    <row r="72" spans="1:2" x14ac:dyDescent="0.25">
      <c r="A72" s="37"/>
      <c r="B72" s="49"/>
    </row>
    <row r="73" spans="1:2" x14ac:dyDescent="0.25">
      <c r="A73" s="37"/>
      <c r="B73" s="49"/>
    </row>
    <row r="74" spans="1:2" x14ac:dyDescent="0.25">
      <c r="A74" s="37"/>
      <c r="B74" s="49"/>
    </row>
    <row r="75" spans="1:2" x14ac:dyDescent="0.25">
      <c r="A75" s="37"/>
      <c r="B75" s="49"/>
    </row>
    <row r="76" spans="1:2" x14ac:dyDescent="0.25">
      <c r="A76" s="37"/>
      <c r="B76" s="49"/>
    </row>
    <row r="77" spans="1:2" x14ac:dyDescent="0.25">
      <c r="A77" s="37"/>
      <c r="B77" s="49"/>
    </row>
    <row r="78" spans="1:2" x14ac:dyDescent="0.25">
      <c r="A78" s="37"/>
      <c r="B78" s="49"/>
    </row>
    <row r="79" spans="1:2" x14ac:dyDescent="0.25">
      <c r="A79" s="37"/>
      <c r="B79" s="49"/>
    </row>
    <row r="80" spans="1:2" x14ac:dyDescent="0.25">
      <c r="A80" s="37"/>
      <c r="B80" s="49"/>
    </row>
    <row r="81" spans="1:2" x14ac:dyDescent="0.25">
      <c r="A81" s="37"/>
      <c r="B81" s="49"/>
    </row>
    <row r="82" spans="1:2" x14ac:dyDescent="0.25">
      <c r="A82" s="37"/>
      <c r="B82" s="49"/>
    </row>
    <row r="83" spans="1:2" x14ac:dyDescent="0.25">
      <c r="A83" s="37"/>
      <c r="B83" s="49"/>
    </row>
    <row r="84" spans="1:2" x14ac:dyDescent="0.25">
      <c r="A84" s="37"/>
      <c r="B84" s="49"/>
    </row>
    <row r="85" spans="1:2" x14ac:dyDescent="0.25">
      <c r="A85" s="37"/>
      <c r="B85" s="49"/>
    </row>
  </sheetData>
  <mergeCells count="1">
    <mergeCell ref="A1:F1"/>
  </mergeCells>
  <printOptions gridLines="1"/>
  <pageMargins left="0.15748031496062992" right="0.15748031496062992" top="1.1811023622047245" bottom="0.35433070866141736" header="0.51181102362204722" footer="0.51181102362204722"/>
  <pageSetup paperSize="9" scale="91" fitToHeight="0" orientation="landscape" horizontalDpi="4294967294" verticalDpi="4294967294" r:id="rId1"/>
  <headerFooter>
    <oddFooter>&amp;L&amp;A&amp;R&amp;P</oddFooter>
  </headerFooter>
  <rowBreaks count="1" manualBreakCount="1">
    <brk id="17"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tabColor rgb="FFFF66FF"/>
    <pageSetUpPr fitToPage="1"/>
  </sheetPr>
  <dimension ref="A1:I203"/>
  <sheetViews>
    <sheetView view="pageBreakPreview" topLeftCell="A15" zoomScale="110" zoomScaleNormal="100" zoomScaleSheetLayoutView="110" workbookViewId="0">
      <selection activeCell="C22" sqref="C22"/>
    </sheetView>
  </sheetViews>
  <sheetFormatPr defaultColWidth="9.109375" defaultRowHeight="13.8" x14ac:dyDescent="0.3"/>
  <cols>
    <col min="1" max="1" width="6.33203125" style="14" customWidth="1"/>
    <col min="2" max="2" width="47" style="14" bestFit="1" customWidth="1"/>
    <col min="3" max="7" width="16.6640625" style="14" customWidth="1"/>
    <col min="8" max="8" width="15.5546875" style="14" customWidth="1"/>
    <col min="9" max="9" width="18" style="14" customWidth="1"/>
    <col min="10" max="16384" width="9.109375" style="14"/>
  </cols>
  <sheetData>
    <row r="1" spans="1:9" ht="17.399999999999999" x14ac:dyDescent="0.3">
      <c r="A1" s="167" t="s">
        <v>109</v>
      </c>
      <c r="B1" s="167"/>
      <c r="C1" s="167"/>
      <c r="D1" s="167"/>
      <c r="E1" s="167"/>
      <c r="F1" s="167"/>
      <c r="G1" s="167"/>
      <c r="H1" s="167"/>
      <c r="I1" s="167"/>
    </row>
    <row r="3" spans="1:9" s="12" customFormat="1" ht="121.5" customHeight="1" x14ac:dyDescent="0.3">
      <c r="A3" s="106" t="s">
        <v>0</v>
      </c>
      <c r="B3" s="106" t="s">
        <v>1</v>
      </c>
      <c r="C3" s="118" t="s">
        <v>72</v>
      </c>
      <c r="D3" s="177" t="s">
        <v>110</v>
      </c>
      <c r="E3" s="178"/>
      <c r="F3" s="179" t="s">
        <v>71</v>
      </c>
      <c r="G3" s="180"/>
      <c r="H3" s="175" t="s">
        <v>70</v>
      </c>
      <c r="I3" s="175"/>
    </row>
    <row r="4" spans="1:9" s="13" customFormat="1" ht="18" customHeight="1" x14ac:dyDescent="0.25">
      <c r="A4" s="106"/>
      <c r="B4" s="107" t="s">
        <v>68</v>
      </c>
      <c r="C4" s="119"/>
      <c r="D4" s="181">
        <v>35</v>
      </c>
      <c r="E4" s="182"/>
      <c r="F4" s="181">
        <v>35</v>
      </c>
      <c r="G4" s="183"/>
      <c r="H4" s="176">
        <v>30</v>
      </c>
      <c r="I4" s="176"/>
    </row>
    <row r="5" spans="1:9" s="13" customFormat="1" ht="18" customHeight="1" x14ac:dyDescent="0.25">
      <c r="A5" s="106"/>
      <c r="B5" s="107"/>
      <c r="C5" s="118"/>
      <c r="D5" s="118" t="s">
        <v>36</v>
      </c>
      <c r="E5" s="118" t="s">
        <v>37</v>
      </c>
      <c r="F5" s="118" t="s">
        <v>36</v>
      </c>
      <c r="G5" s="118" t="s">
        <v>37</v>
      </c>
      <c r="H5" s="118" t="s">
        <v>36</v>
      </c>
      <c r="I5" s="106" t="s">
        <v>37</v>
      </c>
    </row>
    <row r="6" spans="1:9" s="3" customFormat="1" ht="34.5" customHeight="1" x14ac:dyDescent="0.3">
      <c r="A6" s="84">
        <v>802</v>
      </c>
      <c r="B6" s="85" t="s">
        <v>45</v>
      </c>
      <c r="C6" s="76">
        <f>(E6*$D$4+G6*$F$4+I6*$H$4)/100</f>
        <v>2.4</v>
      </c>
      <c r="D6" s="47">
        <f>'3.1'!G7</f>
        <v>100</v>
      </c>
      <c r="E6" s="47" t="str">
        <f>'3.1'!H7</f>
        <v>5</v>
      </c>
      <c r="F6" s="2">
        <f>'3.2'!C7</f>
        <v>1</v>
      </c>
      <c r="G6" s="2">
        <f>'3.2'!D7</f>
        <v>1</v>
      </c>
      <c r="H6" s="50">
        <f>'3.3'!E7</f>
        <v>100</v>
      </c>
      <c r="I6" s="50" t="str">
        <f>'3.3'!F7</f>
        <v>1</v>
      </c>
    </row>
    <row r="7" spans="1:9" s="3" customFormat="1" ht="34.5" customHeight="1" x14ac:dyDescent="0.3">
      <c r="A7" s="84">
        <v>803</v>
      </c>
      <c r="B7" s="86" t="s">
        <v>7</v>
      </c>
      <c r="C7" s="76">
        <f t="shared" ref="C7:C35" si="0">(E7*$D$4+G7*$F$4+I7*$H$4)/100</f>
        <v>0.65</v>
      </c>
      <c r="D7" s="47">
        <f>'3.1'!G8</f>
        <v>0</v>
      </c>
      <c r="E7" s="47" t="str">
        <f>'3.1'!H8</f>
        <v>0</v>
      </c>
      <c r="F7" s="2">
        <f>'3.2'!C8</f>
        <v>0</v>
      </c>
      <c r="G7" s="2">
        <f>'3.2'!D8</f>
        <v>1</v>
      </c>
      <c r="H7" s="50">
        <f>'3.3'!E8</f>
        <v>100</v>
      </c>
      <c r="I7" s="50" t="str">
        <f>'3.3'!F8</f>
        <v>1</v>
      </c>
    </row>
    <row r="8" spans="1:9" s="3" customFormat="1" ht="34.5" customHeight="1" x14ac:dyDescent="0.3">
      <c r="A8" s="84">
        <v>811</v>
      </c>
      <c r="B8" s="86" t="s">
        <v>8</v>
      </c>
      <c r="C8" s="76">
        <f t="shared" si="0"/>
        <v>0.65</v>
      </c>
      <c r="D8" s="47">
        <f>'3.1'!G9</f>
        <v>37.192867349971706</v>
      </c>
      <c r="E8" s="47" t="str">
        <f>'3.1'!H9</f>
        <v>0</v>
      </c>
      <c r="F8" s="2">
        <f>'3.2'!C9</f>
        <v>1</v>
      </c>
      <c r="G8" s="2">
        <f>'3.2'!D9</f>
        <v>1</v>
      </c>
      <c r="H8" s="50">
        <f>'3.3'!E9</f>
        <v>100</v>
      </c>
      <c r="I8" s="50" t="str">
        <f>'3.3'!F9</f>
        <v>1</v>
      </c>
    </row>
    <row r="9" spans="1:9" s="3" customFormat="1" ht="34.5" customHeight="1" x14ac:dyDescent="0.3">
      <c r="A9" s="84">
        <v>812</v>
      </c>
      <c r="B9" s="85" t="s">
        <v>46</v>
      </c>
      <c r="C9" s="76">
        <f t="shared" si="0"/>
        <v>2.1</v>
      </c>
      <c r="D9" s="47">
        <f>'3.1'!G10</f>
        <v>100</v>
      </c>
      <c r="E9" s="47" t="str">
        <f>'3.1'!H10</f>
        <v>5</v>
      </c>
      <c r="F9" s="2">
        <f>'3.2'!C10</f>
        <v>0</v>
      </c>
      <c r="G9" s="2">
        <f>'3.2'!D10</f>
        <v>1</v>
      </c>
      <c r="H9" s="50">
        <f>'3.3'!E10</f>
        <v>92.881863370795841</v>
      </c>
      <c r="I9" s="50" t="str">
        <f>'3.3'!F10</f>
        <v>0</v>
      </c>
    </row>
    <row r="10" spans="1:9" s="3" customFormat="1" ht="34.5" customHeight="1" x14ac:dyDescent="0.3">
      <c r="A10" s="84">
        <v>814</v>
      </c>
      <c r="B10" s="85" t="s">
        <v>95</v>
      </c>
      <c r="C10" s="76">
        <f t="shared" si="0"/>
        <v>2.4</v>
      </c>
      <c r="D10" s="47">
        <f>'3.1'!G11</f>
        <v>100</v>
      </c>
      <c r="E10" s="47" t="str">
        <f>'3.1'!H11</f>
        <v>5</v>
      </c>
      <c r="F10" s="2">
        <f>'3.2'!C11</f>
        <v>1</v>
      </c>
      <c r="G10" s="2">
        <f>'3.2'!D11</f>
        <v>1</v>
      </c>
      <c r="H10" s="50">
        <f>'3.3'!E11</f>
        <v>100</v>
      </c>
      <c r="I10" s="50" t="str">
        <f>'3.3'!F11</f>
        <v>1</v>
      </c>
    </row>
    <row r="11" spans="1:9" s="3" customFormat="1" ht="34.5" customHeight="1" x14ac:dyDescent="0.3">
      <c r="A11" s="84">
        <v>815</v>
      </c>
      <c r="B11" s="86" t="s">
        <v>96</v>
      </c>
      <c r="C11" s="76">
        <f t="shared" si="0"/>
        <v>2.4</v>
      </c>
      <c r="D11" s="47">
        <f>'3.1'!G12</f>
        <v>100</v>
      </c>
      <c r="E11" s="47" t="str">
        <f>'3.1'!H12</f>
        <v>5</v>
      </c>
      <c r="F11" s="2">
        <f>'3.2'!C12</f>
        <v>0</v>
      </c>
      <c r="G11" s="2">
        <f>'3.2'!D12</f>
        <v>1</v>
      </c>
      <c r="H11" s="50">
        <f>'3.3'!E12</f>
        <v>100</v>
      </c>
      <c r="I11" s="50" t="str">
        <f>'3.3'!F12</f>
        <v>1</v>
      </c>
    </row>
    <row r="12" spans="1:9" s="3" customFormat="1" ht="34.5" customHeight="1" x14ac:dyDescent="0.3">
      <c r="A12" s="84">
        <v>816</v>
      </c>
      <c r="B12" s="85" t="s">
        <v>47</v>
      </c>
      <c r="C12" s="76">
        <f t="shared" si="0"/>
        <v>2.4</v>
      </c>
      <c r="D12" s="47">
        <f>'3.1'!G13</f>
        <v>100</v>
      </c>
      <c r="E12" s="47" t="str">
        <f>'3.1'!H13</f>
        <v>5</v>
      </c>
      <c r="F12" s="2">
        <f>'3.2'!C13</f>
        <v>0</v>
      </c>
      <c r="G12" s="2">
        <f>'3.2'!D13</f>
        <v>1</v>
      </c>
      <c r="H12" s="50">
        <f>'3.3'!E13</f>
        <v>100</v>
      </c>
      <c r="I12" s="50" t="str">
        <f>'3.3'!F13</f>
        <v>1</v>
      </c>
    </row>
    <row r="13" spans="1:9" s="3" customFormat="1" ht="34.5" customHeight="1" x14ac:dyDescent="0.3">
      <c r="A13" s="84" t="s">
        <v>97</v>
      </c>
      <c r="B13" s="85" t="s">
        <v>98</v>
      </c>
      <c r="C13" s="76">
        <f t="shared" si="0"/>
        <v>2.4</v>
      </c>
      <c r="D13" s="47">
        <f>'3.1'!G14</f>
        <v>100</v>
      </c>
      <c r="E13" s="47" t="str">
        <f>'3.1'!H14</f>
        <v>5</v>
      </c>
      <c r="F13" s="2">
        <f>'3.2'!C14</f>
        <v>0</v>
      </c>
      <c r="G13" s="2">
        <f>'3.2'!D14</f>
        <v>1</v>
      </c>
      <c r="H13" s="50">
        <f>'3.3'!E14</f>
        <v>100</v>
      </c>
      <c r="I13" s="50" t="str">
        <f>'3.3'!F14</f>
        <v>1</v>
      </c>
    </row>
    <row r="14" spans="1:9" s="3" customFormat="1" ht="34.5" customHeight="1" x14ac:dyDescent="0.3">
      <c r="A14" s="84">
        <v>820</v>
      </c>
      <c r="B14" s="86" t="s">
        <v>2</v>
      </c>
      <c r="C14" s="76">
        <f t="shared" si="0"/>
        <v>2.1</v>
      </c>
      <c r="D14" s="47">
        <f>'3.1'!G15</f>
        <v>100</v>
      </c>
      <c r="E14" s="47" t="str">
        <f>'3.1'!H15</f>
        <v>5</v>
      </c>
      <c r="F14" s="2">
        <f>'3.2'!C15</f>
        <v>1</v>
      </c>
      <c r="G14" s="2">
        <f>'3.2'!D15</f>
        <v>1</v>
      </c>
      <c r="H14" s="50">
        <f>'3.3'!E15</f>
        <v>91.570398184049964</v>
      </c>
      <c r="I14" s="50" t="str">
        <f>'3.3'!F15</f>
        <v>0</v>
      </c>
    </row>
    <row r="15" spans="1:9" s="3" customFormat="1" ht="34.5" customHeight="1" x14ac:dyDescent="0.3">
      <c r="A15" s="84">
        <v>821</v>
      </c>
      <c r="B15" s="85" t="s">
        <v>63</v>
      </c>
      <c r="C15" s="76">
        <f t="shared" si="0"/>
        <v>2.4</v>
      </c>
      <c r="D15" s="47">
        <f>'3.1'!G16</f>
        <v>100</v>
      </c>
      <c r="E15" s="47" t="str">
        <f>'3.1'!H16</f>
        <v>5</v>
      </c>
      <c r="F15" s="2">
        <f>'3.2'!C16</f>
        <v>1</v>
      </c>
      <c r="G15" s="2">
        <f>'3.2'!D16</f>
        <v>1</v>
      </c>
      <c r="H15" s="50">
        <f>'3.3'!E16</f>
        <v>100</v>
      </c>
      <c r="I15" s="50" t="str">
        <f>'3.3'!F16</f>
        <v>1</v>
      </c>
    </row>
    <row r="16" spans="1:9" s="3" customFormat="1" ht="34.5" customHeight="1" x14ac:dyDescent="0.3">
      <c r="A16" s="84">
        <v>825</v>
      </c>
      <c r="B16" s="86" t="s">
        <v>84</v>
      </c>
      <c r="C16" s="76">
        <f t="shared" si="0"/>
        <v>2.1</v>
      </c>
      <c r="D16" s="47">
        <f>'3.1'!G17</f>
        <v>100</v>
      </c>
      <c r="E16" s="47" t="str">
        <f>'3.1'!H17</f>
        <v>5</v>
      </c>
      <c r="F16" s="2">
        <f>'3.2'!C17</f>
        <v>1</v>
      </c>
      <c r="G16" s="2">
        <f>'3.2'!D17</f>
        <v>1</v>
      </c>
      <c r="H16" s="50">
        <f>'3.3'!E17</f>
        <v>99.00183681286893</v>
      </c>
      <c r="I16" s="50" t="str">
        <f>'3.3'!F17</f>
        <v>0</v>
      </c>
    </row>
    <row r="17" spans="1:9" s="3" customFormat="1" ht="34.5" customHeight="1" x14ac:dyDescent="0.3">
      <c r="A17" s="84" t="s">
        <v>99</v>
      </c>
      <c r="B17" s="86" t="s">
        <v>100</v>
      </c>
      <c r="C17" s="76">
        <f t="shared" si="0"/>
        <v>2.4</v>
      </c>
      <c r="D17" s="47">
        <f>'3.1'!G18</f>
        <v>100</v>
      </c>
      <c r="E17" s="47" t="str">
        <f>'3.1'!H18</f>
        <v>5</v>
      </c>
      <c r="F17" s="2">
        <f>'3.2'!C18</f>
        <v>0</v>
      </c>
      <c r="G17" s="2">
        <f>'3.2'!D18</f>
        <v>1</v>
      </c>
      <c r="H17" s="50">
        <f>'3.3'!E18</f>
        <v>100</v>
      </c>
      <c r="I17" s="50" t="str">
        <f>'3.3'!F18</f>
        <v>1</v>
      </c>
    </row>
    <row r="18" spans="1:9" s="3" customFormat="1" ht="34.5" customHeight="1" x14ac:dyDescent="0.3">
      <c r="A18" s="84">
        <v>830</v>
      </c>
      <c r="B18" s="86" t="s">
        <v>58</v>
      </c>
      <c r="C18" s="76">
        <f t="shared" si="0"/>
        <v>2.1</v>
      </c>
      <c r="D18" s="47">
        <f>'3.1'!G19</f>
        <v>100</v>
      </c>
      <c r="E18" s="47" t="str">
        <f>'3.1'!H19</f>
        <v>5</v>
      </c>
      <c r="F18" s="2">
        <f>'3.2'!C19</f>
        <v>1</v>
      </c>
      <c r="G18" s="2">
        <f>'3.2'!D19</f>
        <v>1</v>
      </c>
      <c r="H18" s="50">
        <f>'3.3'!E19</f>
        <v>98.575938623669273</v>
      </c>
      <c r="I18" s="50" t="str">
        <f>'3.3'!F19</f>
        <v>0</v>
      </c>
    </row>
    <row r="19" spans="1:9" s="3" customFormat="1" ht="34.5" customHeight="1" x14ac:dyDescent="0.3">
      <c r="A19" s="84">
        <v>832</v>
      </c>
      <c r="B19" s="86" t="s">
        <v>65</v>
      </c>
      <c r="C19" s="76">
        <f t="shared" si="0"/>
        <v>2.4</v>
      </c>
      <c r="D19" s="47">
        <f>'3.1'!G20</f>
        <v>100</v>
      </c>
      <c r="E19" s="47" t="str">
        <f>'3.1'!H20</f>
        <v>5</v>
      </c>
      <c r="F19" s="2">
        <f>'3.2'!C20</f>
        <v>1</v>
      </c>
      <c r="G19" s="2">
        <f>'3.2'!D20</f>
        <v>1</v>
      </c>
      <c r="H19" s="50">
        <f>'3.3'!E20</f>
        <v>100</v>
      </c>
      <c r="I19" s="50" t="str">
        <f>'3.3'!F20</f>
        <v>1</v>
      </c>
    </row>
    <row r="20" spans="1:9" s="3" customFormat="1" ht="34.5" customHeight="1" x14ac:dyDescent="0.3">
      <c r="A20" s="84" t="s">
        <v>48</v>
      </c>
      <c r="B20" s="86" t="s">
        <v>66</v>
      </c>
      <c r="C20" s="76">
        <f t="shared" si="0"/>
        <v>2.4</v>
      </c>
      <c r="D20" s="47">
        <f>'3.1'!G21</f>
        <v>100</v>
      </c>
      <c r="E20" s="47" t="str">
        <f>'3.1'!H21</f>
        <v>5</v>
      </c>
      <c r="F20" s="2">
        <f>'3.2'!C21</f>
        <v>0</v>
      </c>
      <c r="G20" s="2">
        <f>'3.2'!D21</f>
        <v>1</v>
      </c>
      <c r="H20" s="50">
        <f>'3.3'!E21</f>
        <v>100</v>
      </c>
      <c r="I20" s="50" t="str">
        <f>'3.3'!F21</f>
        <v>1</v>
      </c>
    </row>
    <row r="21" spans="1:9" s="3" customFormat="1" ht="34.5" customHeight="1" x14ac:dyDescent="0.3">
      <c r="A21" s="84">
        <v>834</v>
      </c>
      <c r="B21" s="86" t="s">
        <v>3</v>
      </c>
      <c r="C21" s="76">
        <f t="shared" si="0"/>
        <v>2.1</v>
      </c>
      <c r="D21" s="47">
        <f>'3.1'!G22</f>
        <v>100</v>
      </c>
      <c r="E21" s="47" t="str">
        <f>'3.1'!H22</f>
        <v>5</v>
      </c>
      <c r="F21" s="2">
        <f>'3.2'!C22</f>
        <v>0</v>
      </c>
      <c r="G21" s="2">
        <f>'3.2'!D22</f>
        <v>1</v>
      </c>
      <c r="H21" s="50">
        <f>'3.3'!E22</f>
        <v>0</v>
      </c>
      <c r="I21" s="50" t="str">
        <f>'3.3'!F22</f>
        <v>0</v>
      </c>
    </row>
    <row r="22" spans="1:9" s="3" customFormat="1" ht="34.5" customHeight="1" x14ac:dyDescent="0.3">
      <c r="A22" s="84">
        <v>835</v>
      </c>
      <c r="B22" s="85" t="s">
        <v>49</v>
      </c>
      <c r="C22" s="76">
        <f t="shared" si="0"/>
        <v>2.4</v>
      </c>
      <c r="D22" s="47">
        <f>'3.1'!G23</f>
        <v>100</v>
      </c>
      <c r="E22" s="47" t="str">
        <f>'3.1'!H23</f>
        <v>5</v>
      </c>
      <c r="F22" s="2">
        <f>'3.2'!C23</f>
        <v>1</v>
      </c>
      <c r="G22" s="2">
        <f>'3.2'!D23</f>
        <v>1</v>
      </c>
      <c r="H22" s="50">
        <f>'3.3'!E23</f>
        <v>100</v>
      </c>
      <c r="I22" s="50" t="str">
        <f>'3.3'!F23</f>
        <v>1</v>
      </c>
    </row>
    <row r="23" spans="1:9" s="3" customFormat="1" ht="34.5" customHeight="1" x14ac:dyDescent="0.3">
      <c r="A23" s="84" t="s">
        <v>62</v>
      </c>
      <c r="B23" s="85" t="s">
        <v>101</v>
      </c>
      <c r="C23" s="76">
        <f t="shared" si="0"/>
        <v>2.4</v>
      </c>
      <c r="D23" s="47">
        <f>'3.1'!G24</f>
        <v>100</v>
      </c>
      <c r="E23" s="47" t="str">
        <f>'3.1'!H24</f>
        <v>5</v>
      </c>
      <c r="F23" s="2">
        <f>'3.2'!C24</f>
        <v>0</v>
      </c>
      <c r="G23" s="2">
        <f>'3.2'!D24</f>
        <v>1</v>
      </c>
      <c r="H23" s="50">
        <f>'3.3'!E24</f>
        <v>100</v>
      </c>
      <c r="I23" s="50" t="str">
        <f>'3.3'!F24</f>
        <v>1</v>
      </c>
    </row>
    <row r="24" spans="1:9" s="3" customFormat="1" ht="34.5" customHeight="1" x14ac:dyDescent="0.3">
      <c r="A24" s="84">
        <v>840</v>
      </c>
      <c r="B24" s="86" t="s">
        <v>5</v>
      </c>
      <c r="C24" s="76">
        <f t="shared" si="0"/>
        <v>2.0499999999999998</v>
      </c>
      <c r="D24" s="47">
        <f>'3.1'!G25</f>
        <v>90.924307065339505</v>
      </c>
      <c r="E24" s="47" t="str">
        <f>'3.1'!H25</f>
        <v>4</v>
      </c>
      <c r="F24" s="2">
        <f>'3.2'!C25</f>
        <v>0</v>
      </c>
      <c r="G24" s="2">
        <f>'3.2'!D25</f>
        <v>1</v>
      </c>
      <c r="H24" s="50">
        <f>'3.3'!E25</f>
        <v>100</v>
      </c>
      <c r="I24" s="50" t="str">
        <f>'3.3'!F25</f>
        <v>1</v>
      </c>
    </row>
    <row r="25" spans="1:9" s="3" customFormat="1" ht="34.5" customHeight="1" x14ac:dyDescent="0.3">
      <c r="A25" s="84">
        <v>843</v>
      </c>
      <c r="B25" s="85" t="s">
        <v>59</v>
      </c>
      <c r="C25" s="76">
        <f t="shared" si="0"/>
        <v>2.4</v>
      </c>
      <c r="D25" s="47">
        <f>'3.1'!G26</f>
        <v>100</v>
      </c>
      <c r="E25" s="47" t="str">
        <f>'3.1'!H26</f>
        <v>5</v>
      </c>
      <c r="F25" s="2">
        <f>'3.2'!C26</f>
        <v>0</v>
      </c>
      <c r="G25" s="2">
        <f>'3.2'!D26</f>
        <v>1</v>
      </c>
      <c r="H25" s="50">
        <f>'3.3'!E26</f>
        <v>100</v>
      </c>
      <c r="I25" s="50" t="str">
        <f>'3.3'!F26</f>
        <v>1</v>
      </c>
    </row>
    <row r="26" spans="1:9" s="3" customFormat="1" ht="34.5" customHeight="1" x14ac:dyDescent="0.3">
      <c r="A26" s="84" t="s">
        <v>50</v>
      </c>
      <c r="B26" s="85" t="s">
        <v>60</v>
      </c>
      <c r="C26" s="76">
        <f t="shared" si="0"/>
        <v>2.4</v>
      </c>
      <c r="D26" s="47">
        <f>'3.1'!G27</f>
        <v>100</v>
      </c>
      <c r="E26" s="47" t="str">
        <f>'3.1'!H27</f>
        <v>5</v>
      </c>
      <c r="F26" s="2">
        <f>'3.2'!C27</f>
        <v>0</v>
      </c>
      <c r="G26" s="2">
        <f>'3.2'!D27</f>
        <v>1</v>
      </c>
      <c r="H26" s="50">
        <f>'3.3'!E27</f>
        <v>100</v>
      </c>
      <c r="I26" s="50" t="str">
        <f>'3.3'!F27</f>
        <v>1</v>
      </c>
    </row>
    <row r="27" spans="1:9" s="3" customFormat="1" ht="34.5" customHeight="1" x14ac:dyDescent="0.3">
      <c r="A27" s="84">
        <v>846</v>
      </c>
      <c r="B27" s="86" t="s">
        <v>146</v>
      </c>
      <c r="C27" s="76">
        <f t="shared" si="0"/>
        <v>2.4</v>
      </c>
      <c r="D27" s="47">
        <f>'3.1'!G28</f>
        <v>100</v>
      </c>
      <c r="E27" s="47" t="str">
        <f>'3.1'!H28</f>
        <v>5</v>
      </c>
      <c r="F27" s="2">
        <f>'3.2'!C28</f>
        <v>0</v>
      </c>
      <c r="G27" s="2">
        <f>'3.2'!D28</f>
        <v>1</v>
      </c>
      <c r="H27" s="50">
        <f>'3.3'!E28</f>
        <v>100</v>
      </c>
      <c r="I27" s="50" t="str">
        <f>'3.3'!F28</f>
        <v>1</v>
      </c>
    </row>
    <row r="28" spans="1:9" s="3" customFormat="1" ht="34.5" customHeight="1" x14ac:dyDescent="0.3">
      <c r="A28" s="84" t="s">
        <v>147</v>
      </c>
      <c r="B28" s="86" t="s">
        <v>148</v>
      </c>
      <c r="C28" s="76">
        <f t="shared" si="0"/>
        <v>2.4</v>
      </c>
      <c r="D28" s="47">
        <f>'3.1'!G29</f>
        <v>100</v>
      </c>
      <c r="E28" s="47" t="str">
        <f>'3.1'!H29</f>
        <v>5</v>
      </c>
      <c r="F28" s="2">
        <f>'3.2'!C29</f>
        <v>0</v>
      </c>
      <c r="G28" s="2">
        <f>'3.2'!D29</f>
        <v>1</v>
      </c>
      <c r="H28" s="50">
        <f>'3.3'!E29</f>
        <v>100</v>
      </c>
      <c r="I28" s="50" t="str">
        <f>'3.3'!F29</f>
        <v>1</v>
      </c>
    </row>
    <row r="29" spans="1:9" s="3" customFormat="1" ht="34.5" customHeight="1" x14ac:dyDescent="0.3">
      <c r="A29" s="84">
        <v>855</v>
      </c>
      <c r="B29" s="86" t="s">
        <v>4</v>
      </c>
      <c r="C29" s="76">
        <f t="shared" si="0"/>
        <v>2.4</v>
      </c>
      <c r="D29" s="47">
        <f>'3.1'!G30</f>
        <v>100</v>
      </c>
      <c r="E29" s="47" t="str">
        <f>'3.1'!H30</f>
        <v>5</v>
      </c>
      <c r="F29" s="2">
        <f>'3.2'!C30</f>
        <v>1</v>
      </c>
      <c r="G29" s="2">
        <f>'3.2'!D30</f>
        <v>1</v>
      </c>
      <c r="H29" s="50">
        <f>'3.3'!E30</f>
        <v>100</v>
      </c>
      <c r="I29" s="50" t="str">
        <f>'3.3'!F30</f>
        <v>1</v>
      </c>
    </row>
    <row r="30" spans="1:9" s="3" customFormat="1" ht="34.5" customHeight="1" x14ac:dyDescent="0.3">
      <c r="A30" s="84">
        <v>856</v>
      </c>
      <c r="B30" s="86" t="s">
        <v>9</v>
      </c>
      <c r="C30" s="76">
        <f t="shared" si="0"/>
        <v>2.4</v>
      </c>
      <c r="D30" s="47">
        <f>'3.1'!G31</f>
        <v>100</v>
      </c>
      <c r="E30" s="47" t="str">
        <f>'3.1'!H31</f>
        <v>5</v>
      </c>
      <c r="F30" s="2">
        <f>'3.2'!C31</f>
        <v>0</v>
      </c>
      <c r="G30" s="2">
        <f>'3.2'!D31</f>
        <v>1</v>
      </c>
      <c r="H30" s="50">
        <f>'3.3'!E31</f>
        <v>100</v>
      </c>
      <c r="I30" s="50" t="str">
        <f>'3.3'!F31</f>
        <v>1</v>
      </c>
    </row>
    <row r="31" spans="1:9" s="3" customFormat="1" ht="34.5" customHeight="1" x14ac:dyDescent="0.3">
      <c r="A31" s="84" t="s">
        <v>149</v>
      </c>
      <c r="B31" s="86" t="s">
        <v>150</v>
      </c>
      <c r="C31" s="76">
        <f t="shared" si="0"/>
        <v>2.1</v>
      </c>
      <c r="D31" s="47">
        <f>'3.1'!G32</f>
        <v>100</v>
      </c>
      <c r="E31" s="47" t="str">
        <f>'3.1'!H32</f>
        <v>5</v>
      </c>
      <c r="F31" s="2">
        <f>'3.2'!C32</f>
        <v>0</v>
      </c>
      <c r="G31" s="2">
        <f>'3.2'!D32</f>
        <v>1</v>
      </c>
      <c r="H31" s="50">
        <f>'3.3'!E32</f>
        <v>0</v>
      </c>
      <c r="I31" s="50" t="str">
        <f>'3.3'!F32</f>
        <v>0</v>
      </c>
    </row>
    <row r="32" spans="1:9" s="3" customFormat="1" ht="34.5" customHeight="1" x14ac:dyDescent="0.3">
      <c r="A32" s="84">
        <v>861</v>
      </c>
      <c r="B32" s="86" t="s">
        <v>151</v>
      </c>
      <c r="C32" s="76">
        <f t="shared" si="0"/>
        <v>2.1</v>
      </c>
      <c r="D32" s="47">
        <f>'3.1'!G33</f>
        <v>100</v>
      </c>
      <c r="E32" s="47" t="str">
        <f>'3.1'!H33</f>
        <v>5</v>
      </c>
      <c r="F32" s="2">
        <f>'3.2'!C33</f>
        <v>1</v>
      </c>
      <c r="G32" s="2">
        <f>'3.2'!D33</f>
        <v>1</v>
      </c>
      <c r="H32" s="50">
        <f>'3.3'!E33</f>
        <v>3.7711978233539716</v>
      </c>
      <c r="I32" s="50" t="str">
        <f>'3.3'!F33</f>
        <v>0</v>
      </c>
    </row>
    <row r="33" spans="1:9" s="3" customFormat="1" ht="34.5" customHeight="1" x14ac:dyDescent="0.3">
      <c r="A33" s="84" t="s">
        <v>103</v>
      </c>
      <c r="B33" s="86" t="s">
        <v>102</v>
      </c>
      <c r="C33" s="76">
        <f t="shared" si="0"/>
        <v>2.1</v>
      </c>
      <c r="D33" s="47">
        <f>'3.1'!G34</f>
        <v>100</v>
      </c>
      <c r="E33" s="47" t="str">
        <f>'3.1'!H34</f>
        <v>5</v>
      </c>
      <c r="F33" s="2">
        <f>'3.2'!C34</f>
        <v>1</v>
      </c>
      <c r="G33" s="2">
        <f>'3.2'!D34</f>
        <v>1</v>
      </c>
      <c r="H33" s="50">
        <f>'3.3'!E34</f>
        <v>0</v>
      </c>
      <c r="I33" s="50" t="str">
        <f>'3.3'!F34</f>
        <v>0</v>
      </c>
    </row>
    <row r="34" spans="1:9" s="3" customFormat="1" ht="34.5" customHeight="1" x14ac:dyDescent="0.3">
      <c r="A34" s="84">
        <v>875</v>
      </c>
      <c r="B34" s="86" t="s">
        <v>6</v>
      </c>
      <c r="C34" s="76">
        <f t="shared" si="0"/>
        <v>0.65</v>
      </c>
      <c r="D34" s="47">
        <f>'3.1'!G35</f>
        <v>13.355902507980927</v>
      </c>
      <c r="E34" s="47" t="str">
        <f>'3.1'!H35</f>
        <v>0</v>
      </c>
      <c r="F34" s="2">
        <f>'3.2'!C35</f>
        <v>0</v>
      </c>
      <c r="G34" s="2">
        <f>'3.2'!D35</f>
        <v>1</v>
      </c>
      <c r="H34" s="50">
        <f>'3.3'!E35</f>
        <v>100</v>
      </c>
      <c r="I34" s="50" t="str">
        <f>'3.3'!F35</f>
        <v>1</v>
      </c>
    </row>
    <row r="35" spans="1:9" s="3" customFormat="1" ht="34.5" customHeight="1" x14ac:dyDescent="0.3">
      <c r="A35" s="84">
        <v>880</v>
      </c>
      <c r="B35" s="85" t="s">
        <v>64</v>
      </c>
      <c r="C35" s="76">
        <f t="shared" si="0"/>
        <v>2.1</v>
      </c>
      <c r="D35" s="47">
        <f>'3.1'!G36</f>
        <v>100</v>
      </c>
      <c r="E35" s="47" t="str">
        <f>'3.1'!H36</f>
        <v>5</v>
      </c>
      <c r="F35" s="2">
        <f>'3.2'!C36</f>
        <v>1</v>
      </c>
      <c r="G35" s="2">
        <f>'3.2'!D36</f>
        <v>1</v>
      </c>
      <c r="H35" s="50">
        <f>'3.3'!E36</f>
        <v>80.973959109926611</v>
      </c>
      <c r="I35" s="50" t="str">
        <f>'3.3'!F36</f>
        <v>0</v>
      </c>
    </row>
    <row r="36" spans="1:9" ht="26.4" x14ac:dyDescent="0.3">
      <c r="A36" s="84">
        <v>886</v>
      </c>
      <c r="B36" s="85" t="s">
        <v>61</v>
      </c>
      <c r="C36" s="76">
        <f t="shared" ref="C36" si="1">(E36*$D$4+G36*$F$4+I36*$H$4)/100</f>
        <v>2.4</v>
      </c>
      <c r="D36" s="47">
        <f>'3.1'!G37</f>
        <v>100</v>
      </c>
      <c r="E36" s="47" t="str">
        <f>'3.1'!H37</f>
        <v>5</v>
      </c>
      <c r="F36" s="2">
        <f>'3.2'!C37</f>
        <v>0</v>
      </c>
      <c r="G36" s="2">
        <f>'3.2'!D37</f>
        <v>1</v>
      </c>
      <c r="H36" s="50">
        <f>'3.3'!E37</f>
        <v>100</v>
      </c>
      <c r="I36" s="50" t="str">
        <f>'3.3'!F37</f>
        <v>1</v>
      </c>
    </row>
    <row r="37" spans="1:9" ht="26.4" x14ac:dyDescent="0.3">
      <c r="A37" s="84">
        <v>892</v>
      </c>
      <c r="B37" s="85" t="s">
        <v>51</v>
      </c>
      <c r="C37" s="76">
        <f t="shared" ref="C37" si="2">(E37*$D$4+G37*$F$4+I37*$H$4)/100</f>
        <v>2.4</v>
      </c>
      <c r="D37" s="47">
        <f>'3.1'!G38</f>
        <v>100</v>
      </c>
      <c r="E37" s="47" t="str">
        <f>'3.1'!H38</f>
        <v>5</v>
      </c>
      <c r="F37" s="2">
        <f>'3.2'!C38</f>
        <v>0</v>
      </c>
      <c r="G37" s="2">
        <f>'3.2'!D38</f>
        <v>1</v>
      </c>
      <c r="H37" s="50">
        <f>'3.3'!E38</f>
        <v>100</v>
      </c>
      <c r="I37" s="50" t="str">
        <f>'3.3'!F38</f>
        <v>1</v>
      </c>
    </row>
    <row r="51" spans="4:7" x14ac:dyDescent="0.3">
      <c r="D51" s="15"/>
      <c r="E51" s="15"/>
      <c r="F51" s="15"/>
      <c r="G51" s="15"/>
    </row>
    <row r="52" spans="4:7" x14ac:dyDescent="0.3">
      <c r="D52" s="15"/>
      <c r="E52" s="15"/>
      <c r="F52" s="15"/>
      <c r="G52" s="15"/>
    </row>
    <row r="53" spans="4:7" x14ac:dyDescent="0.3">
      <c r="D53" s="15"/>
      <c r="E53" s="15"/>
      <c r="F53" s="15"/>
      <c r="G53" s="15"/>
    </row>
    <row r="54" spans="4:7" x14ac:dyDescent="0.3">
      <c r="D54" s="15"/>
      <c r="E54" s="15"/>
      <c r="F54" s="15"/>
      <c r="G54" s="15"/>
    </row>
    <row r="55" spans="4:7" x14ac:dyDescent="0.3">
      <c r="D55" s="15"/>
      <c r="E55" s="15"/>
      <c r="F55" s="15"/>
      <c r="G55" s="15"/>
    </row>
    <row r="56" spans="4:7" x14ac:dyDescent="0.3">
      <c r="D56" s="15"/>
      <c r="E56" s="15"/>
      <c r="F56" s="15"/>
      <c r="G56" s="15"/>
    </row>
    <row r="57" spans="4:7" x14ac:dyDescent="0.3">
      <c r="D57" s="15"/>
      <c r="E57" s="15"/>
      <c r="F57" s="15"/>
      <c r="G57" s="15"/>
    </row>
    <row r="58" spans="4:7" x14ac:dyDescent="0.3">
      <c r="D58" s="15"/>
      <c r="E58" s="15"/>
      <c r="F58" s="15"/>
      <c r="G58" s="15"/>
    </row>
    <row r="59" spans="4:7" x14ac:dyDescent="0.3">
      <c r="D59" s="15"/>
      <c r="E59" s="15"/>
      <c r="F59" s="15"/>
      <c r="G59" s="15"/>
    </row>
    <row r="60" spans="4:7" x14ac:dyDescent="0.3">
      <c r="D60" s="15"/>
      <c r="E60" s="15"/>
      <c r="F60" s="15"/>
      <c r="G60" s="15"/>
    </row>
    <row r="61" spans="4:7" x14ac:dyDescent="0.3">
      <c r="D61" s="15"/>
      <c r="E61" s="15"/>
      <c r="F61" s="15"/>
      <c r="G61" s="15"/>
    </row>
    <row r="62" spans="4:7" x14ac:dyDescent="0.3">
      <c r="D62" s="15"/>
      <c r="E62" s="15"/>
      <c r="F62" s="15"/>
      <c r="G62" s="15"/>
    </row>
    <row r="63" spans="4:7" x14ac:dyDescent="0.3">
      <c r="D63" s="15"/>
      <c r="E63" s="15"/>
      <c r="F63" s="15"/>
      <c r="G63" s="15"/>
    </row>
    <row r="64" spans="4:7" x14ac:dyDescent="0.3">
      <c r="D64" s="15"/>
      <c r="E64" s="15"/>
      <c r="F64" s="15"/>
      <c r="G64" s="15"/>
    </row>
    <row r="65" spans="4:7" x14ac:dyDescent="0.3">
      <c r="D65" s="15"/>
      <c r="E65" s="15"/>
      <c r="F65" s="15"/>
      <c r="G65" s="15"/>
    </row>
    <row r="66" spans="4:7" x14ac:dyDescent="0.3">
      <c r="D66" s="15"/>
      <c r="E66" s="15"/>
      <c r="F66" s="15"/>
      <c r="G66" s="15"/>
    </row>
    <row r="67" spans="4:7" x14ac:dyDescent="0.3">
      <c r="D67" s="15"/>
      <c r="E67" s="15"/>
      <c r="F67" s="15"/>
      <c r="G67" s="15"/>
    </row>
    <row r="68" spans="4:7" x14ac:dyDescent="0.3">
      <c r="D68" s="15"/>
      <c r="E68" s="15"/>
      <c r="F68" s="15"/>
      <c r="G68" s="15"/>
    </row>
    <row r="69" spans="4:7" x14ac:dyDescent="0.3">
      <c r="D69" s="15"/>
      <c r="E69" s="15"/>
      <c r="F69" s="15"/>
      <c r="G69" s="15"/>
    </row>
    <row r="70" spans="4:7" x14ac:dyDescent="0.3">
      <c r="D70" s="15"/>
      <c r="E70" s="15"/>
      <c r="F70" s="15"/>
      <c r="G70" s="15"/>
    </row>
    <row r="71" spans="4:7" x14ac:dyDescent="0.3">
      <c r="D71" s="15"/>
      <c r="E71" s="15"/>
      <c r="F71" s="15"/>
      <c r="G71" s="15"/>
    </row>
    <row r="72" spans="4:7" x14ac:dyDescent="0.3">
      <c r="D72" s="15"/>
      <c r="E72" s="15"/>
      <c r="F72" s="15"/>
      <c r="G72" s="15"/>
    </row>
    <row r="73" spans="4:7" x14ac:dyDescent="0.3">
      <c r="D73" s="15"/>
      <c r="E73" s="15"/>
      <c r="F73" s="15"/>
      <c r="G73" s="15"/>
    </row>
    <row r="74" spans="4:7" x14ac:dyDescent="0.3">
      <c r="D74" s="15"/>
      <c r="E74" s="15"/>
      <c r="F74" s="15"/>
      <c r="G74" s="15"/>
    </row>
    <row r="75" spans="4:7" x14ac:dyDescent="0.3">
      <c r="D75" s="15"/>
      <c r="E75" s="15"/>
      <c r="F75" s="15"/>
      <c r="G75" s="15"/>
    </row>
    <row r="76" spans="4:7" x14ac:dyDescent="0.3">
      <c r="D76" s="15"/>
      <c r="E76" s="15"/>
      <c r="F76" s="15"/>
      <c r="G76" s="15"/>
    </row>
    <row r="77" spans="4:7" x14ac:dyDescent="0.3">
      <c r="D77" s="15"/>
      <c r="E77" s="15"/>
      <c r="F77" s="15"/>
      <c r="G77" s="15"/>
    </row>
    <row r="78" spans="4:7" x14ac:dyDescent="0.3">
      <c r="D78" s="15"/>
      <c r="E78" s="15"/>
      <c r="F78" s="15"/>
      <c r="G78" s="15"/>
    </row>
    <row r="79" spans="4:7" x14ac:dyDescent="0.3">
      <c r="D79" s="15"/>
      <c r="E79" s="15"/>
      <c r="F79" s="15"/>
      <c r="G79" s="15"/>
    </row>
    <row r="80" spans="4:7" x14ac:dyDescent="0.3">
      <c r="D80" s="15"/>
      <c r="E80" s="15"/>
      <c r="F80" s="15"/>
      <c r="G80" s="15"/>
    </row>
    <row r="81" spans="4:7" x14ac:dyDescent="0.3">
      <c r="D81" s="15"/>
      <c r="E81" s="15"/>
      <c r="F81" s="15"/>
      <c r="G81" s="15"/>
    </row>
    <row r="82" spans="4:7" x14ac:dyDescent="0.3">
      <c r="D82" s="15"/>
      <c r="E82" s="15"/>
      <c r="F82" s="15"/>
      <c r="G82" s="15"/>
    </row>
    <row r="83" spans="4:7" x14ac:dyDescent="0.3">
      <c r="D83" s="15"/>
      <c r="E83" s="15"/>
      <c r="F83" s="15"/>
      <c r="G83" s="15"/>
    </row>
    <row r="84" spans="4:7" x14ac:dyDescent="0.3">
      <c r="D84" s="15"/>
      <c r="E84" s="15"/>
      <c r="F84" s="15"/>
      <c r="G84" s="15"/>
    </row>
    <row r="85" spans="4:7" x14ac:dyDescent="0.3">
      <c r="D85" s="15"/>
      <c r="E85" s="15"/>
      <c r="F85" s="15"/>
      <c r="G85" s="15"/>
    </row>
    <row r="86" spans="4:7" x14ac:dyDescent="0.3">
      <c r="D86" s="15"/>
      <c r="E86" s="15"/>
      <c r="F86" s="15"/>
      <c r="G86" s="15"/>
    </row>
    <row r="87" spans="4:7" x14ac:dyDescent="0.3">
      <c r="D87" s="15"/>
      <c r="E87" s="15"/>
      <c r="F87" s="15"/>
      <c r="G87" s="15"/>
    </row>
    <row r="88" spans="4:7" x14ac:dyDescent="0.3">
      <c r="D88" s="15"/>
      <c r="E88" s="15"/>
      <c r="F88" s="15"/>
      <c r="G88" s="15"/>
    </row>
    <row r="89" spans="4:7" x14ac:dyDescent="0.3">
      <c r="D89" s="15"/>
      <c r="E89" s="15"/>
      <c r="F89" s="15"/>
      <c r="G89" s="15"/>
    </row>
    <row r="90" spans="4:7" x14ac:dyDescent="0.3">
      <c r="D90" s="15"/>
      <c r="E90" s="15"/>
      <c r="F90" s="15"/>
      <c r="G90" s="15"/>
    </row>
    <row r="91" spans="4:7" x14ac:dyDescent="0.3">
      <c r="D91" s="15"/>
      <c r="E91" s="15"/>
      <c r="F91" s="15"/>
      <c r="G91" s="15"/>
    </row>
    <row r="92" spans="4:7" x14ac:dyDescent="0.3">
      <c r="D92" s="15"/>
      <c r="E92" s="15"/>
      <c r="F92" s="15"/>
      <c r="G92" s="15"/>
    </row>
    <row r="93" spans="4:7" x14ac:dyDescent="0.3">
      <c r="D93" s="15"/>
      <c r="E93" s="15"/>
      <c r="F93" s="15"/>
      <c r="G93" s="15"/>
    </row>
    <row r="94" spans="4:7" x14ac:dyDescent="0.3">
      <c r="D94" s="15"/>
      <c r="E94" s="15"/>
      <c r="F94" s="15"/>
      <c r="G94" s="15"/>
    </row>
    <row r="95" spans="4:7" x14ac:dyDescent="0.3">
      <c r="D95" s="15"/>
      <c r="E95" s="15"/>
      <c r="F95" s="15"/>
      <c r="G95" s="15"/>
    </row>
    <row r="96" spans="4:7" x14ac:dyDescent="0.3">
      <c r="D96" s="15"/>
      <c r="E96" s="15"/>
      <c r="F96" s="15"/>
      <c r="G96" s="15"/>
    </row>
    <row r="97" spans="4:7" x14ac:dyDescent="0.3">
      <c r="D97" s="15"/>
      <c r="E97" s="15"/>
      <c r="F97" s="15"/>
      <c r="G97" s="15"/>
    </row>
    <row r="98" spans="4:7" x14ac:dyDescent="0.3">
      <c r="D98" s="15"/>
      <c r="E98" s="15"/>
      <c r="F98" s="15"/>
      <c r="G98" s="15"/>
    </row>
    <row r="99" spans="4:7" x14ac:dyDescent="0.3">
      <c r="D99" s="15"/>
      <c r="E99" s="15"/>
      <c r="F99" s="15"/>
      <c r="G99" s="15"/>
    </row>
    <row r="100" spans="4:7" x14ac:dyDescent="0.3">
      <c r="D100" s="15"/>
      <c r="E100" s="15"/>
      <c r="F100" s="15"/>
      <c r="G100" s="15"/>
    </row>
    <row r="101" spans="4:7" x14ac:dyDescent="0.3">
      <c r="D101" s="15"/>
      <c r="E101" s="15"/>
      <c r="F101" s="15"/>
      <c r="G101" s="15"/>
    </row>
    <row r="102" spans="4:7" x14ac:dyDescent="0.3">
      <c r="D102" s="15"/>
      <c r="E102" s="15"/>
      <c r="F102" s="15"/>
      <c r="G102" s="15"/>
    </row>
    <row r="103" spans="4:7" x14ac:dyDescent="0.3">
      <c r="D103" s="15"/>
      <c r="E103" s="15"/>
      <c r="F103" s="15"/>
      <c r="G103" s="15"/>
    </row>
    <row r="104" spans="4:7" x14ac:dyDescent="0.3">
      <c r="D104" s="15"/>
      <c r="E104" s="15"/>
      <c r="F104" s="15"/>
      <c r="G104" s="15"/>
    </row>
    <row r="105" spans="4:7" x14ac:dyDescent="0.3">
      <c r="D105" s="15"/>
      <c r="E105" s="15"/>
      <c r="F105" s="15"/>
      <c r="G105" s="15"/>
    </row>
    <row r="106" spans="4:7" x14ac:dyDescent="0.3">
      <c r="D106" s="15"/>
      <c r="E106" s="15"/>
      <c r="F106" s="15"/>
      <c r="G106" s="15"/>
    </row>
    <row r="107" spans="4:7" x14ac:dyDescent="0.3">
      <c r="D107" s="15"/>
      <c r="E107" s="15"/>
      <c r="F107" s="15"/>
      <c r="G107" s="15"/>
    </row>
    <row r="108" spans="4:7" x14ac:dyDescent="0.3">
      <c r="D108" s="15"/>
      <c r="E108" s="15"/>
      <c r="F108" s="15"/>
      <c r="G108" s="15"/>
    </row>
    <row r="109" spans="4:7" x14ac:dyDescent="0.3">
      <c r="D109" s="15"/>
      <c r="E109" s="15"/>
      <c r="F109" s="15"/>
      <c r="G109" s="15"/>
    </row>
    <row r="110" spans="4:7" x14ac:dyDescent="0.3">
      <c r="D110" s="15"/>
      <c r="E110" s="15"/>
      <c r="F110" s="15"/>
      <c r="G110" s="15"/>
    </row>
    <row r="111" spans="4:7" x14ac:dyDescent="0.3">
      <c r="D111" s="15"/>
      <c r="E111" s="15"/>
      <c r="F111" s="15"/>
      <c r="G111" s="15"/>
    </row>
    <row r="112" spans="4:7" x14ac:dyDescent="0.3">
      <c r="D112" s="15"/>
      <c r="E112" s="15"/>
      <c r="F112" s="15"/>
      <c r="G112" s="15"/>
    </row>
    <row r="113" spans="4:7" x14ac:dyDescent="0.3">
      <c r="D113" s="15"/>
      <c r="E113" s="15"/>
      <c r="F113" s="15"/>
      <c r="G113" s="15"/>
    </row>
    <row r="114" spans="4:7" x14ac:dyDescent="0.3">
      <c r="D114" s="15"/>
      <c r="E114" s="15"/>
      <c r="F114" s="15"/>
      <c r="G114" s="15"/>
    </row>
    <row r="115" spans="4:7" x14ac:dyDescent="0.3">
      <c r="D115" s="15"/>
      <c r="E115" s="15"/>
      <c r="F115" s="15"/>
      <c r="G115" s="15"/>
    </row>
    <row r="116" spans="4:7" x14ac:dyDescent="0.3">
      <c r="D116" s="15"/>
      <c r="E116" s="15"/>
      <c r="F116" s="15"/>
      <c r="G116" s="15"/>
    </row>
    <row r="117" spans="4:7" x14ac:dyDescent="0.3">
      <c r="D117" s="15"/>
      <c r="E117" s="15"/>
      <c r="F117" s="15"/>
      <c r="G117" s="15"/>
    </row>
    <row r="118" spans="4:7" x14ac:dyDescent="0.3">
      <c r="D118" s="15"/>
      <c r="E118" s="15"/>
      <c r="F118" s="15"/>
      <c r="G118" s="15"/>
    </row>
    <row r="119" spans="4:7" x14ac:dyDescent="0.3">
      <c r="D119" s="15"/>
      <c r="E119" s="15"/>
      <c r="F119" s="15"/>
      <c r="G119" s="15"/>
    </row>
    <row r="120" spans="4:7" x14ac:dyDescent="0.3">
      <c r="D120" s="15"/>
      <c r="E120" s="15"/>
      <c r="F120" s="15"/>
      <c r="G120" s="15"/>
    </row>
    <row r="121" spans="4:7" x14ac:dyDescent="0.3">
      <c r="D121" s="15"/>
      <c r="E121" s="15"/>
      <c r="F121" s="15"/>
      <c r="G121" s="15"/>
    </row>
    <row r="122" spans="4:7" x14ac:dyDescent="0.3">
      <c r="D122" s="15"/>
      <c r="E122" s="15"/>
      <c r="F122" s="15"/>
      <c r="G122" s="15"/>
    </row>
    <row r="123" spans="4:7" x14ac:dyDescent="0.3">
      <c r="D123" s="15"/>
      <c r="E123" s="15"/>
      <c r="F123" s="15"/>
      <c r="G123" s="15"/>
    </row>
    <row r="124" spans="4:7" x14ac:dyDescent="0.3">
      <c r="D124" s="15"/>
      <c r="E124" s="15"/>
      <c r="F124" s="15"/>
      <c r="G124" s="15"/>
    </row>
    <row r="125" spans="4:7" x14ac:dyDescent="0.3">
      <c r="D125" s="15"/>
      <c r="E125" s="15"/>
      <c r="F125" s="15"/>
      <c r="G125" s="15"/>
    </row>
    <row r="126" spans="4:7" x14ac:dyDescent="0.3">
      <c r="D126" s="15"/>
      <c r="E126" s="15"/>
      <c r="F126" s="15"/>
      <c r="G126" s="15"/>
    </row>
    <row r="127" spans="4:7" x14ac:dyDescent="0.3">
      <c r="D127" s="15"/>
      <c r="E127" s="15"/>
      <c r="F127" s="15"/>
      <c r="G127" s="15"/>
    </row>
    <row r="128" spans="4:7" x14ac:dyDescent="0.3">
      <c r="D128" s="15"/>
      <c r="E128" s="15"/>
      <c r="F128" s="15"/>
      <c r="G128" s="15"/>
    </row>
    <row r="129" spans="4:7" x14ac:dyDescent="0.3">
      <c r="D129" s="15"/>
      <c r="E129" s="15"/>
      <c r="F129" s="15"/>
      <c r="G129" s="15"/>
    </row>
    <row r="130" spans="4:7" x14ac:dyDescent="0.3">
      <c r="D130" s="15"/>
      <c r="E130" s="15"/>
      <c r="F130" s="15"/>
      <c r="G130" s="15"/>
    </row>
    <row r="131" spans="4:7" x14ac:dyDescent="0.3">
      <c r="D131" s="15"/>
      <c r="E131" s="15"/>
      <c r="F131" s="15"/>
      <c r="G131" s="15"/>
    </row>
    <row r="132" spans="4:7" x14ac:dyDescent="0.3">
      <c r="D132" s="15"/>
      <c r="E132" s="15"/>
      <c r="F132" s="15"/>
      <c r="G132" s="15"/>
    </row>
    <row r="133" spans="4:7" x14ac:dyDescent="0.3">
      <c r="D133" s="15"/>
      <c r="E133" s="15"/>
      <c r="F133" s="15"/>
      <c r="G133" s="15"/>
    </row>
    <row r="134" spans="4:7" x14ac:dyDescent="0.3">
      <c r="D134" s="15"/>
      <c r="E134" s="15"/>
      <c r="F134" s="15"/>
      <c r="G134" s="15"/>
    </row>
    <row r="135" spans="4:7" x14ac:dyDescent="0.3">
      <c r="D135" s="15"/>
      <c r="E135" s="15"/>
      <c r="F135" s="15"/>
      <c r="G135" s="15"/>
    </row>
    <row r="136" spans="4:7" x14ac:dyDescent="0.3">
      <c r="D136" s="15"/>
      <c r="E136" s="15"/>
      <c r="F136" s="15"/>
      <c r="G136" s="15"/>
    </row>
    <row r="137" spans="4:7" x14ac:dyDescent="0.3">
      <c r="D137" s="15"/>
      <c r="E137" s="15"/>
      <c r="F137" s="15"/>
      <c r="G137" s="15"/>
    </row>
    <row r="138" spans="4:7" x14ac:dyDescent="0.3">
      <c r="D138" s="15"/>
      <c r="E138" s="15"/>
      <c r="F138" s="15"/>
      <c r="G138" s="15"/>
    </row>
    <row r="139" spans="4:7" x14ac:dyDescent="0.3">
      <c r="D139" s="15"/>
      <c r="E139" s="15"/>
      <c r="F139" s="15"/>
      <c r="G139" s="15"/>
    </row>
    <row r="140" spans="4:7" x14ac:dyDescent="0.3">
      <c r="D140" s="15"/>
      <c r="E140" s="15"/>
      <c r="F140" s="15"/>
      <c r="G140" s="15"/>
    </row>
    <row r="141" spans="4:7" x14ac:dyDescent="0.3">
      <c r="D141" s="15"/>
      <c r="E141" s="15"/>
      <c r="F141" s="15"/>
      <c r="G141" s="15"/>
    </row>
    <row r="142" spans="4:7" x14ac:dyDescent="0.3">
      <c r="D142" s="15"/>
      <c r="E142" s="15"/>
      <c r="F142" s="15"/>
      <c r="G142" s="15"/>
    </row>
    <row r="143" spans="4:7" x14ac:dyDescent="0.3">
      <c r="D143" s="15"/>
      <c r="E143" s="15"/>
      <c r="F143" s="15"/>
      <c r="G143" s="15"/>
    </row>
    <row r="144" spans="4:7" x14ac:dyDescent="0.3">
      <c r="D144" s="15"/>
      <c r="E144" s="15"/>
      <c r="F144" s="15"/>
      <c r="G144" s="15"/>
    </row>
    <row r="145" spans="4:7" x14ac:dyDescent="0.3">
      <c r="D145" s="15"/>
      <c r="E145" s="15"/>
      <c r="F145" s="15"/>
      <c r="G145" s="15"/>
    </row>
    <row r="146" spans="4:7" x14ac:dyDescent="0.3">
      <c r="D146" s="15"/>
      <c r="E146" s="15"/>
      <c r="F146" s="15"/>
      <c r="G146" s="15"/>
    </row>
    <row r="147" spans="4:7" x14ac:dyDescent="0.3">
      <c r="D147" s="15"/>
      <c r="E147" s="15"/>
      <c r="F147" s="15"/>
      <c r="G147" s="15"/>
    </row>
    <row r="148" spans="4:7" x14ac:dyDescent="0.3">
      <c r="D148" s="15"/>
      <c r="E148" s="15"/>
      <c r="F148" s="15"/>
      <c r="G148" s="15"/>
    </row>
    <row r="149" spans="4:7" x14ac:dyDescent="0.3">
      <c r="D149" s="15"/>
      <c r="E149" s="15"/>
      <c r="F149" s="15"/>
      <c r="G149" s="15"/>
    </row>
    <row r="150" spans="4:7" x14ac:dyDescent="0.3">
      <c r="D150" s="15"/>
      <c r="E150" s="15"/>
      <c r="F150" s="15"/>
      <c r="G150" s="15"/>
    </row>
    <row r="151" spans="4:7" x14ac:dyDescent="0.3">
      <c r="D151" s="15"/>
      <c r="E151" s="15"/>
      <c r="F151" s="15"/>
      <c r="G151" s="15"/>
    </row>
    <row r="152" spans="4:7" x14ac:dyDescent="0.3">
      <c r="D152" s="15"/>
      <c r="E152" s="15"/>
      <c r="F152" s="15"/>
      <c r="G152" s="15"/>
    </row>
    <row r="153" spans="4:7" x14ac:dyDescent="0.3">
      <c r="D153" s="15"/>
      <c r="E153" s="15"/>
      <c r="F153" s="15"/>
      <c r="G153" s="15"/>
    </row>
    <row r="154" spans="4:7" x14ac:dyDescent="0.3">
      <c r="D154" s="15"/>
      <c r="E154" s="15"/>
      <c r="F154" s="15"/>
      <c r="G154" s="15"/>
    </row>
    <row r="155" spans="4:7" x14ac:dyDescent="0.3">
      <c r="D155" s="15"/>
      <c r="E155" s="15"/>
      <c r="F155" s="15"/>
      <c r="G155" s="15"/>
    </row>
    <row r="156" spans="4:7" x14ac:dyDescent="0.3">
      <c r="D156" s="15"/>
      <c r="E156" s="15"/>
      <c r="F156" s="15"/>
      <c r="G156" s="15"/>
    </row>
    <row r="157" spans="4:7" x14ac:dyDescent="0.3">
      <c r="D157" s="15"/>
      <c r="E157" s="15"/>
      <c r="F157" s="15"/>
      <c r="G157" s="15"/>
    </row>
    <row r="158" spans="4:7" x14ac:dyDescent="0.3">
      <c r="D158" s="15"/>
      <c r="E158" s="15"/>
      <c r="F158" s="15"/>
      <c r="G158" s="15"/>
    </row>
    <row r="159" spans="4:7" x14ac:dyDescent="0.3">
      <c r="D159" s="15"/>
      <c r="E159" s="15"/>
      <c r="F159" s="15"/>
      <c r="G159" s="15"/>
    </row>
    <row r="160" spans="4:7" x14ac:dyDescent="0.3">
      <c r="D160" s="15"/>
      <c r="E160" s="15"/>
      <c r="F160" s="15"/>
      <c r="G160" s="15"/>
    </row>
    <row r="161" spans="4:7" x14ac:dyDescent="0.3">
      <c r="D161" s="15"/>
      <c r="E161" s="15"/>
      <c r="F161" s="15"/>
      <c r="G161" s="15"/>
    </row>
    <row r="162" spans="4:7" x14ac:dyDescent="0.3">
      <c r="D162" s="15"/>
      <c r="E162" s="15"/>
      <c r="F162" s="15"/>
      <c r="G162" s="15"/>
    </row>
    <row r="163" spans="4:7" x14ac:dyDescent="0.3">
      <c r="D163" s="15"/>
      <c r="E163" s="15"/>
      <c r="F163" s="15"/>
      <c r="G163" s="15"/>
    </row>
    <row r="164" spans="4:7" x14ac:dyDescent="0.3">
      <c r="D164" s="15"/>
      <c r="E164" s="15"/>
      <c r="F164" s="15"/>
      <c r="G164" s="15"/>
    </row>
    <row r="165" spans="4:7" x14ac:dyDescent="0.3">
      <c r="D165" s="15"/>
      <c r="E165" s="15"/>
      <c r="F165" s="15"/>
      <c r="G165" s="15"/>
    </row>
    <row r="166" spans="4:7" x14ac:dyDescent="0.3">
      <c r="D166" s="15"/>
      <c r="E166" s="15"/>
      <c r="F166" s="15"/>
      <c r="G166" s="15"/>
    </row>
    <row r="167" spans="4:7" x14ac:dyDescent="0.3">
      <c r="D167" s="15"/>
      <c r="E167" s="15"/>
      <c r="F167" s="15"/>
      <c r="G167" s="15"/>
    </row>
    <row r="168" spans="4:7" x14ac:dyDescent="0.3">
      <c r="D168" s="15"/>
      <c r="E168" s="15"/>
      <c r="F168" s="15"/>
      <c r="G168" s="15"/>
    </row>
    <row r="169" spans="4:7" x14ac:dyDescent="0.3">
      <c r="D169" s="15"/>
      <c r="E169" s="15"/>
      <c r="F169" s="15"/>
      <c r="G169" s="15"/>
    </row>
    <row r="170" spans="4:7" x14ac:dyDescent="0.3">
      <c r="D170" s="15"/>
      <c r="E170" s="15"/>
      <c r="F170" s="15"/>
      <c r="G170" s="15"/>
    </row>
    <row r="171" spans="4:7" x14ac:dyDescent="0.3">
      <c r="D171" s="15"/>
      <c r="E171" s="15"/>
      <c r="F171" s="15"/>
      <c r="G171" s="15"/>
    </row>
    <row r="172" spans="4:7" x14ac:dyDescent="0.3">
      <c r="D172" s="15"/>
      <c r="E172" s="15"/>
      <c r="F172" s="15"/>
      <c r="G172" s="15"/>
    </row>
    <row r="173" spans="4:7" x14ac:dyDescent="0.3">
      <c r="D173" s="15"/>
      <c r="E173" s="15"/>
      <c r="F173" s="15"/>
      <c r="G173" s="15"/>
    </row>
    <row r="174" spans="4:7" x14ac:dyDescent="0.3">
      <c r="D174" s="15"/>
      <c r="E174" s="15"/>
      <c r="F174" s="15"/>
      <c r="G174" s="15"/>
    </row>
    <row r="175" spans="4:7" x14ac:dyDescent="0.3">
      <c r="D175" s="15"/>
      <c r="E175" s="15"/>
      <c r="F175" s="15"/>
      <c r="G175" s="15"/>
    </row>
    <row r="176" spans="4:7" x14ac:dyDescent="0.3">
      <c r="D176" s="15"/>
      <c r="E176" s="15"/>
      <c r="F176" s="15"/>
      <c r="G176" s="15"/>
    </row>
    <row r="177" spans="4:7" x14ac:dyDescent="0.3">
      <c r="D177" s="15"/>
      <c r="E177" s="15"/>
      <c r="F177" s="15"/>
      <c r="G177" s="15"/>
    </row>
    <row r="178" spans="4:7" x14ac:dyDescent="0.3">
      <c r="D178" s="15"/>
      <c r="E178" s="15"/>
      <c r="F178" s="15"/>
      <c r="G178" s="15"/>
    </row>
    <row r="179" spans="4:7" x14ac:dyDescent="0.3">
      <c r="D179" s="15"/>
      <c r="E179" s="15"/>
      <c r="F179" s="15"/>
      <c r="G179" s="15"/>
    </row>
    <row r="180" spans="4:7" x14ac:dyDescent="0.3">
      <c r="D180" s="15"/>
      <c r="E180" s="15"/>
      <c r="F180" s="15"/>
      <c r="G180" s="15"/>
    </row>
    <row r="181" spans="4:7" x14ac:dyDescent="0.3">
      <c r="D181" s="15"/>
      <c r="E181" s="15"/>
      <c r="F181" s="15"/>
      <c r="G181" s="15"/>
    </row>
    <row r="182" spans="4:7" x14ac:dyDescent="0.3">
      <c r="D182" s="15"/>
      <c r="E182" s="15"/>
      <c r="F182" s="15"/>
      <c r="G182" s="15"/>
    </row>
    <row r="183" spans="4:7" x14ac:dyDescent="0.3">
      <c r="D183" s="15"/>
      <c r="E183" s="15"/>
      <c r="F183" s="15"/>
      <c r="G183" s="15"/>
    </row>
    <row r="184" spans="4:7" x14ac:dyDescent="0.3">
      <c r="D184" s="15"/>
      <c r="E184" s="15"/>
      <c r="F184" s="15"/>
      <c r="G184" s="15"/>
    </row>
    <row r="185" spans="4:7" x14ac:dyDescent="0.3">
      <c r="D185" s="15"/>
      <c r="E185" s="15"/>
      <c r="F185" s="15"/>
      <c r="G185" s="15"/>
    </row>
    <row r="186" spans="4:7" x14ac:dyDescent="0.3">
      <c r="D186" s="15"/>
      <c r="E186" s="15"/>
      <c r="F186" s="15"/>
      <c r="G186" s="15"/>
    </row>
    <row r="187" spans="4:7" x14ac:dyDescent="0.3">
      <c r="D187" s="15"/>
      <c r="E187" s="15"/>
      <c r="F187" s="15"/>
      <c r="G187" s="15"/>
    </row>
    <row r="188" spans="4:7" x14ac:dyDescent="0.3">
      <c r="D188" s="15"/>
      <c r="E188" s="15"/>
      <c r="F188" s="15"/>
      <c r="G188" s="15"/>
    </row>
    <row r="189" spans="4:7" x14ac:dyDescent="0.3">
      <c r="D189" s="15"/>
      <c r="E189" s="15"/>
      <c r="F189" s="15"/>
      <c r="G189" s="15"/>
    </row>
    <row r="190" spans="4:7" x14ac:dyDescent="0.3">
      <c r="D190" s="15"/>
      <c r="E190" s="15"/>
      <c r="F190" s="15"/>
      <c r="G190" s="15"/>
    </row>
    <row r="191" spans="4:7" x14ac:dyDescent="0.3">
      <c r="D191" s="15"/>
      <c r="E191" s="15"/>
      <c r="F191" s="15"/>
      <c r="G191" s="15"/>
    </row>
    <row r="192" spans="4:7" x14ac:dyDescent="0.3">
      <c r="D192" s="15"/>
      <c r="E192" s="15"/>
      <c r="F192" s="15"/>
      <c r="G192" s="15"/>
    </row>
    <row r="193" spans="4:7" x14ac:dyDescent="0.3">
      <c r="D193" s="15"/>
      <c r="E193" s="15"/>
      <c r="F193" s="15"/>
      <c r="G193" s="15"/>
    </row>
    <row r="194" spans="4:7" x14ac:dyDescent="0.3">
      <c r="D194" s="15"/>
      <c r="E194" s="15"/>
      <c r="F194" s="15"/>
      <c r="G194" s="15"/>
    </row>
    <row r="195" spans="4:7" x14ac:dyDescent="0.3">
      <c r="D195" s="15"/>
      <c r="E195" s="15"/>
      <c r="F195" s="15"/>
      <c r="G195" s="15"/>
    </row>
    <row r="196" spans="4:7" x14ac:dyDescent="0.3">
      <c r="D196" s="15"/>
      <c r="E196" s="15"/>
      <c r="F196" s="15"/>
      <c r="G196" s="15"/>
    </row>
    <row r="197" spans="4:7" x14ac:dyDescent="0.3">
      <c r="D197" s="15"/>
      <c r="E197" s="15"/>
      <c r="F197" s="15"/>
      <c r="G197" s="15"/>
    </row>
    <row r="198" spans="4:7" x14ac:dyDescent="0.3">
      <c r="D198" s="15"/>
      <c r="E198" s="15"/>
      <c r="F198" s="15"/>
      <c r="G198" s="15"/>
    </row>
    <row r="199" spans="4:7" x14ac:dyDescent="0.3">
      <c r="D199" s="15"/>
      <c r="E199" s="15"/>
      <c r="F199" s="15"/>
      <c r="G199" s="15"/>
    </row>
    <row r="200" spans="4:7" x14ac:dyDescent="0.3">
      <c r="D200" s="15"/>
      <c r="E200" s="15"/>
      <c r="F200" s="15"/>
      <c r="G200" s="15"/>
    </row>
    <row r="201" spans="4:7" x14ac:dyDescent="0.3">
      <c r="D201" s="15"/>
      <c r="E201" s="15"/>
      <c r="F201" s="15"/>
      <c r="G201" s="15"/>
    </row>
    <row r="202" spans="4:7" x14ac:dyDescent="0.3">
      <c r="D202" s="15"/>
      <c r="E202" s="15"/>
      <c r="F202" s="15"/>
      <c r="G202" s="15"/>
    </row>
    <row r="203" spans="4:7" x14ac:dyDescent="0.3">
      <c r="D203" s="15"/>
      <c r="E203" s="15"/>
      <c r="F203" s="15"/>
      <c r="G203" s="15"/>
    </row>
  </sheetData>
  <autoFilter ref="A5:I35"/>
  <mergeCells count="7">
    <mergeCell ref="A1:I1"/>
    <mergeCell ref="D3:E3"/>
    <mergeCell ref="F3:G3"/>
    <mergeCell ref="D4:E4"/>
    <mergeCell ref="F4:G4"/>
    <mergeCell ref="H3:I3"/>
    <mergeCell ref="H4:I4"/>
  </mergeCells>
  <printOptions gridLines="1"/>
  <pageMargins left="0.51181102362204722" right="0.51181102362204722" top="0.62992125984251968" bottom="0.15748031496062992" header="0.23622047244094491" footer="0.15748031496062992"/>
  <pageSetup paperSize="9" scale="54" fitToHeight="0" orientation="portrait" horizontalDpi="4294967294" verticalDpi="4294967294"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tabColor rgb="FF92D050"/>
    <pageSetUpPr fitToPage="1"/>
  </sheetPr>
  <dimension ref="A1:H38"/>
  <sheetViews>
    <sheetView view="pageBreakPreview" zoomScaleNormal="100" zoomScaleSheetLayoutView="100" zoomScalePageLayoutView="95" workbookViewId="0">
      <pane xSplit="2" ySplit="6" topLeftCell="C34" activePane="bottomRight" state="frozen"/>
      <selection pane="topRight" activeCell="C1" sqref="C1"/>
      <selection pane="bottomLeft" activeCell="A5" sqref="A5"/>
      <selection pane="bottomRight" activeCell="G7" sqref="G7:H38"/>
    </sheetView>
  </sheetViews>
  <sheetFormatPr defaultColWidth="7.5546875" defaultRowHeight="13.8" x14ac:dyDescent="0.25"/>
  <cols>
    <col min="1" max="1" width="5.88671875" style="51" customWidth="1"/>
    <col min="2" max="2" width="48.5546875" style="54" customWidth="1"/>
    <col min="3" max="4" width="20.6640625" style="53" customWidth="1"/>
    <col min="5" max="5" width="20.6640625" style="52" customWidth="1"/>
    <col min="6" max="7" width="22.6640625" style="51" customWidth="1"/>
    <col min="8" max="8" width="18.6640625" style="51" customWidth="1"/>
    <col min="9" max="16384" width="7.5546875" style="36"/>
  </cols>
  <sheetData>
    <row r="1" spans="1:8" ht="57" customHeight="1" x14ac:dyDescent="0.3">
      <c r="A1" s="174" t="s">
        <v>111</v>
      </c>
      <c r="B1" s="174"/>
      <c r="C1" s="174"/>
      <c r="D1" s="174"/>
      <c r="E1" s="174"/>
      <c r="F1" s="174"/>
      <c r="G1" s="174"/>
      <c r="H1" s="174"/>
    </row>
    <row r="3" spans="1:8" ht="156" x14ac:dyDescent="0.25">
      <c r="A3" s="106" t="s">
        <v>0</v>
      </c>
      <c r="B3" s="106" t="s">
        <v>1</v>
      </c>
      <c r="C3" s="102" t="s">
        <v>78</v>
      </c>
      <c r="D3" s="102" t="s">
        <v>77</v>
      </c>
      <c r="E3" s="120" t="s">
        <v>94</v>
      </c>
      <c r="F3" s="121" t="s">
        <v>76</v>
      </c>
      <c r="G3" s="121" t="s">
        <v>75</v>
      </c>
      <c r="H3" s="106" t="s">
        <v>20</v>
      </c>
    </row>
    <row r="4" spans="1:8" ht="36" x14ac:dyDescent="0.25">
      <c r="A4" s="106"/>
      <c r="B4" s="107" t="s">
        <v>29</v>
      </c>
      <c r="C4" s="101" t="s">
        <v>152</v>
      </c>
      <c r="D4" s="101" t="s">
        <v>152</v>
      </c>
      <c r="E4" s="101" t="s">
        <v>152</v>
      </c>
      <c r="F4" s="101" t="s">
        <v>152</v>
      </c>
      <c r="G4" s="101" t="s">
        <v>152</v>
      </c>
      <c r="H4" s="101" t="s">
        <v>152</v>
      </c>
    </row>
    <row r="5" spans="1:8" x14ac:dyDescent="0.25">
      <c r="A5" s="117"/>
      <c r="B5" s="107" t="s">
        <v>10</v>
      </c>
      <c r="C5" s="102" t="s">
        <v>74</v>
      </c>
      <c r="D5" s="102" t="s">
        <v>74</v>
      </c>
      <c r="E5" s="102" t="s">
        <v>74</v>
      </c>
      <c r="F5" s="102" t="s">
        <v>74</v>
      </c>
      <c r="G5" s="102" t="s">
        <v>21</v>
      </c>
      <c r="H5" s="108" t="s">
        <v>26</v>
      </c>
    </row>
    <row r="6" spans="1:8" ht="24" x14ac:dyDescent="0.25">
      <c r="A6" s="117"/>
      <c r="B6" s="107" t="s">
        <v>11</v>
      </c>
      <c r="C6" s="102" t="s">
        <v>73</v>
      </c>
      <c r="D6" s="102" t="s">
        <v>73</v>
      </c>
      <c r="E6" s="102" t="s">
        <v>73</v>
      </c>
      <c r="F6" s="102" t="s">
        <v>73</v>
      </c>
      <c r="G6" s="109" t="s">
        <v>27</v>
      </c>
      <c r="H6" s="102"/>
    </row>
    <row r="7" spans="1:8" s="14" customFormat="1" x14ac:dyDescent="0.3">
      <c r="A7" s="84">
        <v>802</v>
      </c>
      <c r="B7" s="85" t="s">
        <v>45</v>
      </c>
      <c r="C7" s="72">
        <v>1742693300</v>
      </c>
      <c r="D7" s="72">
        <v>26190000</v>
      </c>
      <c r="E7" s="72">
        <v>1742693300</v>
      </c>
      <c r="F7" s="72">
        <v>26190000</v>
      </c>
      <c r="G7" s="72">
        <v>100</v>
      </c>
      <c r="H7" s="9" t="s">
        <v>123</v>
      </c>
    </row>
    <row r="8" spans="1:8" s="39" customFormat="1" ht="26.4" x14ac:dyDescent="0.3">
      <c r="A8" s="84">
        <v>803</v>
      </c>
      <c r="B8" s="86" t="s">
        <v>7</v>
      </c>
      <c r="C8" s="72">
        <v>242775900</v>
      </c>
      <c r="D8" s="72">
        <v>242741200</v>
      </c>
      <c r="E8" s="72"/>
      <c r="F8" s="72"/>
      <c r="G8" s="72">
        <v>0</v>
      </c>
      <c r="H8" s="9" t="s">
        <v>118</v>
      </c>
    </row>
    <row r="9" spans="1:8" s="39" customFormat="1" x14ac:dyDescent="0.3">
      <c r="A9" s="84">
        <v>811</v>
      </c>
      <c r="B9" s="86" t="s">
        <v>8</v>
      </c>
      <c r="C9" s="72">
        <v>558629960</v>
      </c>
      <c r="D9" s="72"/>
      <c r="E9" s="72">
        <f>191517400+16253100</f>
        <v>207770500</v>
      </c>
      <c r="F9" s="72"/>
      <c r="G9" s="72">
        <v>37.192867349971706</v>
      </c>
      <c r="H9" s="9" t="s">
        <v>118</v>
      </c>
    </row>
    <row r="10" spans="1:8" s="39" customFormat="1" ht="26.4" x14ac:dyDescent="0.3">
      <c r="A10" s="84">
        <v>812</v>
      </c>
      <c r="B10" s="85" t="s">
        <v>46</v>
      </c>
      <c r="C10" s="72">
        <v>999649999.30999994</v>
      </c>
      <c r="D10" s="72">
        <v>8699000</v>
      </c>
      <c r="E10" s="72">
        <v>999649999.30999994</v>
      </c>
      <c r="F10" s="72">
        <v>8699000</v>
      </c>
      <c r="G10" s="72">
        <v>100</v>
      </c>
      <c r="H10" s="9" t="s">
        <v>123</v>
      </c>
    </row>
    <row r="11" spans="1:8" s="39" customFormat="1" ht="26.4" x14ac:dyDescent="0.3">
      <c r="A11" s="84">
        <v>814</v>
      </c>
      <c r="B11" s="85" t="s">
        <v>95</v>
      </c>
      <c r="C11" s="72">
        <v>13216817245.040001</v>
      </c>
      <c r="D11" s="72">
        <v>1058833300</v>
      </c>
      <c r="E11" s="72">
        <v>13216817245.040001</v>
      </c>
      <c r="F11" s="72">
        <v>1058833300</v>
      </c>
      <c r="G11" s="72">
        <v>100</v>
      </c>
      <c r="H11" s="9" t="s">
        <v>123</v>
      </c>
    </row>
    <row r="12" spans="1:8" s="39" customFormat="1" ht="26.4" x14ac:dyDescent="0.3">
      <c r="A12" s="84">
        <v>815</v>
      </c>
      <c r="B12" s="86" t="s">
        <v>96</v>
      </c>
      <c r="C12" s="72">
        <v>81332065.359999999</v>
      </c>
      <c r="D12" s="72"/>
      <c r="E12" s="72">
        <v>81332065.359999999</v>
      </c>
      <c r="F12" s="72"/>
      <c r="G12" s="72">
        <v>100</v>
      </c>
      <c r="H12" s="9" t="s">
        <v>123</v>
      </c>
    </row>
    <row r="13" spans="1:8" s="39" customFormat="1" ht="26.4" x14ac:dyDescent="0.3">
      <c r="A13" s="84">
        <v>816</v>
      </c>
      <c r="B13" s="85" t="s">
        <v>47</v>
      </c>
      <c r="C13" s="72">
        <v>1018552334.25</v>
      </c>
      <c r="D13" s="72">
        <v>599953400</v>
      </c>
      <c r="E13" s="72">
        <v>1018552334.25</v>
      </c>
      <c r="F13" s="72">
        <v>599953400</v>
      </c>
      <c r="G13" s="72">
        <v>100</v>
      </c>
      <c r="H13" s="9" t="s">
        <v>123</v>
      </c>
    </row>
    <row r="14" spans="1:8" s="39" customFormat="1" ht="26.4" x14ac:dyDescent="0.3">
      <c r="A14" s="84" t="s">
        <v>97</v>
      </c>
      <c r="B14" s="85" t="s">
        <v>98</v>
      </c>
      <c r="C14" s="72">
        <v>80028700</v>
      </c>
      <c r="D14" s="72"/>
      <c r="E14" s="72">
        <v>80028700</v>
      </c>
      <c r="F14" s="72"/>
      <c r="G14" s="72">
        <v>100</v>
      </c>
      <c r="H14" s="9" t="s">
        <v>123</v>
      </c>
    </row>
    <row r="15" spans="1:8" s="39" customFormat="1" x14ac:dyDescent="0.3">
      <c r="A15" s="84">
        <v>820</v>
      </c>
      <c r="B15" s="86" t="s">
        <v>2</v>
      </c>
      <c r="C15" s="72">
        <v>23061108197.950001</v>
      </c>
      <c r="D15" s="72">
        <v>541243918.60000002</v>
      </c>
      <c r="E15" s="72">
        <v>23061108197.950001</v>
      </c>
      <c r="F15" s="72">
        <v>541243918.60000002</v>
      </c>
      <c r="G15" s="72">
        <v>100</v>
      </c>
      <c r="H15" s="9" t="s">
        <v>123</v>
      </c>
    </row>
    <row r="16" spans="1:8" s="39" customFormat="1" ht="26.4" x14ac:dyDescent="0.3">
      <c r="A16" s="84">
        <v>821</v>
      </c>
      <c r="B16" s="85" t="s">
        <v>63</v>
      </c>
      <c r="C16" s="72">
        <v>2910271200</v>
      </c>
      <c r="D16" s="72">
        <v>12143600</v>
      </c>
      <c r="E16" s="72">
        <v>2910271200</v>
      </c>
      <c r="F16" s="72">
        <v>12143600</v>
      </c>
      <c r="G16" s="72">
        <v>100</v>
      </c>
      <c r="H16" s="9" t="s">
        <v>123</v>
      </c>
    </row>
    <row r="17" spans="1:8" s="39" customFormat="1" x14ac:dyDescent="0.3">
      <c r="A17" s="84">
        <v>825</v>
      </c>
      <c r="B17" s="86" t="s">
        <v>84</v>
      </c>
      <c r="C17" s="72">
        <v>2121376418</v>
      </c>
      <c r="D17" s="72">
        <v>60786000</v>
      </c>
      <c r="E17" s="72">
        <v>2121376418</v>
      </c>
      <c r="F17" s="72">
        <v>60786000</v>
      </c>
      <c r="G17" s="72">
        <v>100</v>
      </c>
      <c r="H17" s="9" t="s">
        <v>123</v>
      </c>
    </row>
    <row r="18" spans="1:8" s="39" customFormat="1" ht="26.4" x14ac:dyDescent="0.3">
      <c r="A18" s="84" t="s">
        <v>99</v>
      </c>
      <c r="B18" s="86" t="s">
        <v>100</v>
      </c>
      <c r="C18" s="72">
        <v>72442300</v>
      </c>
      <c r="D18" s="72">
        <v>1030400</v>
      </c>
      <c r="E18" s="72">
        <v>72442300</v>
      </c>
      <c r="F18" s="72">
        <v>1030400</v>
      </c>
      <c r="G18" s="72">
        <v>100</v>
      </c>
      <c r="H18" s="9" t="s">
        <v>123</v>
      </c>
    </row>
    <row r="19" spans="1:8" s="39" customFormat="1" x14ac:dyDescent="0.3">
      <c r="A19" s="84">
        <v>830</v>
      </c>
      <c r="B19" s="86" t="s">
        <v>58</v>
      </c>
      <c r="C19" s="72">
        <v>31777257644.439999</v>
      </c>
      <c r="D19" s="72">
        <v>35524800</v>
      </c>
      <c r="E19" s="72">
        <v>31777257644.439999</v>
      </c>
      <c r="F19" s="72">
        <v>35524800</v>
      </c>
      <c r="G19" s="72">
        <v>100</v>
      </c>
      <c r="H19" s="9" t="s">
        <v>123</v>
      </c>
    </row>
    <row r="20" spans="1:8" s="39" customFormat="1" ht="26.4" x14ac:dyDescent="0.3">
      <c r="A20" s="84">
        <v>832</v>
      </c>
      <c r="B20" s="86" t="s">
        <v>65</v>
      </c>
      <c r="C20" s="72">
        <v>360932833</v>
      </c>
      <c r="D20" s="72">
        <v>42285000</v>
      </c>
      <c r="E20" s="72">
        <v>360932833</v>
      </c>
      <c r="F20" s="72">
        <v>42285000</v>
      </c>
      <c r="G20" s="72">
        <v>100</v>
      </c>
      <c r="H20" s="9" t="s">
        <v>123</v>
      </c>
    </row>
    <row r="21" spans="1:8" s="39" customFormat="1" ht="26.4" x14ac:dyDescent="0.3">
      <c r="A21" s="84" t="s">
        <v>48</v>
      </c>
      <c r="B21" s="86" t="s">
        <v>66</v>
      </c>
      <c r="C21" s="72">
        <v>107674000</v>
      </c>
      <c r="D21" s="72"/>
      <c r="E21" s="72">
        <v>107674000</v>
      </c>
      <c r="F21" s="72"/>
      <c r="G21" s="72">
        <v>100</v>
      </c>
      <c r="H21" s="9" t="s">
        <v>123</v>
      </c>
    </row>
    <row r="22" spans="1:8" s="39" customFormat="1" x14ac:dyDescent="0.3">
      <c r="A22" s="84">
        <v>834</v>
      </c>
      <c r="B22" s="86" t="s">
        <v>3</v>
      </c>
      <c r="C22" s="72">
        <v>287490054.63999999</v>
      </c>
      <c r="D22" s="72"/>
      <c r="E22" s="72">
        <v>287490054.63999999</v>
      </c>
      <c r="F22" s="72"/>
      <c r="G22" s="72">
        <v>100</v>
      </c>
      <c r="H22" s="9" t="s">
        <v>123</v>
      </c>
    </row>
    <row r="23" spans="1:8" s="39" customFormat="1" ht="26.4" x14ac:dyDescent="0.3">
      <c r="A23" s="84">
        <v>835</v>
      </c>
      <c r="B23" s="85" t="s">
        <v>49</v>
      </c>
      <c r="C23" s="72">
        <v>2687277749.0599999</v>
      </c>
      <c r="D23" s="72">
        <v>750886700</v>
      </c>
      <c r="E23" s="72">
        <v>2687277749.0599999</v>
      </c>
      <c r="F23" s="72">
        <v>750886700</v>
      </c>
      <c r="G23" s="72">
        <v>100</v>
      </c>
      <c r="H23" s="9" t="s">
        <v>123</v>
      </c>
    </row>
    <row r="24" spans="1:8" s="39" customFormat="1" ht="26.4" x14ac:dyDescent="0.3">
      <c r="A24" s="84" t="s">
        <v>62</v>
      </c>
      <c r="B24" s="85" t="s">
        <v>101</v>
      </c>
      <c r="C24" s="72">
        <v>129014200</v>
      </c>
      <c r="D24" s="72"/>
      <c r="E24" s="72">
        <v>129014200</v>
      </c>
      <c r="F24" s="72"/>
      <c r="G24" s="72">
        <v>100</v>
      </c>
      <c r="H24" s="9" t="s">
        <v>123</v>
      </c>
    </row>
    <row r="25" spans="1:8" s="39" customFormat="1" x14ac:dyDescent="0.3">
      <c r="A25" s="84">
        <v>840</v>
      </c>
      <c r="B25" s="86" t="s">
        <v>5</v>
      </c>
      <c r="C25" s="72">
        <v>9621566041.3999996</v>
      </c>
      <c r="D25" s="72">
        <v>52750000</v>
      </c>
      <c r="E25" s="72">
        <v>8753129680</v>
      </c>
      <c r="F25" s="72">
        <v>52750000</v>
      </c>
      <c r="G25" s="72">
        <v>90.924307065339505</v>
      </c>
      <c r="H25" s="9" t="s">
        <v>122</v>
      </c>
    </row>
    <row r="26" spans="1:8" s="39" customFormat="1" ht="26.4" x14ac:dyDescent="0.3">
      <c r="A26" s="84">
        <v>843</v>
      </c>
      <c r="B26" s="85" t="s">
        <v>59</v>
      </c>
      <c r="C26" s="72">
        <v>115008900</v>
      </c>
      <c r="D26" s="72"/>
      <c r="E26" s="72">
        <v>115008900</v>
      </c>
      <c r="F26" s="72"/>
      <c r="G26" s="72">
        <v>100</v>
      </c>
      <c r="H26" s="9" t="s">
        <v>123</v>
      </c>
    </row>
    <row r="27" spans="1:8" s="39" customFormat="1" ht="26.4" x14ac:dyDescent="0.3">
      <c r="A27" s="84" t="s">
        <v>50</v>
      </c>
      <c r="B27" s="85" t="s">
        <v>60</v>
      </c>
      <c r="C27" s="72">
        <v>34154518</v>
      </c>
      <c r="D27" s="72"/>
      <c r="E27" s="72">
        <v>34154518</v>
      </c>
      <c r="F27" s="72"/>
      <c r="G27" s="72">
        <v>100</v>
      </c>
      <c r="H27" s="9" t="s">
        <v>123</v>
      </c>
    </row>
    <row r="28" spans="1:8" s="39" customFormat="1" ht="26.4" x14ac:dyDescent="0.3">
      <c r="A28" s="84">
        <v>846</v>
      </c>
      <c r="B28" s="86" t="s">
        <v>146</v>
      </c>
      <c r="C28" s="72">
        <v>54839300</v>
      </c>
      <c r="D28" s="72"/>
      <c r="E28" s="72">
        <v>54839300</v>
      </c>
      <c r="F28" s="72"/>
      <c r="G28" s="72">
        <v>100</v>
      </c>
      <c r="H28" s="9" t="s">
        <v>123</v>
      </c>
    </row>
    <row r="29" spans="1:8" s="39" customFormat="1" ht="26.4" x14ac:dyDescent="0.3">
      <c r="A29" s="84" t="s">
        <v>147</v>
      </c>
      <c r="B29" s="86" t="s">
        <v>148</v>
      </c>
      <c r="C29" s="72">
        <v>1862717503.22</v>
      </c>
      <c r="D29" s="72">
        <v>754194700.5</v>
      </c>
      <c r="E29" s="72">
        <v>1862717503.22</v>
      </c>
      <c r="F29" s="72">
        <v>754194700.5</v>
      </c>
      <c r="G29" s="72">
        <v>100</v>
      </c>
      <c r="H29" s="9" t="s">
        <v>123</v>
      </c>
    </row>
    <row r="30" spans="1:8" s="39" customFormat="1" x14ac:dyDescent="0.3">
      <c r="A30" s="84">
        <v>855</v>
      </c>
      <c r="B30" s="86" t="s">
        <v>4</v>
      </c>
      <c r="C30" s="72">
        <v>22241324274.509998</v>
      </c>
      <c r="D30" s="72">
        <v>6896319000</v>
      </c>
      <c r="E30" s="72">
        <v>22241324274.509998</v>
      </c>
      <c r="F30" s="72">
        <v>6896319000</v>
      </c>
      <c r="G30" s="72">
        <v>100</v>
      </c>
      <c r="H30" s="9" t="s">
        <v>123</v>
      </c>
    </row>
    <row r="31" spans="1:8" s="39" customFormat="1" x14ac:dyDescent="0.3">
      <c r="A31" s="84">
        <v>856</v>
      </c>
      <c r="B31" s="86" t="s">
        <v>9</v>
      </c>
      <c r="C31" s="72">
        <v>110978208</v>
      </c>
      <c r="D31" s="72"/>
      <c r="E31" s="72">
        <v>110978208</v>
      </c>
      <c r="F31" s="72"/>
      <c r="G31" s="72">
        <v>100</v>
      </c>
      <c r="H31" s="9" t="s">
        <v>123</v>
      </c>
    </row>
    <row r="32" spans="1:8" s="39" customFormat="1" ht="26.4" x14ac:dyDescent="0.3">
      <c r="A32" s="84" t="s">
        <v>149</v>
      </c>
      <c r="B32" s="86" t="s">
        <v>150</v>
      </c>
      <c r="C32" s="72">
        <v>165149034</v>
      </c>
      <c r="D32" s="72"/>
      <c r="E32" s="72">
        <v>165149034</v>
      </c>
      <c r="F32" s="72"/>
      <c r="G32" s="72">
        <v>100</v>
      </c>
      <c r="H32" s="9" t="s">
        <v>123</v>
      </c>
    </row>
    <row r="33" spans="1:8" s="39" customFormat="1" ht="26.4" x14ac:dyDescent="0.3">
      <c r="A33" s="84">
        <v>861</v>
      </c>
      <c r="B33" s="86" t="s">
        <v>151</v>
      </c>
      <c r="C33" s="72">
        <v>1680548490.53</v>
      </c>
      <c r="D33" s="72">
        <v>99730100</v>
      </c>
      <c r="E33" s="72">
        <v>1680548490.53</v>
      </c>
      <c r="F33" s="72">
        <v>99730100</v>
      </c>
      <c r="G33" s="72">
        <v>100</v>
      </c>
      <c r="H33" s="9" t="s">
        <v>123</v>
      </c>
    </row>
    <row r="34" spans="1:8" s="39" customFormat="1" ht="26.4" x14ac:dyDescent="0.3">
      <c r="A34" s="84" t="s">
        <v>103</v>
      </c>
      <c r="B34" s="86" t="s">
        <v>102</v>
      </c>
      <c r="C34" s="72">
        <v>1166056420</v>
      </c>
      <c r="D34" s="72">
        <v>47161300</v>
      </c>
      <c r="E34" s="72">
        <v>1166056420</v>
      </c>
      <c r="F34" s="72">
        <v>47161300</v>
      </c>
      <c r="G34" s="72">
        <v>100</v>
      </c>
      <c r="H34" s="9" t="s">
        <v>123</v>
      </c>
    </row>
    <row r="35" spans="1:8" s="39" customFormat="1" x14ac:dyDescent="0.3">
      <c r="A35" s="84">
        <v>875</v>
      </c>
      <c r="B35" s="86" t="s">
        <v>6</v>
      </c>
      <c r="C35" s="72">
        <v>1063396800</v>
      </c>
      <c r="D35" s="72">
        <v>42180900</v>
      </c>
      <c r="E35" s="72">
        <v>136392600</v>
      </c>
      <c r="F35" s="72"/>
      <c r="G35" s="72">
        <v>13.355902507980927</v>
      </c>
      <c r="H35" s="9" t="s">
        <v>118</v>
      </c>
    </row>
    <row r="36" spans="1:8" s="39" customFormat="1" x14ac:dyDescent="0.3">
      <c r="A36" s="84">
        <v>880</v>
      </c>
      <c r="B36" s="85" t="s">
        <v>64</v>
      </c>
      <c r="C36" s="72">
        <v>16042942792.040001</v>
      </c>
      <c r="D36" s="72">
        <v>1184900000</v>
      </c>
      <c r="E36" s="72">
        <v>16042942792.040001</v>
      </c>
      <c r="F36" s="72">
        <v>1184900000</v>
      </c>
      <c r="G36" s="72">
        <v>100</v>
      </c>
      <c r="H36" s="9" t="s">
        <v>123</v>
      </c>
    </row>
    <row r="37" spans="1:8" ht="26.4" x14ac:dyDescent="0.25">
      <c r="A37" s="84">
        <v>886</v>
      </c>
      <c r="B37" s="85" t="s">
        <v>61</v>
      </c>
      <c r="C37" s="72">
        <v>389187363</v>
      </c>
      <c r="D37" s="72"/>
      <c r="E37" s="72">
        <v>389187363</v>
      </c>
      <c r="F37" s="72"/>
      <c r="G37" s="72">
        <v>100</v>
      </c>
      <c r="H37" s="9" t="s">
        <v>123</v>
      </c>
    </row>
    <row r="38" spans="1:8" ht="26.4" x14ac:dyDescent="0.25">
      <c r="A38" s="84">
        <v>892</v>
      </c>
      <c r="B38" s="85" t="s">
        <v>51</v>
      </c>
      <c r="C38" s="72">
        <v>19938600</v>
      </c>
      <c r="D38" s="72"/>
      <c r="E38" s="72">
        <v>19938600</v>
      </c>
      <c r="F38" s="72"/>
      <c r="G38" s="72">
        <v>100</v>
      </c>
      <c r="H38" s="9" t="s">
        <v>123</v>
      </c>
    </row>
  </sheetData>
  <autoFilter ref="A3:H3"/>
  <mergeCells count="1">
    <mergeCell ref="A1:H1"/>
  </mergeCells>
  <printOptions gridLines="1"/>
  <pageMargins left="0.70866141732283472" right="0.70866141732283472" top="0.94488188976377963" bottom="0.74803149606299213" header="0.51181102362204722" footer="0.51181102362204722"/>
  <pageSetup paperSize="9" scale="48" fitToHeight="0" orientation="portrait" horizontalDpi="4294967294" verticalDpi="4294967294" r:id="rId1"/>
  <headerFooter>
    <oddFooter>&amp;L&amp;A&amp;R&amp;P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tabColor rgb="FF92D050"/>
    <pageSetUpPr fitToPage="1"/>
  </sheetPr>
  <dimension ref="A1:D38"/>
  <sheetViews>
    <sheetView view="pageBreakPreview" topLeftCell="A28" zoomScaleNormal="100" zoomScaleSheetLayoutView="100" zoomScalePageLayoutView="90" workbookViewId="0">
      <selection activeCell="D7" sqref="D7:D38"/>
    </sheetView>
  </sheetViews>
  <sheetFormatPr defaultColWidth="7.5546875" defaultRowHeight="13.8" x14ac:dyDescent="0.25"/>
  <cols>
    <col min="1" max="1" width="5.88671875" style="51" customWidth="1"/>
    <col min="2" max="2" width="48.5546875" style="54" customWidth="1"/>
    <col min="3" max="3" width="22.6640625" style="51" customWidth="1"/>
    <col min="4" max="4" width="18.6640625" style="51" customWidth="1"/>
    <col min="5" max="16384" width="7.5546875" style="36"/>
  </cols>
  <sheetData>
    <row r="1" spans="1:4" ht="54" customHeight="1" x14ac:dyDescent="0.25">
      <c r="A1" s="167" t="s">
        <v>112</v>
      </c>
      <c r="B1" s="167"/>
      <c r="C1" s="167"/>
      <c r="D1" s="167"/>
    </row>
    <row r="3" spans="1:4" ht="60" x14ac:dyDescent="0.25">
      <c r="A3" s="122" t="s">
        <v>0</v>
      </c>
      <c r="B3" s="122" t="s">
        <v>1</v>
      </c>
      <c r="C3" s="102" t="s">
        <v>79</v>
      </c>
      <c r="D3" s="106" t="s">
        <v>20</v>
      </c>
    </row>
    <row r="4" spans="1:4" ht="36" x14ac:dyDescent="0.25">
      <c r="A4" s="122"/>
      <c r="B4" s="123" t="s">
        <v>29</v>
      </c>
      <c r="C4" s="101" t="s">
        <v>152</v>
      </c>
      <c r="D4" s="101" t="s">
        <v>152</v>
      </c>
    </row>
    <row r="5" spans="1:4" x14ac:dyDescent="0.25">
      <c r="A5" s="124"/>
      <c r="B5" s="123" t="s">
        <v>10</v>
      </c>
      <c r="C5" s="102" t="s">
        <v>16</v>
      </c>
      <c r="D5" s="108" t="s">
        <v>26</v>
      </c>
    </row>
    <row r="6" spans="1:4" x14ac:dyDescent="0.25">
      <c r="A6" s="124"/>
      <c r="B6" s="123" t="s">
        <v>11</v>
      </c>
      <c r="C6" s="109" t="s">
        <v>27</v>
      </c>
      <c r="D6" s="102"/>
    </row>
    <row r="7" spans="1:4" s="14" customFormat="1" x14ac:dyDescent="0.3">
      <c r="A7" s="84">
        <v>802</v>
      </c>
      <c r="B7" s="85" t="s">
        <v>45</v>
      </c>
      <c r="C7" s="2">
        <v>1</v>
      </c>
      <c r="D7" s="1">
        <v>1</v>
      </c>
    </row>
    <row r="8" spans="1:4" s="39" customFormat="1" ht="26.4" x14ac:dyDescent="0.3">
      <c r="A8" s="84">
        <v>803</v>
      </c>
      <c r="B8" s="86" t="s">
        <v>7</v>
      </c>
      <c r="C8" s="2">
        <v>0</v>
      </c>
      <c r="D8" s="1">
        <v>1</v>
      </c>
    </row>
    <row r="9" spans="1:4" s="39" customFormat="1" x14ac:dyDescent="0.3">
      <c r="A9" s="84">
        <v>811</v>
      </c>
      <c r="B9" s="86" t="s">
        <v>8</v>
      </c>
      <c r="C9" s="2">
        <v>1</v>
      </c>
      <c r="D9" s="1">
        <v>1</v>
      </c>
    </row>
    <row r="10" spans="1:4" s="39" customFormat="1" ht="26.4" x14ac:dyDescent="0.3">
      <c r="A10" s="84">
        <v>812</v>
      </c>
      <c r="B10" s="85" t="s">
        <v>46</v>
      </c>
      <c r="C10" s="2">
        <v>0</v>
      </c>
      <c r="D10" s="1">
        <v>1</v>
      </c>
    </row>
    <row r="11" spans="1:4" s="39" customFormat="1" ht="26.4" x14ac:dyDescent="0.3">
      <c r="A11" s="84">
        <v>814</v>
      </c>
      <c r="B11" s="85" t="s">
        <v>95</v>
      </c>
      <c r="C11" s="2">
        <v>1</v>
      </c>
      <c r="D11" s="1">
        <v>1</v>
      </c>
    </row>
    <row r="12" spans="1:4" s="39" customFormat="1" ht="26.4" x14ac:dyDescent="0.3">
      <c r="A12" s="84">
        <v>815</v>
      </c>
      <c r="B12" s="86" t="s">
        <v>96</v>
      </c>
      <c r="C12" s="2">
        <v>0</v>
      </c>
      <c r="D12" s="1">
        <v>1</v>
      </c>
    </row>
    <row r="13" spans="1:4" s="39" customFormat="1" ht="26.4" x14ac:dyDescent="0.3">
      <c r="A13" s="84">
        <v>816</v>
      </c>
      <c r="B13" s="85" t="s">
        <v>47</v>
      </c>
      <c r="C13" s="2">
        <v>0</v>
      </c>
      <c r="D13" s="1">
        <v>1</v>
      </c>
    </row>
    <row r="14" spans="1:4" s="39" customFormat="1" ht="26.4" x14ac:dyDescent="0.3">
      <c r="A14" s="84" t="s">
        <v>97</v>
      </c>
      <c r="B14" s="85" t="s">
        <v>98</v>
      </c>
      <c r="C14" s="2">
        <v>0</v>
      </c>
      <c r="D14" s="1">
        <v>1</v>
      </c>
    </row>
    <row r="15" spans="1:4" s="39" customFormat="1" x14ac:dyDescent="0.3">
      <c r="A15" s="84">
        <v>820</v>
      </c>
      <c r="B15" s="86" t="s">
        <v>2</v>
      </c>
      <c r="C15" s="2">
        <v>1</v>
      </c>
      <c r="D15" s="1">
        <v>1</v>
      </c>
    </row>
    <row r="16" spans="1:4" s="39" customFormat="1" ht="26.4" x14ac:dyDescent="0.3">
      <c r="A16" s="84">
        <v>821</v>
      </c>
      <c r="B16" s="85" t="s">
        <v>63</v>
      </c>
      <c r="C16" s="2">
        <v>1</v>
      </c>
      <c r="D16" s="1">
        <v>1</v>
      </c>
    </row>
    <row r="17" spans="1:4" s="39" customFormat="1" x14ac:dyDescent="0.3">
      <c r="A17" s="84">
        <v>825</v>
      </c>
      <c r="B17" s="86" t="s">
        <v>84</v>
      </c>
      <c r="C17" s="2">
        <v>1</v>
      </c>
      <c r="D17" s="1">
        <v>1</v>
      </c>
    </row>
    <row r="18" spans="1:4" s="39" customFormat="1" ht="26.4" x14ac:dyDescent="0.3">
      <c r="A18" s="84" t="s">
        <v>99</v>
      </c>
      <c r="B18" s="86" t="s">
        <v>100</v>
      </c>
      <c r="C18" s="2">
        <v>0</v>
      </c>
      <c r="D18" s="1">
        <v>1</v>
      </c>
    </row>
    <row r="19" spans="1:4" s="39" customFormat="1" x14ac:dyDescent="0.3">
      <c r="A19" s="84">
        <v>830</v>
      </c>
      <c r="B19" s="86" t="s">
        <v>58</v>
      </c>
      <c r="C19" s="2">
        <v>1</v>
      </c>
      <c r="D19" s="1">
        <v>1</v>
      </c>
    </row>
    <row r="20" spans="1:4" s="39" customFormat="1" ht="26.4" x14ac:dyDescent="0.3">
      <c r="A20" s="84">
        <v>832</v>
      </c>
      <c r="B20" s="86" t="s">
        <v>65</v>
      </c>
      <c r="C20" s="2">
        <v>1</v>
      </c>
      <c r="D20" s="1">
        <v>1</v>
      </c>
    </row>
    <row r="21" spans="1:4" s="39" customFormat="1" ht="26.4" x14ac:dyDescent="0.3">
      <c r="A21" s="84" t="s">
        <v>48</v>
      </c>
      <c r="B21" s="86" t="s">
        <v>66</v>
      </c>
      <c r="C21" s="2">
        <v>0</v>
      </c>
      <c r="D21" s="1">
        <v>1</v>
      </c>
    </row>
    <row r="22" spans="1:4" s="39" customFormat="1" x14ac:dyDescent="0.3">
      <c r="A22" s="84">
        <v>834</v>
      </c>
      <c r="B22" s="86" t="s">
        <v>3</v>
      </c>
      <c r="C22" s="2">
        <v>0</v>
      </c>
      <c r="D22" s="1">
        <v>1</v>
      </c>
    </row>
    <row r="23" spans="1:4" s="39" customFormat="1" ht="26.4" x14ac:dyDescent="0.3">
      <c r="A23" s="84">
        <v>835</v>
      </c>
      <c r="B23" s="85" t="s">
        <v>49</v>
      </c>
      <c r="C23" s="2">
        <v>1</v>
      </c>
      <c r="D23" s="1">
        <v>1</v>
      </c>
    </row>
    <row r="24" spans="1:4" s="39" customFormat="1" ht="26.4" x14ac:dyDescent="0.3">
      <c r="A24" s="84" t="s">
        <v>62</v>
      </c>
      <c r="B24" s="85" t="s">
        <v>101</v>
      </c>
      <c r="C24" s="2">
        <v>0</v>
      </c>
      <c r="D24" s="1">
        <v>1</v>
      </c>
    </row>
    <row r="25" spans="1:4" s="39" customFormat="1" x14ac:dyDescent="0.3">
      <c r="A25" s="84">
        <v>840</v>
      </c>
      <c r="B25" s="86" t="s">
        <v>5</v>
      </c>
      <c r="C25" s="2">
        <v>0</v>
      </c>
      <c r="D25" s="1">
        <v>1</v>
      </c>
    </row>
    <row r="26" spans="1:4" s="39" customFormat="1" ht="26.4" x14ac:dyDescent="0.3">
      <c r="A26" s="84">
        <v>843</v>
      </c>
      <c r="B26" s="85" t="s">
        <v>59</v>
      </c>
      <c r="C26" s="2">
        <v>0</v>
      </c>
      <c r="D26" s="1">
        <v>1</v>
      </c>
    </row>
    <row r="27" spans="1:4" s="39" customFormat="1" ht="26.4" x14ac:dyDescent="0.3">
      <c r="A27" s="84" t="s">
        <v>50</v>
      </c>
      <c r="B27" s="85" t="s">
        <v>60</v>
      </c>
      <c r="C27" s="2">
        <v>0</v>
      </c>
      <c r="D27" s="1">
        <v>1</v>
      </c>
    </row>
    <row r="28" spans="1:4" s="39" customFormat="1" ht="26.4" x14ac:dyDescent="0.3">
      <c r="A28" s="84">
        <v>846</v>
      </c>
      <c r="B28" s="86" t="s">
        <v>146</v>
      </c>
      <c r="C28" s="2">
        <v>0</v>
      </c>
      <c r="D28" s="1">
        <v>1</v>
      </c>
    </row>
    <row r="29" spans="1:4" s="39" customFormat="1" ht="26.4" x14ac:dyDescent="0.3">
      <c r="A29" s="84" t="s">
        <v>147</v>
      </c>
      <c r="B29" s="86" t="s">
        <v>148</v>
      </c>
      <c r="C29" s="2">
        <v>0</v>
      </c>
      <c r="D29" s="1">
        <v>1</v>
      </c>
    </row>
    <row r="30" spans="1:4" s="39" customFormat="1" x14ac:dyDescent="0.3">
      <c r="A30" s="84">
        <v>855</v>
      </c>
      <c r="B30" s="86" t="s">
        <v>4</v>
      </c>
      <c r="C30" s="2">
        <v>1</v>
      </c>
      <c r="D30" s="1">
        <v>1</v>
      </c>
    </row>
    <row r="31" spans="1:4" s="39" customFormat="1" x14ac:dyDescent="0.3">
      <c r="A31" s="84">
        <v>856</v>
      </c>
      <c r="B31" s="86" t="s">
        <v>9</v>
      </c>
      <c r="C31" s="2">
        <v>0</v>
      </c>
      <c r="D31" s="1">
        <v>1</v>
      </c>
    </row>
    <row r="32" spans="1:4" s="39" customFormat="1" ht="26.4" x14ac:dyDescent="0.3">
      <c r="A32" s="84" t="s">
        <v>149</v>
      </c>
      <c r="B32" s="86" t="s">
        <v>150</v>
      </c>
      <c r="C32" s="2">
        <v>0</v>
      </c>
      <c r="D32" s="1">
        <v>1</v>
      </c>
    </row>
    <row r="33" spans="1:4" s="39" customFormat="1" ht="26.4" x14ac:dyDescent="0.3">
      <c r="A33" s="84">
        <v>861</v>
      </c>
      <c r="B33" s="86" t="s">
        <v>151</v>
      </c>
      <c r="C33" s="2">
        <v>1</v>
      </c>
      <c r="D33" s="1">
        <v>1</v>
      </c>
    </row>
    <row r="34" spans="1:4" s="39" customFormat="1" ht="26.4" x14ac:dyDescent="0.3">
      <c r="A34" s="84" t="s">
        <v>103</v>
      </c>
      <c r="B34" s="86" t="s">
        <v>102</v>
      </c>
      <c r="C34" s="2">
        <v>1</v>
      </c>
      <c r="D34" s="1">
        <v>1</v>
      </c>
    </row>
    <row r="35" spans="1:4" s="39" customFormat="1" x14ac:dyDescent="0.3">
      <c r="A35" s="84">
        <v>875</v>
      </c>
      <c r="B35" s="86" t="s">
        <v>6</v>
      </c>
      <c r="C35" s="2">
        <v>0</v>
      </c>
      <c r="D35" s="1">
        <v>1</v>
      </c>
    </row>
    <row r="36" spans="1:4" s="39" customFormat="1" x14ac:dyDescent="0.3">
      <c r="A36" s="84">
        <v>880</v>
      </c>
      <c r="B36" s="85" t="s">
        <v>64</v>
      </c>
      <c r="C36" s="2">
        <v>1</v>
      </c>
      <c r="D36" s="1">
        <v>1</v>
      </c>
    </row>
    <row r="37" spans="1:4" ht="26.4" x14ac:dyDescent="0.25">
      <c r="A37" s="84">
        <v>886</v>
      </c>
      <c r="B37" s="85" t="s">
        <v>61</v>
      </c>
      <c r="C37" s="2">
        <v>0</v>
      </c>
      <c r="D37" s="1">
        <v>1</v>
      </c>
    </row>
    <row r="38" spans="1:4" ht="26.4" x14ac:dyDescent="0.25">
      <c r="A38" s="84">
        <v>892</v>
      </c>
      <c r="B38" s="85" t="s">
        <v>51</v>
      </c>
      <c r="C38" s="2">
        <v>0</v>
      </c>
      <c r="D38" s="1">
        <v>1</v>
      </c>
    </row>
  </sheetData>
  <mergeCells count="1">
    <mergeCell ref="A1:D1"/>
  </mergeCells>
  <printOptions gridLines="1"/>
  <pageMargins left="0.70866141732283472" right="0.70866141732283472" top="0.94488188976377963" bottom="0.74803149606299213" header="0.51181102362204722" footer="0.51181102362204722"/>
  <pageSetup paperSize="9" scale="91" fitToHeight="0" orientation="portrait" horizontalDpi="4294967294" verticalDpi="4294967294" r:id="rId1"/>
  <headerFooter>
    <oddFooter>&amp;L&amp;A&amp;R&amp;P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tabColor rgb="FF92D050"/>
    <pageSetUpPr fitToPage="1"/>
  </sheetPr>
  <dimension ref="A1:F38"/>
  <sheetViews>
    <sheetView view="pageBreakPreview" zoomScaleNormal="100" zoomScaleSheetLayoutView="100" zoomScalePageLayoutView="90" workbookViewId="0">
      <selection activeCell="F9" sqref="F9"/>
    </sheetView>
  </sheetViews>
  <sheetFormatPr defaultColWidth="7.5546875" defaultRowHeight="13.8" x14ac:dyDescent="0.25"/>
  <cols>
    <col min="1" max="1" width="5.88671875" style="51" customWidth="1"/>
    <col min="2" max="2" width="48.5546875" style="54" customWidth="1"/>
    <col min="3" max="3" width="26" style="53" customWidth="1"/>
    <col min="4" max="4" width="20.6640625" style="52" customWidth="1"/>
    <col min="5" max="5" width="26.44140625" style="51" customWidth="1"/>
    <col min="6" max="6" width="18.6640625" style="51" customWidth="1"/>
    <col min="7" max="16384" width="7.5546875" style="36"/>
  </cols>
  <sheetData>
    <row r="1" spans="1:6" ht="54.75" customHeight="1" x14ac:dyDescent="0.25">
      <c r="A1" s="167" t="s">
        <v>113</v>
      </c>
      <c r="B1" s="167"/>
      <c r="C1" s="167"/>
      <c r="D1" s="167"/>
      <c r="E1" s="167"/>
      <c r="F1" s="167"/>
    </row>
    <row r="3" spans="1:6" ht="96" x14ac:dyDescent="0.25">
      <c r="A3" s="122" t="s">
        <v>0</v>
      </c>
      <c r="B3" s="122" t="s">
        <v>1</v>
      </c>
      <c r="C3" s="102" t="s">
        <v>83</v>
      </c>
      <c r="D3" s="102" t="s">
        <v>82</v>
      </c>
      <c r="E3" s="102" t="s">
        <v>81</v>
      </c>
      <c r="F3" s="106" t="s">
        <v>20</v>
      </c>
    </row>
    <row r="4" spans="1:6" ht="36" x14ac:dyDescent="0.25">
      <c r="A4" s="122"/>
      <c r="B4" s="123" t="s">
        <v>29</v>
      </c>
      <c r="C4" s="101" t="s">
        <v>152</v>
      </c>
      <c r="D4" s="101" t="s">
        <v>152</v>
      </c>
      <c r="E4" s="101" t="s">
        <v>152</v>
      </c>
      <c r="F4" s="101" t="s">
        <v>152</v>
      </c>
    </row>
    <row r="5" spans="1:6" x14ac:dyDescent="0.25">
      <c r="A5" s="124"/>
      <c r="B5" s="123" t="s">
        <v>10</v>
      </c>
      <c r="C5" s="102" t="s">
        <v>74</v>
      </c>
      <c r="D5" s="102" t="s">
        <v>74</v>
      </c>
      <c r="E5" s="102" t="s">
        <v>21</v>
      </c>
      <c r="F5" s="108" t="s">
        <v>26</v>
      </c>
    </row>
    <row r="6" spans="1:6" x14ac:dyDescent="0.25">
      <c r="A6" s="124"/>
      <c r="B6" s="123" t="s">
        <v>11</v>
      </c>
      <c r="C6" s="102" t="s">
        <v>80</v>
      </c>
      <c r="D6" s="102" t="s">
        <v>80</v>
      </c>
      <c r="E6" s="109" t="s">
        <v>27</v>
      </c>
      <c r="F6" s="102"/>
    </row>
    <row r="7" spans="1:6" s="14" customFormat="1" ht="33.9" customHeight="1" x14ac:dyDescent="0.3">
      <c r="A7" s="84">
        <v>802</v>
      </c>
      <c r="B7" s="85" t="s">
        <v>45</v>
      </c>
      <c r="C7" s="55">
        <v>0</v>
      </c>
      <c r="D7" s="55">
        <v>0</v>
      </c>
      <c r="E7" s="47">
        <v>100</v>
      </c>
      <c r="F7" s="1" t="s">
        <v>119</v>
      </c>
    </row>
    <row r="8" spans="1:6" s="39" customFormat="1" ht="33.9" customHeight="1" x14ac:dyDescent="0.3">
      <c r="A8" s="84">
        <v>803</v>
      </c>
      <c r="B8" s="86" t="s">
        <v>7</v>
      </c>
      <c r="C8" s="55">
        <v>0</v>
      </c>
      <c r="D8" s="55">
        <v>0</v>
      </c>
      <c r="E8" s="47">
        <v>100</v>
      </c>
      <c r="F8" s="1" t="s">
        <v>119</v>
      </c>
    </row>
    <row r="9" spans="1:6" s="39" customFormat="1" ht="33.9" customHeight="1" x14ac:dyDescent="0.3">
      <c r="A9" s="84">
        <v>811</v>
      </c>
      <c r="B9" s="86" t="s">
        <v>8</v>
      </c>
      <c r="C9" s="55">
        <v>0</v>
      </c>
      <c r="D9" s="55">
        <v>0</v>
      </c>
      <c r="E9" s="47">
        <v>100</v>
      </c>
      <c r="F9" s="1" t="s">
        <v>119</v>
      </c>
    </row>
    <row r="10" spans="1:6" s="39" customFormat="1" ht="33.9" customHeight="1" x14ac:dyDescent="0.3">
      <c r="A10" s="84">
        <v>812</v>
      </c>
      <c r="B10" s="85" t="s">
        <v>46</v>
      </c>
      <c r="C10" s="55">
        <v>35801.5</v>
      </c>
      <c r="D10" s="55">
        <v>38545.199999999997</v>
      </c>
      <c r="E10" s="47">
        <f t="shared" ref="E10:E36" si="0">C10/D10*100</f>
        <v>92.881863370795841</v>
      </c>
      <c r="F10" s="1" t="s">
        <v>118</v>
      </c>
    </row>
    <row r="11" spans="1:6" s="39" customFormat="1" ht="33.9" customHeight="1" x14ac:dyDescent="0.3">
      <c r="A11" s="84">
        <v>814</v>
      </c>
      <c r="B11" s="85" t="s">
        <v>95</v>
      </c>
      <c r="C11" s="55">
        <v>0</v>
      </c>
      <c r="D11" s="55">
        <v>0</v>
      </c>
      <c r="E11" s="47">
        <v>100</v>
      </c>
      <c r="F11" s="1" t="s">
        <v>119</v>
      </c>
    </row>
    <row r="12" spans="1:6" s="39" customFormat="1" ht="33.9" customHeight="1" x14ac:dyDescent="0.3">
      <c r="A12" s="84">
        <v>815</v>
      </c>
      <c r="B12" s="86" t="s">
        <v>96</v>
      </c>
      <c r="C12" s="55">
        <v>3527865.4</v>
      </c>
      <c r="D12" s="55">
        <v>3527865.4</v>
      </c>
      <c r="E12" s="47">
        <f t="shared" si="0"/>
        <v>100</v>
      </c>
      <c r="F12" s="1" t="s">
        <v>119</v>
      </c>
    </row>
    <row r="13" spans="1:6" s="39" customFormat="1" ht="33.9" customHeight="1" x14ac:dyDescent="0.3">
      <c r="A13" s="84">
        <v>816</v>
      </c>
      <c r="B13" s="85" t="s">
        <v>47</v>
      </c>
      <c r="C13" s="55">
        <v>163044801</v>
      </c>
      <c r="D13" s="55">
        <v>163044801</v>
      </c>
      <c r="E13" s="47">
        <f t="shared" si="0"/>
        <v>100</v>
      </c>
      <c r="F13" s="1" t="s">
        <v>119</v>
      </c>
    </row>
    <row r="14" spans="1:6" s="39" customFormat="1" ht="33.9" customHeight="1" x14ac:dyDescent="0.3">
      <c r="A14" s="84" t="s">
        <v>97</v>
      </c>
      <c r="B14" s="85" t="s">
        <v>98</v>
      </c>
      <c r="C14" s="55">
        <v>0</v>
      </c>
      <c r="D14" s="55">
        <v>0</v>
      </c>
      <c r="E14" s="47">
        <v>100</v>
      </c>
      <c r="F14" s="1" t="s">
        <v>119</v>
      </c>
    </row>
    <row r="15" spans="1:6" s="39" customFormat="1" ht="33.9" customHeight="1" x14ac:dyDescent="0.3">
      <c r="A15" s="84">
        <v>820</v>
      </c>
      <c r="B15" s="86" t="s">
        <v>2</v>
      </c>
      <c r="C15" s="55">
        <v>6052436489.5</v>
      </c>
      <c r="D15" s="55">
        <v>6609599400.6000004</v>
      </c>
      <c r="E15" s="47">
        <f t="shared" si="0"/>
        <v>91.570398184049964</v>
      </c>
      <c r="F15" s="1" t="s">
        <v>118</v>
      </c>
    </row>
    <row r="16" spans="1:6" s="39" customFormat="1" ht="33.9" customHeight="1" x14ac:dyDescent="0.3">
      <c r="A16" s="84">
        <v>821</v>
      </c>
      <c r="B16" s="85" t="s">
        <v>63</v>
      </c>
      <c r="C16" s="55">
        <v>1010720100</v>
      </c>
      <c r="D16" s="55">
        <f>C16</f>
        <v>1010720100</v>
      </c>
      <c r="E16" s="47">
        <f t="shared" si="0"/>
        <v>100</v>
      </c>
      <c r="F16" s="1" t="s">
        <v>119</v>
      </c>
    </row>
    <row r="17" spans="1:6" s="39" customFormat="1" ht="33.9" customHeight="1" x14ac:dyDescent="0.3">
      <c r="A17" s="84">
        <v>825</v>
      </c>
      <c r="B17" s="86" t="s">
        <v>84</v>
      </c>
      <c r="C17" s="55">
        <v>1932699800</v>
      </c>
      <c r="D17" s="55">
        <v>1952185800</v>
      </c>
      <c r="E17" s="47">
        <f t="shared" si="0"/>
        <v>99.00183681286893</v>
      </c>
      <c r="F17" s="1" t="s">
        <v>118</v>
      </c>
    </row>
    <row r="18" spans="1:6" s="39" customFormat="1" ht="33.9" customHeight="1" x14ac:dyDescent="0.3">
      <c r="A18" s="84" t="s">
        <v>99</v>
      </c>
      <c r="B18" s="86" t="s">
        <v>100</v>
      </c>
      <c r="C18" s="55">
        <v>21712100</v>
      </c>
      <c r="D18" s="55">
        <f>C18</f>
        <v>21712100</v>
      </c>
      <c r="E18" s="47">
        <f t="shared" si="0"/>
        <v>100</v>
      </c>
      <c r="F18" s="1" t="s">
        <v>119</v>
      </c>
    </row>
    <row r="19" spans="1:6" s="39" customFormat="1" ht="33.9" customHeight="1" x14ac:dyDescent="0.3">
      <c r="A19" s="84">
        <v>830</v>
      </c>
      <c r="B19" s="86" t="s">
        <v>58</v>
      </c>
      <c r="C19" s="55">
        <v>3764710500</v>
      </c>
      <c r="D19" s="55">
        <v>3819096782.1999998</v>
      </c>
      <c r="E19" s="47">
        <f t="shared" si="0"/>
        <v>98.575938623669273</v>
      </c>
      <c r="F19" s="1" t="s">
        <v>118</v>
      </c>
    </row>
    <row r="20" spans="1:6" s="39" customFormat="1" ht="43.5" customHeight="1" x14ac:dyDescent="0.3">
      <c r="A20" s="84">
        <v>832</v>
      </c>
      <c r="B20" s="86" t="s">
        <v>65</v>
      </c>
      <c r="C20" s="56">
        <v>0</v>
      </c>
      <c r="D20" s="56">
        <v>0</v>
      </c>
      <c r="E20" s="47">
        <v>100</v>
      </c>
      <c r="F20" s="1" t="s">
        <v>119</v>
      </c>
    </row>
    <row r="21" spans="1:6" s="39" customFormat="1" ht="33.9" customHeight="1" x14ac:dyDescent="0.3">
      <c r="A21" s="84" t="s">
        <v>48</v>
      </c>
      <c r="B21" s="86" t="s">
        <v>66</v>
      </c>
      <c r="C21" s="55">
        <v>74206500</v>
      </c>
      <c r="D21" s="55">
        <f>C21</f>
        <v>74206500</v>
      </c>
      <c r="E21" s="47">
        <f t="shared" si="0"/>
        <v>100</v>
      </c>
      <c r="F21" s="1" t="s">
        <v>119</v>
      </c>
    </row>
    <row r="22" spans="1:6" s="39" customFormat="1" ht="33.9" customHeight="1" x14ac:dyDescent="0.3">
      <c r="A22" s="84">
        <v>834</v>
      </c>
      <c r="B22" s="86" t="s">
        <v>3</v>
      </c>
      <c r="C22" s="55">
        <v>0</v>
      </c>
      <c r="D22" s="55">
        <v>206520800</v>
      </c>
      <c r="E22" s="47">
        <f t="shared" si="0"/>
        <v>0</v>
      </c>
      <c r="F22" s="1" t="s">
        <v>118</v>
      </c>
    </row>
    <row r="23" spans="1:6" s="39" customFormat="1" ht="33.9" customHeight="1" x14ac:dyDescent="0.3">
      <c r="A23" s="84">
        <v>835</v>
      </c>
      <c r="B23" s="85" t="s">
        <v>49</v>
      </c>
      <c r="C23" s="55">
        <v>0</v>
      </c>
      <c r="D23" s="55">
        <v>0</v>
      </c>
      <c r="E23" s="47">
        <v>100</v>
      </c>
      <c r="F23" s="1" t="s">
        <v>119</v>
      </c>
    </row>
    <row r="24" spans="1:6" s="39" customFormat="1" ht="33.9" customHeight="1" x14ac:dyDescent="0.3">
      <c r="A24" s="84" t="s">
        <v>62</v>
      </c>
      <c r="B24" s="85" t="s">
        <v>101</v>
      </c>
      <c r="C24" s="55">
        <v>52087900</v>
      </c>
      <c r="D24" s="55">
        <f>C24</f>
        <v>52087900</v>
      </c>
      <c r="E24" s="47">
        <f t="shared" si="0"/>
        <v>100</v>
      </c>
      <c r="F24" s="1" t="s">
        <v>119</v>
      </c>
    </row>
    <row r="25" spans="1:6" s="39" customFormat="1" ht="33.9" customHeight="1" x14ac:dyDescent="0.3">
      <c r="A25" s="84">
        <v>840</v>
      </c>
      <c r="B25" s="86" t="s">
        <v>5</v>
      </c>
      <c r="C25" s="55">
        <v>0</v>
      </c>
      <c r="D25" s="55">
        <v>0</v>
      </c>
      <c r="E25" s="47">
        <v>100</v>
      </c>
      <c r="F25" s="1" t="s">
        <v>119</v>
      </c>
    </row>
    <row r="26" spans="1:6" s="39" customFormat="1" ht="33.9" customHeight="1" x14ac:dyDescent="0.3">
      <c r="A26" s="84">
        <v>843</v>
      </c>
      <c r="B26" s="85" t="s">
        <v>59</v>
      </c>
      <c r="C26" s="55">
        <v>0</v>
      </c>
      <c r="D26" s="55">
        <v>0</v>
      </c>
      <c r="E26" s="47">
        <v>100</v>
      </c>
      <c r="F26" s="1" t="s">
        <v>119</v>
      </c>
    </row>
    <row r="27" spans="1:6" s="39" customFormat="1" ht="33.9" customHeight="1" x14ac:dyDescent="0.3">
      <c r="A27" s="84" t="s">
        <v>50</v>
      </c>
      <c r="B27" s="85" t="s">
        <v>60</v>
      </c>
      <c r="C27" s="55">
        <v>0</v>
      </c>
      <c r="D27" s="55">
        <v>0</v>
      </c>
      <c r="E27" s="47">
        <v>100</v>
      </c>
      <c r="F27" s="1" t="s">
        <v>119</v>
      </c>
    </row>
    <row r="28" spans="1:6" s="39" customFormat="1" ht="33.9" customHeight="1" x14ac:dyDescent="0.3">
      <c r="A28" s="84">
        <v>846</v>
      </c>
      <c r="B28" s="86" t="s">
        <v>146</v>
      </c>
      <c r="C28" s="55">
        <v>0</v>
      </c>
      <c r="D28" s="55">
        <v>0</v>
      </c>
      <c r="E28" s="47">
        <v>100</v>
      </c>
      <c r="F28" s="1" t="s">
        <v>119</v>
      </c>
    </row>
    <row r="29" spans="1:6" s="39" customFormat="1" ht="33.9" customHeight="1" x14ac:dyDescent="0.3">
      <c r="A29" s="84" t="s">
        <v>147</v>
      </c>
      <c r="B29" s="86" t="s">
        <v>148</v>
      </c>
      <c r="C29" s="55">
        <v>0</v>
      </c>
      <c r="D29" s="55">
        <v>0</v>
      </c>
      <c r="E29" s="47">
        <v>100</v>
      </c>
      <c r="F29" s="1" t="s">
        <v>119</v>
      </c>
    </row>
    <row r="30" spans="1:6" s="39" customFormat="1" ht="33.9" customHeight="1" x14ac:dyDescent="0.3">
      <c r="A30" s="84">
        <v>855</v>
      </c>
      <c r="B30" s="86" t="s">
        <v>4</v>
      </c>
      <c r="C30" s="55">
        <v>2552654911.5999999</v>
      </c>
      <c r="D30" s="55">
        <v>2552654911.5999999</v>
      </c>
      <c r="E30" s="47">
        <f t="shared" si="0"/>
        <v>100</v>
      </c>
      <c r="F30" s="1" t="s">
        <v>119</v>
      </c>
    </row>
    <row r="31" spans="1:6" s="39" customFormat="1" ht="33.9" customHeight="1" x14ac:dyDescent="0.3">
      <c r="A31" s="84">
        <v>856</v>
      </c>
      <c r="B31" s="86" t="s">
        <v>9</v>
      </c>
      <c r="C31" s="55">
        <v>79832608</v>
      </c>
      <c r="D31" s="55">
        <f>C31</f>
        <v>79832608</v>
      </c>
      <c r="E31" s="47">
        <f t="shared" si="0"/>
        <v>100</v>
      </c>
      <c r="F31" s="1" t="s">
        <v>119</v>
      </c>
    </row>
    <row r="32" spans="1:6" s="39" customFormat="1" ht="33.9" customHeight="1" x14ac:dyDescent="0.3">
      <c r="A32" s="84" t="s">
        <v>149</v>
      </c>
      <c r="B32" s="86" t="s">
        <v>150</v>
      </c>
      <c r="C32" s="55">
        <v>0</v>
      </c>
      <c r="D32" s="55">
        <v>12439634</v>
      </c>
      <c r="E32" s="47">
        <f t="shared" si="0"/>
        <v>0</v>
      </c>
      <c r="F32" s="1" t="s">
        <v>118</v>
      </c>
    </row>
    <row r="33" spans="1:6" s="39" customFormat="1" ht="33.9" customHeight="1" x14ac:dyDescent="0.3">
      <c r="A33" s="84">
        <v>861</v>
      </c>
      <c r="B33" s="86" t="s">
        <v>151</v>
      </c>
      <c r="C33" s="55">
        <v>29298.5</v>
      </c>
      <c r="D33" s="55">
        <v>776901.7</v>
      </c>
      <c r="E33" s="47">
        <f t="shared" si="0"/>
        <v>3.7711978233539716</v>
      </c>
      <c r="F33" s="1" t="s">
        <v>118</v>
      </c>
    </row>
    <row r="34" spans="1:6" s="39" customFormat="1" ht="33.9" customHeight="1" x14ac:dyDescent="0.3">
      <c r="A34" s="84" t="s">
        <v>103</v>
      </c>
      <c r="B34" s="86" t="s">
        <v>102</v>
      </c>
      <c r="C34" s="55">
        <v>0</v>
      </c>
      <c r="D34" s="55">
        <v>32696400</v>
      </c>
      <c r="E34" s="47">
        <f t="shared" si="0"/>
        <v>0</v>
      </c>
      <c r="F34" s="1" t="s">
        <v>118</v>
      </c>
    </row>
    <row r="35" spans="1:6" s="39" customFormat="1" ht="33.9" customHeight="1" x14ac:dyDescent="0.3">
      <c r="A35" s="84">
        <v>875</v>
      </c>
      <c r="B35" s="86" t="s">
        <v>6</v>
      </c>
      <c r="C35" s="55">
        <v>384043000</v>
      </c>
      <c r="D35" s="55">
        <f>C35</f>
        <v>384043000</v>
      </c>
      <c r="E35" s="47">
        <f t="shared" si="0"/>
        <v>100</v>
      </c>
      <c r="F35" s="1" t="s">
        <v>119</v>
      </c>
    </row>
    <row r="36" spans="1:6" s="39" customFormat="1" ht="33.9" customHeight="1" x14ac:dyDescent="0.3">
      <c r="A36" s="84">
        <v>880</v>
      </c>
      <c r="B36" s="85" t="s">
        <v>64</v>
      </c>
      <c r="C36" s="55">
        <v>4581641122</v>
      </c>
      <c r="D36" s="55">
        <v>5658166122</v>
      </c>
      <c r="E36" s="47">
        <f t="shared" si="0"/>
        <v>80.973959109926611</v>
      </c>
      <c r="F36" s="1" t="s">
        <v>118</v>
      </c>
    </row>
    <row r="37" spans="1:6" ht="26.4" x14ac:dyDescent="0.25">
      <c r="A37" s="84">
        <v>886</v>
      </c>
      <c r="B37" s="85" t="s">
        <v>61</v>
      </c>
      <c r="C37" s="55">
        <v>0</v>
      </c>
      <c r="D37" s="55">
        <v>0</v>
      </c>
      <c r="E37" s="47">
        <v>100</v>
      </c>
      <c r="F37" s="1" t="s">
        <v>119</v>
      </c>
    </row>
    <row r="38" spans="1:6" ht="26.4" x14ac:dyDescent="0.25">
      <c r="A38" s="84">
        <v>892</v>
      </c>
      <c r="B38" s="85" t="s">
        <v>51</v>
      </c>
      <c r="C38" s="55">
        <v>0</v>
      </c>
      <c r="D38" s="55">
        <v>0</v>
      </c>
      <c r="E38" s="47">
        <v>100</v>
      </c>
      <c r="F38" s="1" t="s">
        <v>119</v>
      </c>
    </row>
  </sheetData>
  <autoFilter ref="A6:F37"/>
  <mergeCells count="1">
    <mergeCell ref="A1:F1"/>
  </mergeCells>
  <printOptions gridLines="1"/>
  <pageMargins left="0.70866141732283472" right="0.70866141732283472" top="0.94488188976377963" bottom="0.74803149606299213" header="0.51181102362204722" footer="0.51181102362204722"/>
  <pageSetup paperSize="9" scale="59" fitToHeight="0" orientation="portrait" horizontalDpi="4294967294" verticalDpi="4294967294" r:id="rId1"/>
  <headerFoot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70C0"/>
  </sheetPr>
  <dimension ref="A1:G66"/>
  <sheetViews>
    <sheetView workbookViewId="0">
      <selection activeCell="C31" sqref="C31"/>
    </sheetView>
  </sheetViews>
  <sheetFormatPr defaultColWidth="9.109375" defaultRowHeight="14.4" x14ac:dyDescent="0.3"/>
  <cols>
    <col min="1" max="1" width="6.33203125" style="157" customWidth="1"/>
    <col min="2" max="2" width="49.109375" style="157" customWidth="1"/>
    <col min="3" max="3" width="10" customWidth="1"/>
    <col min="4" max="7" width="18.6640625" style="157" customWidth="1"/>
    <col min="8" max="16384" width="9.109375" style="143"/>
  </cols>
  <sheetData>
    <row r="1" spans="1:7" ht="52.5" customHeight="1" x14ac:dyDescent="0.3">
      <c r="A1" s="164" t="s">
        <v>268</v>
      </c>
      <c r="B1" s="164"/>
      <c r="C1" s="164"/>
      <c r="D1" s="164"/>
      <c r="E1" s="164"/>
      <c r="F1" s="164"/>
      <c r="G1" s="164"/>
    </row>
    <row r="3" spans="1:7" s="147" customFormat="1" ht="112.5" customHeight="1" x14ac:dyDescent="0.3">
      <c r="A3" s="144" t="s">
        <v>0</v>
      </c>
      <c r="B3" s="144" t="s">
        <v>1</v>
      </c>
      <c r="C3" s="145" t="s">
        <v>263</v>
      </c>
      <c r="D3" s="144" t="s">
        <v>269</v>
      </c>
      <c r="E3" s="146" t="s">
        <v>264</v>
      </c>
      <c r="F3" s="146" t="s">
        <v>265</v>
      </c>
      <c r="G3" s="146" t="s">
        <v>266</v>
      </c>
    </row>
    <row r="4" spans="1:7" s="150" customFormat="1" ht="18" customHeight="1" x14ac:dyDescent="0.25">
      <c r="A4" s="144"/>
      <c r="B4" s="148" t="s">
        <v>267</v>
      </c>
      <c r="C4" s="149"/>
      <c r="D4" s="144"/>
      <c r="E4" s="144">
        <v>60</v>
      </c>
      <c r="F4" s="144">
        <v>25</v>
      </c>
      <c r="G4" s="144">
        <v>15</v>
      </c>
    </row>
    <row r="5" spans="1:7" s="156" customFormat="1" ht="33.9" hidden="1" customHeight="1" x14ac:dyDescent="0.3">
      <c r="A5" s="151">
        <v>802</v>
      </c>
      <c r="B5" s="152" t="s">
        <v>45</v>
      </c>
      <c r="C5" s="153">
        <v>3</v>
      </c>
      <c r="D5" s="154">
        <f>(E5*$E$4+F5*$F$4+G5*$G$4)/100</f>
        <v>3.95</v>
      </c>
      <c r="E5" s="58">
        <f>'Свод 1'!C6</f>
        <v>3.9</v>
      </c>
      <c r="F5" s="155">
        <f>'Свод 2'!C6</f>
        <v>5</v>
      </c>
      <c r="G5" s="155">
        <f>'Свод 3'!C6</f>
        <v>2.4</v>
      </c>
    </row>
    <row r="6" spans="1:7" s="156" customFormat="1" ht="33.9" hidden="1" customHeight="1" x14ac:dyDescent="0.3">
      <c r="A6" s="151">
        <v>803</v>
      </c>
      <c r="B6" s="152" t="s">
        <v>7</v>
      </c>
      <c r="C6" s="153">
        <v>3</v>
      </c>
      <c r="D6" s="154">
        <f t="shared" ref="D6:D36" si="0">(E6*$E$4+F6*$F$4+G6*$G$4)/100</f>
        <v>2.0375000000000001</v>
      </c>
      <c r="E6" s="58">
        <f>'Свод 1'!C7</f>
        <v>2.4</v>
      </c>
      <c r="F6" s="155">
        <f>'Свод 2'!C7</f>
        <v>2</v>
      </c>
      <c r="G6" s="155">
        <f>'Свод 3'!C7</f>
        <v>0.65</v>
      </c>
    </row>
    <row r="7" spans="1:7" s="156" customFormat="1" ht="33.9" hidden="1" customHeight="1" x14ac:dyDescent="0.3">
      <c r="A7" s="151">
        <v>811</v>
      </c>
      <c r="B7" s="152" t="s">
        <v>8</v>
      </c>
      <c r="C7" s="153">
        <v>3</v>
      </c>
      <c r="D7" s="154">
        <f t="shared" si="0"/>
        <v>3.1235000000000004</v>
      </c>
      <c r="E7" s="58">
        <f>'Свод 1'!C8</f>
        <v>2.96</v>
      </c>
      <c r="F7" s="155">
        <f>'Свод 2'!C8</f>
        <v>5</v>
      </c>
      <c r="G7" s="155">
        <f>'Свод 3'!C8</f>
        <v>0.65</v>
      </c>
    </row>
    <row r="8" spans="1:7" s="156" customFormat="1" ht="33.9" hidden="1" customHeight="1" x14ac:dyDescent="0.3">
      <c r="A8" s="151">
        <v>812</v>
      </c>
      <c r="B8" s="152" t="s">
        <v>46</v>
      </c>
      <c r="C8" s="153">
        <v>2</v>
      </c>
      <c r="D8" s="154">
        <f t="shared" si="0"/>
        <v>4.181</v>
      </c>
      <c r="E8" s="58">
        <f>'Свод 1'!C9</f>
        <v>4.3600000000000003</v>
      </c>
      <c r="F8" s="155">
        <f>'Свод 2'!C9</f>
        <v>5</v>
      </c>
      <c r="G8" s="155">
        <f>'Свод 3'!C9</f>
        <v>2.1</v>
      </c>
    </row>
    <row r="9" spans="1:7" s="156" customFormat="1" ht="33.9" hidden="1" customHeight="1" x14ac:dyDescent="0.3">
      <c r="A9" s="151">
        <v>814</v>
      </c>
      <c r="B9" s="152" t="s">
        <v>95</v>
      </c>
      <c r="C9" s="153">
        <v>2</v>
      </c>
      <c r="D9" s="154">
        <f t="shared" si="0"/>
        <v>2.04</v>
      </c>
      <c r="E9" s="58">
        <f>'Свод 1'!C10</f>
        <v>2.8</v>
      </c>
      <c r="F9" s="155">
        <f>'Свод 2'!C10</f>
        <v>0</v>
      </c>
      <c r="G9" s="155">
        <f>'Свод 3'!C10</f>
        <v>2.4</v>
      </c>
    </row>
    <row r="10" spans="1:7" s="156" customFormat="1" ht="33.9" hidden="1" customHeight="1" x14ac:dyDescent="0.3">
      <c r="A10" s="151">
        <v>815</v>
      </c>
      <c r="B10" s="152" t="s">
        <v>96</v>
      </c>
      <c r="C10" s="153">
        <v>2</v>
      </c>
      <c r="D10" s="154">
        <f t="shared" si="0"/>
        <v>3.86</v>
      </c>
      <c r="E10" s="58">
        <f>'Свод 1'!C11</f>
        <v>5</v>
      </c>
      <c r="F10" s="155">
        <f>'Свод 2'!C11</f>
        <v>2</v>
      </c>
      <c r="G10" s="155">
        <f>'Свод 3'!C11</f>
        <v>2.4</v>
      </c>
    </row>
    <row r="11" spans="1:7" s="156" customFormat="1" ht="33.9" customHeight="1" x14ac:dyDescent="0.3">
      <c r="A11" s="84">
        <v>816</v>
      </c>
      <c r="B11" s="85" t="s">
        <v>47</v>
      </c>
      <c r="C11" s="160">
        <v>1</v>
      </c>
      <c r="D11" s="161">
        <f t="shared" ref="D11:D34" si="1">(E11*$E$4+F11*$F$4+G11*$G$4)/100</f>
        <v>3.9139999999999997</v>
      </c>
      <c r="E11" s="162">
        <f>'Свод 1'!C12</f>
        <v>3.84</v>
      </c>
      <c r="F11" s="163">
        <f>'Свод 2'!C12</f>
        <v>5</v>
      </c>
      <c r="G11" s="163">
        <f>'Свод 3'!C12</f>
        <v>2.4</v>
      </c>
    </row>
    <row r="12" spans="1:7" s="156" customFormat="1" ht="33.9" hidden="1" customHeight="1" x14ac:dyDescent="0.3">
      <c r="A12" s="151" t="s">
        <v>97</v>
      </c>
      <c r="B12" s="152" t="s">
        <v>98</v>
      </c>
      <c r="C12" s="153">
        <v>3</v>
      </c>
      <c r="D12" s="154">
        <f t="shared" si="1"/>
        <v>3.5</v>
      </c>
      <c r="E12" s="58">
        <f>'Свод 1'!C13</f>
        <v>4.4000000000000004</v>
      </c>
      <c r="F12" s="155">
        <f>'Свод 2'!C13</f>
        <v>2</v>
      </c>
      <c r="G12" s="155">
        <f>'Свод 3'!C13</f>
        <v>2.4</v>
      </c>
    </row>
    <row r="13" spans="1:7" s="156" customFormat="1" ht="33.9" customHeight="1" x14ac:dyDescent="0.3">
      <c r="A13" s="84">
        <v>825</v>
      </c>
      <c r="B13" s="85" t="s">
        <v>84</v>
      </c>
      <c r="C13" s="160">
        <v>1</v>
      </c>
      <c r="D13" s="161">
        <f t="shared" si="1"/>
        <v>3.4849999999999999</v>
      </c>
      <c r="E13" s="162">
        <f>'Свод 1'!C16</f>
        <v>3.2</v>
      </c>
      <c r="F13" s="163">
        <f>'Свод 2'!C16</f>
        <v>5</v>
      </c>
      <c r="G13" s="163">
        <f>'Свод 3'!C16</f>
        <v>2.1</v>
      </c>
    </row>
    <row r="14" spans="1:7" s="156" customFormat="1" ht="33.9" hidden="1" customHeight="1" x14ac:dyDescent="0.3">
      <c r="A14" s="151">
        <v>821</v>
      </c>
      <c r="B14" s="152" t="s">
        <v>63</v>
      </c>
      <c r="C14" s="153">
        <v>2</v>
      </c>
      <c r="D14" s="154">
        <f t="shared" si="1"/>
        <v>2.54</v>
      </c>
      <c r="E14" s="58">
        <f>'Свод 1'!C15</f>
        <v>2.8</v>
      </c>
      <c r="F14" s="155">
        <f>'Свод 2'!C15</f>
        <v>2</v>
      </c>
      <c r="G14" s="155">
        <f>'Свод 3'!C15</f>
        <v>2.4</v>
      </c>
    </row>
    <row r="15" spans="1:7" s="156" customFormat="1" ht="33.9" customHeight="1" x14ac:dyDescent="0.3">
      <c r="A15" s="84">
        <v>855</v>
      </c>
      <c r="B15" s="85" t="s">
        <v>4</v>
      </c>
      <c r="C15" s="160">
        <v>1</v>
      </c>
      <c r="D15" s="161">
        <f t="shared" si="1"/>
        <v>3.1639999999999997</v>
      </c>
      <c r="E15" s="162">
        <f>'Свод 1'!C29</f>
        <v>3.84</v>
      </c>
      <c r="F15" s="163">
        <f>'Свод 2'!C29</f>
        <v>2</v>
      </c>
      <c r="G15" s="163">
        <f>'Свод 3'!C29</f>
        <v>2.4</v>
      </c>
    </row>
    <row r="16" spans="1:7" s="156" customFormat="1" ht="33.9" hidden="1" customHeight="1" x14ac:dyDescent="0.3">
      <c r="A16" s="151" t="s">
        <v>99</v>
      </c>
      <c r="B16" s="152" t="s">
        <v>100</v>
      </c>
      <c r="C16" s="153">
        <v>2</v>
      </c>
      <c r="D16" s="154">
        <f t="shared" si="1"/>
        <v>2.9</v>
      </c>
      <c r="E16" s="58">
        <f>'Свод 1'!C17</f>
        <v>3.4</v>
      </c>
      <c r="F16" s="155">
        <f>'Свод 2'!C17</f>
        <v>2</v>
      </c>
      <c r="G16" s="155">
        <f>'Свод 3'!C17</f>
        <v>2.4</v>
      </c>
    </row>
    <row r="17" spans="1:7" s="156" customFormat="1" ht="33.9" customHeight="1" x14ac:dyDescent="0.3">
      <c r="A17" s="151">
        <v>830</v>
      </c>
      <c r="B17" s="152" t="s">
        <v>58</v>
      </c>
      <c r="C17" s="153">
        <v>1</v>
      </c>
      <c r="D17" s="154">
        <f t="shared" si="1"/>
        <v>3.1189999999999998</v>
      </c>
      <c r="E17" s="58">
        <f>'Свод 1'!C18</f>
        <v>3.84</v>
      </c>
      <c r="F17" s="155">
        <f>'Свод 2'!C18</f>
        <v>2</v>
      </c>
      <c r="G17" s="155">
        <f>'Свод 3'!C18</f>
        <v>2.1</v>
      </c>
    </row>
    <row r="18" spans="1:7" s="156" customFormat="1" ht="33.9" hidden="1" customHeight="1" x14ac:dyDescent="0.3">
      <c r="A18" s="151">
        <v>832</v>
      </c>
      <c r="B18" s="152" t="s">
        <v>65</v>
      </c>
      <c r="C18" s="153">
        <v>3</v>
      </c>
      <c r="D18" s="154">
        <f t="shared" si="1"/>
        <v>3.0459999999999998</v>
      </c>
      <c r="E18" s="58">
        <f>'Свод 1'!C19</f>
        <v>4.0599999999999996</v>
      </c>
      <c r="F18" s="155">
        <f>'Свод 2'!C19</f>
        <v>1</v>
      </c>
      <c r="G18" s="155">
        <f>'Свод 3'!C19</f>
        <v>2.4</v>
      </c>
    </row>
    <row r="19" spans="1:7" s="156" customFormat="1" ht="33.9" hidden="1" customHeight="1" x14ac:dyDescent="0.3">
      <c r="A19" s="151" t="s">
        <v>48</v>
      </c>
      <c r="B19" s="152" t="s">
        <v>66</v>
      </c>
      <c r="C19" s="153">
        <v>2</v>
      </c>
      <c r="D19" s="154">
        <f t="shared" si="1"/>
        <v>2.5879999999999996</v>
      </c>
      <c r="E19" s="58">
        <f>'Свод 1'!C20</f>
        <v>2.88</v>
      </c>
      <c r="F19" s="155">
        <f>'Свод 2'!C20</f>
        <v>2</v>
      </c>
      <c r="G19" s="155">
        <f>'Свод 3'!C20</f>
        <v>2.4</v>
      </c>
    </row>
    <row r="20" spans="1:7" s="156" customFormat="1" ht="33.9" customHeight="1" x14ac:dyDescent="0.3">
      <c r="A20" s="151">
        <v>861</v>
      </c>
      <c r="B20" s="152" t="s">
        <v>151</v>
      </c>
      <c r="C20" s="153">
        <v>1</v>
      </c>
      <c r="D20" s="154">
        <f t="shared" si="1"/>
        <v>2.387</v>
      </c>
      <c r="E20" s="58">
        <f>'Свод 1'!C32</f>
        <v>2.62</v>
      </c>
      <c r="F20" s="155">
        <f>'Свод 2'!C32</f>
        <v>2</v>
      </c>
      <c r="G20" s="155">
        <f>'Свод 3'!C32</f>
        <v>2.1</v>
      </c>
    </row>
    <row r="21" spans="1:7" s="156" customFormat="1" ht="33.9" hidden="1" customHeight="1" x14ac:dyDescent="0.3">
      <c r="A21" s="151">
        <v>835</v>
      </c>
      <c r="B21" s="152" t="s">
        <v>49</v>
      </c>
      <c r="C21" s="153">
        <v>3</v>
      </c>
      <c r="D21" s="154">
        <f t="shared" si="1"/>
        <v>1.62</v>
      </c>
      <c r="E21" s="58">
        <f>'Свод 1'!C22</f>
        <v>2.1</v>
      </c>
      <c r="F21" s="155">
        <f>'Свод 2'!C22</f>
        <v>0</v>
      </c>
      <c r="G21" s="155">
        <f>'Свод 3'!C22</f>
        <v>2.4</v>
      </c>
    </row>
    <row r="22" spans="1:7" s="156" customFormat="1" ht="33.9" hidden="1" customHeight="1" x14ac:dyDescent="0.3">
      <c r="A22" s="151" t="s">
        <v>62</v>
      </c>
      <c r="B22" s="152" t="s">
        <v>101</v>
      </c>
      <c r="C22" s="153">
        <v>2</v>
      </c>
      <c r="D22" s="154">
        <f t="shared" si="1"/>
        <v>2.66</v>
      </c>
      <c r="E22" s="58">
        <f>'Свод 1'!C23</f>
        <v>3</v>
      </c>
      <c r="F22" s="155">
        <f>'Свод 2'!C23</f>
        <v>2</v>
      </c>
      <c r="G22" s="155">
        <f>'Свод 3'!C23</f>
        <v>2.4</v>
      </c>
    </row>
    <row r="23" spans="1:7" s="156" customFormat="1" ht="33.9" hidden="1" customHeight="1" x14ac:dyDescent="0.3">
      <c r="A23" s="151">
        <v>840</v>
      </c>
      <c r="B23" s="152" t="s">
        <v>5</v>
      </c>
      <c r="C23" s="153">
        <v>3</v>
      </c>
      <c r="D23" s="154">
        <f t="shared" si="1"/>
        <v>3.8975</v>
      </c>
      <c r="E23" s="58">
        <f>'Свод 1'!C24</f>
        <v>3.9</v>
      </c>
      <c r="F23" s="155">
        <f>'Свод 2'!C24</f>
        <v>5</v>
      </c>
      <c r="G23" s="155">
        <f>'Свод 3'!C24</f>
        <v>2.0499999999999998</v>
      </c>
    </row>
    <row r="24" spans="1:7" s="156" customFormat="1" ht="33.9" hidden="1" customHeight="1" x14ac:dyDescent="0.3">
      <c r="A24" s="151">
        <v>843</v>
      </c>
      <c r="B24" s="152" t="s">
        <v>59</v>
      </c>
      <c r="C24" s="153">
        <v>3</v>
      </c>
      <c r="D24" s="154">
        <f t="shared" si="1"/>
        <v>3.68</v>
      </c>
      <c r="E24" s="58">
        <f>'Свод 1'!C25</f>
        <v>4.7</v>
      </c>
      <c r="F24" s="155">
        <f>'Свод 2'!C25</f>
        <v>2</v>
      </c>
      <c r="G24" s="155">
        <f>'Свод 3'!C25</f>
        <v>2.4</v>
      </c>
    </row>
    <row r="25" spans="1:7" s="156" customFormat="1" ht="33.9" hidden="1" customHeight="1" x14ac:dyDescent="0.3">
      <c r="A25" s="151" t="s">
        <v>50</v>
      </c>
      <c r="B25" s="152" t="s">
        <v>60</v>
      </c>
      <c r="C25" s="153">
        <v>3</v>
      </c>
      <c r="D25" s="154">
        <f t="shared" si="1"/>
        <v>2.66</v>
      </c>
      <c r="E25" s="58">
        <f>'Свод 1'!C26</f>
        <v>3</v>
      </c>
      <c r="F25" s="155">
        <f>'Свод 2'!C26</f>
        <v>2</v>
      </c>
      <c r="G25" s="155">
        <f>'Свод 3'!C26</f>
        <v>2.4</v>
      </c>
    </row>
    <row r="26" spans="1:7" s="156" customFormat="1" ht="33.9" hidden="1" customHeight="1" x14ac:dyDescent="0.3">
      <c r="A26" s="151">
        <v>846</v>
      </c>
      <c r="B26" s="152" t="s">
        <v>146</v>
      </c>
      <c r="C26" s="153">
        <v>3</v>
      </c>
      <c r="D26" s="154">
        <f t="shared" si="1"/>
        <v>2.36</v>
      </c>
      <c r="E26" s="58">
        <f>'Свод 1'!C27</f>
        <v>2.5</v>
      </c>
      <c r="F26" s="155">
        <f>'Свод 2'!C27</f>
        <v>2</v>
      </c>
      <c r="G26" s="155">
        <f>'Свод 3'!C27</f>
        <v>2.4</v>
      </c>
    </row>
    <row r="27" spans="1:7" s="156" customFormat="1" ht="33.9" hidden="1" customHeight="1" x14ac:dyDescent="0.3">
      <c r="A27" s="151" t="s">
        <v>147</v>
      </c>
      <c r="B27" s="152" t="s">
        <v>148</v>
      </c>
      <c r="C27" s="153">
        <v>3</v>
      </c>
      <c r="D27" s="154">
        <f t="shared" si="1"/>
        <v>2.0639999999999996</v>
      </c>
      <c r="E27" s="58">
        <f>'Свод 1'!C28</f>
        <v>2.84</v>
      </c>
      <c r="F27" s="155">
        <f>'Свод 2'!C28</f>
        <v>0</v>
      </c>
      <c r="G27" s="155">
        <f>'Свод 3'!C28</f>
        <v>2.4</v>
      </c>
    </row>
    <row r="28" spans="1:7" s="156" customFormat="1" ht="33.9" customHeight="1" x14ac:dyDescent="0.3">
      <c r="A28" s="151">
        <v>820</v>
      </c>
      <c r="B28" s="152" t="s">
        <v>2</v>
      </c>
      <c r="C28" s="153">
        <v>1</v>
      </c>
      <c r="D28" s="154">
        <f t="shared" si="1"/>
        <v>2.3810000000000002</v>
      </c>
      <c r="E28" s="58">
        <f>'Свод 1'!C14</f>
        <v>1.36</v>
      </c>
      <c r="F28" s="155">
        <f>'Свод 2'!C14</f>
        <v>5</v>
      </c>
      <c r="G28" s="155">
        <f>'Свод 3'!C14</f>
        <v>2.1</v>
      </c>
    </row>
    <row r="29" spans="1:7" s="156" customFormat="1" ht="33.9" hidden="1" customHeight="1" x14ac:dyDescent="0.3">
      <c r="A29" s="151">
        <v>856</v>
      </c>
      <c r="B29" s="152" t="s">
        <v>9</v>
      </c>
      <c r="C29" s="153">
        <v>2</v>
      </c>
      <c r="D29" s="154">
        <f t="shared" si="1"/>
        <v>3.95</v>
      </c>
      <c r="E29" s="58">
        <f>'Свод 1'!C30</f>
        <v>3.9</v>
      </c>
      <c r="F29" s="155">
        <f>'Свод 2'!C30</f>
        <v>5</v>
      </c>
      <c r="G29" s="155">
        <f>'Свод 3'!C30</f>
        <v>2.4</v>
      </c>
    </row>
    <row r="30" spans="1:7" s="156" customFormat="1" ht="33.9" hidden="1" customHeight="1" x14ac:dyDescent="0.3">
      <c r="A30" s="151" t="s">
        <v>149</v>
      </c>
      <c r="B30" s="152" t="s">
        <v>150</v>
      </c>
      <c r="C30" s="153">
        <v>3</v>
      </c>
      <c r="D30" s="154">
        <f t="shared" si="1"/>
        <v>2.5189999999999997</v>
      </c>
      <c r="E30" s="58">
        <f>'Свод 1'!C31</f>
        <v>2.84</v>
      </c>
      <c r="F30" s="155">
        <f>'Свод 2'!C31</f>
        <v>2</v>
      </c>
      <c r="G30" s="155">
        <f>'Свод 3'!C31</f>
        <v>2.1</v>
      </c>
    </row>
    <row r="31" spans="1:7" s="156" customFormat="1" ht="33.9" customHeight="1" x14ac:dyDescent="0.3">
      <c r="A31" s="151">
        <v>834</v>
      </c>
      <c r="B31" s="152" t="s">
        <v>3</v>
      </c>
      <c r="C31" s="153">
        <v>1</v>
      </c>
      <c r="D31" s="154">
        <f t="shared" si="1"/>
        <v>2.2949999999999999</v>
      </c>
      <c r="E31" s="58">
        <f>'Свод 1'!C21</f>
        <v>3.3</v>
      </c>
      <c r="F31" s="155">
        <f>'Свод 2'!C21</f>
        <v>0</v>
      </c>
      <c r="G31" s="155">
        <f>'Свод 3'!C21</f>
        <v>2.1</v>
      </c>
    </row>
    <row r="32" spans="1:7" s="156" customFormat="1" ht="33.9" hidden="1" customHeight="1" x14ac:dyDescent="0.3">
      <c r="A32" s="151" t="s">
        <v>103</v>
      </c>
      <c r="B32" s="152" t="s">
        <v>102</v>
      </c>
      <c r="C32" s="153">
        <v>2</v>
      </c>
      <c r="D32" s="154">
        <f t="shared" si="1"/>
        <v>2.4950000000000001</v>
      </c>
      <c r="E32" s="58">
        <f>'Свод 1'!C33</f>
        <v>2.8</v>
      </c>
      <c r="F32" s="155">
        <f>'Свод 2'!C33</f>
        <v>2</v>
      </c>
      <c r="G32" s="155">
        <f>'Свод 3'!C33</f>
        <v>2.1</v>
      </c>
    </row>
    <row r="33" spans="1:7" s="156" customFormat="1" ht="33.9" hidden="1" customHeight="1" x14ac:dyDescent="0.3">
      <c r="A33" s="151">
        <v>875</v>
      </c>
      <c r="B33" s="152" t="s">
        <v>6</v>
      </c>
      <c r="C33" s="153">
        <v>2</v>
      </c>
      <c r="D33" s="154">
        <f t="shared" si="1"/>
        <v>2.2534999999999998</v>
      </c>
      <c r="E33" s="58">
        <f>'Свод 1'!C34</f>
        <v>2.76</v>
      </c>
      <c r="F33" s="155">
        <f>'Свод 2'!C34</f>
        <v>2</v>
      </c>
      <c r="G33" s="155">
        <f>'Свод 3'!C34</f>
        <v>0.65</v>
      </c>
    </row>
    <row r="34" spans="1:7" s="156" customFormat="1" ht="33.9" customHeight="1" x14ac:dyDescent="0.3">
      <c r="A34" s="151">
        <v>880</v>
      </c>
      <c r="B34" s="152" t="s">
        <v>64</v>
      </c>
      <c r="C34" s="153">
        <v>1</v>
      </c>
      <c r="D34" s="154">
        <f t="shared" si="1"/>
        <v>2.2549999999999999</v>
      </c>
      <c r="E34" s="58">
        <f>'Свод 1'!C35</f>
        <v>2.4</v>
      </c>
      <c r="F34" s="155">
        <f>'Свод 2'!C35</f>
        <v>2</v>
      </c>
      <c r="G34" s="155">
        <f>'Свод 3'!C35</f>
        <v>2.1</v>
      </c>
    </row>
    <row r="35" spans="1:7" s="156" customFormat="1" ht="33.9" hidden="1" customHeight="1" x14ac:dyDescent="0.3">
      <c r="A35" s="151">
        <v>886</v>
      </c>
      <c r="B35" s="152" t="s">
        <v>61</v>
      </c>
      <c r="C35" s="153">
        <v>2</v>
      </c>
      <c r="D35" s="154">
        <f t="shared" si="0"/>
        <v>2.84</v>
      </c>
      <c r="E35" s="58">
        <f>'Свод 1'!C36</f>
        <v>3.3</v>
      </c>
      <c r="F35" s="155">
        <f>'Свод 2'!C36</f>
        <v>2</v>
      </c>
      <c r="G35" s="155">
        <f>'Свод 3'!C36</f>
        <v>2.4</v>
      </c>
    </row>
    <row r="36" spans="1:7" s="156" customFormat="1" ht="33.9" hidden="1" customHeight="1" x14ac:dyDescent="0.3">
      <c r="A36" s="151">
        <v>892</v>
      </c>
      <c r="B36" s="152" t="s">
        <v>51</v>
      </c>
      <c r="C36" s="153">
        <v>3</v>
      </c>
      <c r="D36" s="154">
        <f t="shared" si="0"/>
        <v>2.84</v>
      </c>
      <c r="E36" s="58">
        <f>'Свод 1'!C37</f>
        <v>3.3</v>
      </c>
      <c r="F36" s="155">
        <f>'Свод 2'!C37</f>
        <v>2</v>
      </c>
      <c r="G36" s="155">
        <f>'Свод 3'!C37</f>
        <v>2.4</v>
      </c>
    </row>
    <row r="37" spans="1:7" ht="13.8" x14ac:dyDescent="0.25">
      <c r="C37" s="158"/>
    </row>
    <row r="38" spans="1:7" ht="13.8" x14ac:dyDescent="0.25">
      <c r="C38" s="158"/>
    </row>
    <row r="39" spans="1:7" ht="13.8" x14ac:dyDescent="0.25">
      <c r="C39" s="158"/>
    </row>
    <row r="40" spans="1:7" ht="13.8" x14ac:dyDescent="0.25">
      <c r="C40" s="158"/>
    </row>
    <row r="41" spans="1:7" ht="13.8" x14ac:dyDescent="0.25">
      <c r="C41" s="158"/>
    </row>
    <row r="42" spans="1:7" ht="13.8" x14ac:dyDescent="0.25">
      <c r="C42" s="158"/>
    </row>
    <row r="43" spans="1:7" ht="13.8" x14ac:dyDescent="0.25">
      <c r="C43" s="158"/>
    </row>
    <row r="44" spans="1:7" ht="13.8" x14ac:dyDescent="0.25">
      <c r="C44" s="158"/>
    </row>
    <row r="45" spans="1:7" ht="13.8" x14ac:dyDescent="0.25">
      <c r="C45" s="158"/>
    </row>
    <row r="46" spans="1:7" ht="13.8" x14ac:dyDescent="0.3">
      <c r="C46" s="159"/>
    </row>
    <row r="47" spans="1:7" ht="13.8" x14ac:dyDescent="0.3">
      <c r="C47" s="159"/>
    </row>
    <row r="48" spans="1:7" ht="13.8" x14ac:dyDescent="0.3">
      <c r="A48" s="143"/>
      <c r="B48" s="143"/>
      <c r="C48" s="159"/>
      <c r="D48" s="143"/>
      <c r="E48" s="143"/>
      <c r="F48" s="143"/>
      <c r="G48" s="143"/>
    </row>
    <row r="49" spans="1:7" ht="13.8" x14ac:dyDescent="0.3">
      <c r="A49" s="143"/>
      <c r="B49" s="143"/>
      <c r="C49" s="159"/>
      <c r="D49" s="143"/>
      <c r="E49" s="143"/>
      <c r="F49" s="143"/>
      <c r="G49" s="143"/>
    </row>
    <row r="50" spans="1:7" ht="13.8" x14ac:dyDescent="0.3">
      <c r="A50" s="143"/>
      <c r="B50" s="143"/>
      <c r="C50" s="159"/>
      <c r="D50" s="143"/>
      <c r="E50" s="143"/>
      <c r="F50" s="143"/>
      <c r="G50" s="143"/>
    </row>
    <row r="51" spans="1:7" ht="13.8" x14ac:dyDescent="0.3">
      <c r="A51" s="143"/>
      <c r="B51" s="143"/>
      <c r="C51" s="159"/>
      <c r="D51" s="143"/>
      <c r="E51" s="143"/>
      <c r="F51" s="143"/>
      <c r="G51" s="143"/>
    </row>
    <row r="52" spans="1:7" ht="13.8" x14ac:dyDescent="0.3">
      <c r="A52" s="143"/>
      <c r="B52" s="143"/>
      <c r="C52" s="159"/>
      <c r="D52" s="143"/>
      <c r="E52" s="143"/>
      <c r="F52" s="143"/>
      <c r="G52" s="143"/>
    </row>
    <row r="53" spans="1:7" ht="13.8" x14ac:dyDescent="0.3">
      <c r="A53" s="143"/>
      <c r="B53" s="143"/>
      <c r="C53" s="159"/>
      <c r="D53" s="143"/>
      <c r="E53" s="143"/>
      <c r="F53" s="143"/>
      <c r="G53" s="143"/>
    </row>
    <row r="54" spans="1:7" ht="13.8" x14ac:dyDescent="0.3">
      <c r="A54" s="143"/>
      <c r="B54" s="143"/>
      <c r="C54" s="159"/>
      <c r="D54" s="143"/>
      <c r="E54" s="143"/>
      <c r="F54" s="143"/>
      <c r="G54" s="143"/>
    </row>
    <row r="55" spans="1:7" ht="13.8" x14ac:dyDescent="0.3">
      <c r="A55" s="143"/>
      <c r="B55" s="143"/>
      <c r="C55" s="159"/>
      <c r="D55" s="143"/>
      <c r="E55" s="143"/>
      <c r="F55" s="143"/>
      <c r="G55" s="143"/>
    </row>
    <row r="56" spans="1:7" ht="13.8" x14ac:dyDescent="0.3">
      <c r="A56" s="143"/>
      <c r="B56" s="143"/>
      <c r="C56" s="159"/>
      <c r="D56" s="143"/>
      <c r="E56" s="143"/>
      <c r="F56" s="143"/>
      <c r="G56" s="143"/>
    </row>
    <row r="57" spans="1:7" ht="13.8" x14ac:dyDescent="0.3">
      <c r="A57" s="143"/>
      <c r="B57" s="143"/>
      <c r="C57" s="159"/>
      <c r="D57" s="143"/>
      <c r="E57" s="143"/>
      <c r="F57" s="143"/>
      <c r="G57" s="143"/>
    </row>
    <row r="58" spans="1:7" ht="13.8" x14ac:dyDescent="0.3">
      <c r="A58" s="143"/>
      <c r="B58" s="143"/>
      <c r="C58" s="159"/>
      <c r="D58" s="143"/>
      <c r="E58" s="143"/>
      <c r="F58" s="143"/>
      <c r="G58" s="143"/>
    </row>
    <row r="59" spans="1:7" ht="13.8" x14ac:dyDescent="0.3">
      <c r="A59" s="143"/>
      <c r="B59" s="143"/>
      <c r="C59" s="159"/>
      <c r="D59" s="143"/>
      <c r="E59" s="143"/>
      <c r="F59" s="143"/>
      <c r="G59" s="143"/>
    </row>
    <row r="60" spans="1:7" ht="13.8" x14ac:dyDescent="0.3">
      <c r="A60" s="143"/>
      <c r="B60" s="143"/>
      <c r="C60" s="159"/>
      <c r="D60" s="143"/>
      <c r="E60" s="143"/>
      <c r="F60" s="143"/>
      <c r="G60" s="143"/>
    </row>
    <row r="61" spans="1:7" ht="13.8" x14ac:dyDescent="0.3">
      <c r="A61" s="143"/>
      <c r="B61" s="143"/>
      <c r="C61" s="159"/>
      <c r="D61" s="143"/>
      <c r="E61" s="143"/>
      <c r="F61" s="143"/>
      <c r="G61" s="143"/>
    </row>
    <row r="62" spans="1:7" ht="13.8" x14ac:dyDescent="0.3">
      <c r="A62" s="143"/>
      <c r="B62" s="143"/>
      <c r="C62" s="159"/>
      <c r="D62" s="143"/>
      <c r="E62" s="143"/>
      <c r="F62" s="143"/>
      <c r="G62" s="143"/>
    </row>
    <row r="63" spans="1:7" ht="13.8" x14ac:dyDescent="0.3">
      <c r="A63" s="143"/>
      <c r="B63" s="143"/>
      <c r="C63" s="159"/>
      <c r="D63" s="143"/>
      <c r="E63" s="143"/>
      <c r="F63" s="143"/>
      <c r="G63" s="143"/>
    </row>
    <row r="64" spans="1:7" ht="13.8" x14ac:dyDescent="0.3">
      <c r="A64" s="143"/>
      <c r="B64" s="143"/>
      <c r="C64" s="159"/>
      <c r="D64" s="143"/>
      <c r="E64" s="143"/>
      <c r="F64" s="143"/>
      <c r="G64" s="143"/>
    </row>
    <row r="65" spans="1:7" ht="13.8" x14ac:dyDescent="0.3">
      <c r="A65" s="143"/>
      <c r="B65" s="143"/>
      <c r="C65" s="159"/>
      <c r="D65" s="143"/>
      <c r="E65" s="143"/>
      <c r="F65" s="143"/>
      <c r="G65" s="143"/>
    </row>
    <row r="66" spans="1:7" ht="13.8" x14ac:dyDescent="0.3">
      <c r="A66" s="143"/>
      <c r="B66" s="143"/>
      <c r="C66" s="159"/>
      <c r="D66" s="143"/>
      <c r="E66" s="143"/>
      <c r="F66" s="143"/>
      <c r="G66" s="143"/>
    </row>
  </sheetData>
  <autoFilter ref="A4:H36">
    <filterColumn colId="2">
      <filters>
        <filter val="1"/>
      </filters>
    </filterColumn>
    <sortState ref="A11:G34">
      <sortCondition descending="1" ref="D4:D36"/>
    </sortState>
  </autoFilter>
  <mergeCells count="1">
    <mergeCell ref="A1:G1"/>
  </mergeCells>
  <pageMargins left="0.70866141732283472" right="0.70866141732283472" top="0.74803149606299213" bottom="0.74803149606299213" header="0.31496062992125984" footer="0.31496062992125984"/>
  <pageSetup paperSize="9" scale="60"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70C0"/>
  </sheetPr>
  <dimension ref="A1:G66"/>
  <sheetViews>
    <sheetView workbookViewId="0">
      <selection activeCell="A8" sqref="A8:G10"/>
    </sheetView>
  </sheetViews>
  <sheetFormatPr defaultColWidth="9.109375" defaultRowHeight="14.4" x14ac:dyDescent="0.3"/>
  <cols>
    <col min="1" max="1" width="6.33203125" style="157" customWidth="1"/>
    <col min="2" max="2" width="49.109375" style="157" customWidth="1"/>
    <col min="3" max="3" width="10" customWidth="1"/>
    <col min="4" max="7" width="18.6640625" style="157" customWidth="1"/>
    <col min="8" max="16384" width="9.109375" style="143"/>
  </cols>
  <sheetData>
    <row r="1" spans="1:7" ht="52.5" customHeight="1" x14ac:dyDescent="0.3">
      <c r="A1" s="164" t="s">
        <v>268</v>
      </c>
      <c r="B1" s="164"/>
      <c r="C1" s="164"/>
      <c r="D1" s="164"/>
      <c r="E1" s="164"/>
      <c r="F1" s="164"/>
      <c r="G1" s="164"/>
    </row>
    <row r="3" spans="1:7" s="147" customFormat="1" ht="112.5" customHeight="1" x14ac:dyDescent="0.3">
      <c r="A3" s="144" t="s">
        <v>0</v>
      </c>
      <c r="B3" s="144" t="s">
        <v>1</v>
      </c>
      <c r="C3" s="145" t="s">
        <v>263</v>
      </c>
      <c r="D3" s="144" t="s">
        <v>269</v>
      </c>
      <c r="E3" s="146" t="s">
        <v>264</v>
      </c>
      <c r="F3" s="146" t="s">
        <v>265</v>
      </c>
      <c r="G3" s="146" t="s">
        <v>266</v>
      </c>
    </row>
    <row r="4" spans="1:7" s="150" customFormat="1" ht="18" customHeight="1" x14ac:dyDescent="0.25">
      <c r="A4" s="144"/>
      <c r="B4" s="148" t="s">
        <v>267</v>
      </c>
      <c r="C4" s="149"/>
      <c r="D4" s="144"/>
      <c r="E4" s="144">
        <v>60</v>
      </c>
      <c r="F4" s="144">
        <v>25</v>
      </c>
      <c r="G4" s="144">
        <v>15</v>
      </c>
    </row>
    <row r="5" spans="1:7" s="156" customFormat="1" ht="33.9" hidden="1" customHeight="1" x14ac:dyDescent="0.3">
      <c r="A5" s="151">
        <v>802</v>
      </c>
      <c r="B5" s="152" t="s">
        <v>45</v>
      </c>
      <c r="C5" s="153">
        <v>3</v>
      </c>
      <c r="D5" s="154">
        <f>(E5*$E$4+F5*$F$4+G5*$G$4)/100</f>
        <v>3.95</v>
      </c>
      <c r="E5" s="58">
        <f>'Свод 1'!C6</f>
        <v>3.9</v>
      </c>
      <c r="F5" s="155">
        <f>'Свод 2'!C6</f>
        <v>5</v>
      </c>
      <c r="G5" s="155">
        <f>'Свод 3'!C6</f>
        <v>2.4</v>
      </c>
    </row>
    <row r="6" spans="1:7" s="156" customFormat="1" ht="33.9" hidden="1" customHeight="1" x14ac:dyDescent="0.3">
      <c r="A6" s="151">
        <v>803</v>
      </c>
      <c r="B6" s="152" t="s">
        <v>7</v>
      </c>
      <c r="C6" s="153">
        <v>3</v>
      </c>
      <c r="D6" s="154">
        <f t="shared" ref="D6:D36" si="0">(E6*$E$4+F6*$F$4+G6*$G$4)/100</f>
        <v>2.0375000000000001</v>
      </c>
      <c r="E6" s="58">
        <f>'Свод 1'!C7</f>
        <v>2.4</v>
      </c>
      <c r="F6" s="155">
        <f>'Свод 2'!C7</f>
        <v>2</v>
      </c>
      <c r="G6" s="155">
        <f>'Свод 3'!C7</f>
        <v>0.65</v>
      </c>
    </row>
    <row r="7" spans="1:7" s="156" customFormat="1" ht="33.9" hidden="1" customHeight="1" x14ac:dyDescent="0.3">
      <c r="A7" s="151">
        <v>811</v>
      </c>
      <c r="B7" s="152" t="s">
        <v>8</v>
      </c>
      <c r="C7" s="153">
        <v>3</v>
      </c>
      <c r="D7" s="154">
        <f t="shared" si="0"/>
        <v>3.1235000000000004</v>
      </c>
      <c r="E7" s="58">
        <f>'Свод 1'!C8</f>
        <v>2.96</v>
      </c>
      <c r="F7" s="155">
        <f>'Свод 2'!C8</f>
        <v>5</v>
      </c>
      <c r="G7" s="155">
        <f>'Свод 3'!C8</f>
        <v>0.65</v>
      </c>
    </row>
    <row r="8" spans="1:7" s="156" customFormat="1" ht="33.9" customHeight="1" x14ac:dyDescent="0.3">
      <c r="A8" s="84">
        <v>812</v>
      </c>
      <c r="B8" s="85" t="s">
        <v>46</v>
      </c>
      <c r="C8" s="160">
        <v>2</v>
      </c>
      <c r="D8" s="161">
        <f t="shared" ref="D8:D35" si="1">(E8*$E$4+F8*$F$4+G8*$G$4)/100</f>
        <v>4.181</v>
      </c>
      <c r="E8" s="162">
        <f>'Свод 1'!C9</f>
        <v>4.3600000000000003</v>
      </c>
      <c r="F8" s="163">
        <f>'Свод 2'!C9</f>
        <v>5</v>
      </c>
      <c r="G8" s="163">
        <f>'Свод 3'!C9</f>
        <v>2.1</v>
      </c>
    </row>
    <row r="9" spans="1:7" s="156" customFormat="1" ht="33.9" customHeight="1" x14ac:dyDescent="0.3">
      <c r="A9" s="84">
        <v>856</v>
      </c>
      <c r="B9" s="85" t="s">
        <v>9</v>
      </c>
      <c r="C9" s="160">
        <v>2</v>
      </c>
      <c r="D9" s="161">
        <f t="shared" si="1"/>
        <v>3.95</v>
      </c>
      <c r="E9" s="162">
        <f>'Свод 1'!C30</f>
        <v>3.9</v>
      </c>
      <c r="F9" s="163">
        <f>'Свод 2'!C30</f>
        <v>5</v>
      </c>
      <c r="G9" s="163">
        <f>'Свод 3'!C30</f>
        <v>2.4</v>
      </c>
    </row>
    <row r="10" spans="1:7" s="156" customFormat="1" ht="33.9" customHeight="1" x14ac:dyDescent="0.3">
      <c r="A10" s="84">
        <v>815</v>
      </c>
      <c r="B10" s="85" t="s">
        <v>96</v>
      </c>
      <c r="C10" s="160">
        <v>2</v>
      </c>
      <c r="D10" s="161">
        <f t="shared" si="1"/>
        <v>3.86</v>
      </c>
      <c r="E10" s="162">
        <f>'Свод 1'!C11</f>
        <v>5</v>
      </c>
      <c r="F10" s="163">
        <f>'Свод 2'!C11</f>
        <v>2</v>
      </c>
      <c r="G10" s="163">
        <f>'Свод 3'!C11</f>
        <v>2.4</v>
      </c>
    </row>
    <row r="11" spans="1:7" s="156" customFormat="1" ht="33.9" hidden="1" customHeight="1" x14ac:dyDescent="0.3">
      <c r="A11" s="151">
        <v>816</v>
      </c>
      <c r="B11" s="152" t="s">
        <v>47</v>
      </c>
      <c r="C11" s="153">
        <v>1</v>
      </c>
      <c r="D11" s="154">
        <f t="shared" si="1"/>
        <v>3.9139999999999997</v>
      </c>
      <c r="E11" s="58">
        <f>'Свод 1'!C12</f>
        <v>3.84</v>
      </c>
      <c r="F11" s="155">
        <f>'Свод 2'!C12</f>
        <v>5</v>
      </c>
      <c r="G11" s="155">
        <f>'Свод 3'!C12</f>
        <v>2.4</v>
      </c>
    </row>
    <row r="12" spans="1:7" s="156" customFormat="1" ht="33.9" hidden="1" customHeight="1" x14ac:dyDescent="0.3">
      <c r="A12" s="151" t="s">
        <v>97</v>
      </c>
      <c r="B12" s="152" t="s">
        <v>98</v>
      </c>
      <c r="C12" s="153">
        <v>3</v>
      </c>
      <c r="D12" s="154">
        <f t="shared" si="1"/>
        <v>3.5</v>
      </c>
      <c r="E12" s="58">
        <f>'Свод 1'!C13</f>
        <v>4.4000000000000004</v>
      </c>
      <c r="F12" s="155">
        <f>'Свод 2'!C13</f>
        <v>2</v>
      </c>
      <c r="G12" s="155">
        <f>'Свод 3'!C13</f>
        <v>2.4</v>
      </c>
    </row>
    <row r="13" spans="1:7" s="156" customFormat="1" ht="33.9" hidden="1" customHeight="1" x14ac:dyDescent="0.3">
      <c r="A13" s="151">
        <v>820</v>
      </c>
      <c r="B13" s="152" t="s">
        <v>2</v>
      </c>
      <c r="C13" s="153">
        <v>1</v>
      </c>
      <c r="D13" s="154">
        <f t="shared" si="1"/>
        <v>2.3810000000000002</v>
      </c>
      <c r="E13" s="58">
        <f>'Свод 1'!C14</f>
        <v>1.36</v>
      </c>
      <c r="F13" s="155">
        <f>'Свод 2'!C14</f>
        <v>5</v>
      </c>
      <c r="G13" s="155">
        <f>'Свод 3'!C14</f>
        <v>2.1</v>
      </c>
    </row>
    <row r="14" spans="1:7" s="156" customFormat="1" ht="33.9" customHeight="1" x14ac:dyDescent="0.3">
      <c r="A14" s="151" t="s">
        <v>99</v>
      </c>
      <c r="B14" s="152" t="s">
        <v>100</v>
      </c>
      <c r="C14" s="153">
        <v>2</v>
      </c>
      <c r="D14" s="154">
        <f t="shared" si="1"/>
        <v>2.9</v>
      </c>
      <c r="E14" s="58">
        <f>'Свод 1'!C17</f>
        <v>3.4</v>
      </c>
      <c r="F14" s="155">
        <f>'Свод 2'!C17</f>
        <v>2</v>
      </c>
      <c r="G14" s="155">
        <f>'Свод 3'!C17</f>
        <v>2.4</v>
      </c>
    </row>
    <row r="15" spans="1:7" s="156" customFormat="1" ht="33.9" hidden="1" customHeight="1" x14ac:dyDescent="0.3">
      <c r="A15" s="151">
        <v>825</v>
      </c>
      <c r="B15" s="152" t="s">
        <v>84</v>
      </c>
      <c r="C15" s="153">
        <v>1</v>
      </c>
      <c r="D15" s="154">
        <f t="shared" si="1"/>
        <v>3.4849999999999999</v>
      </c>
      <c r="E15" s="58">
        <f>'Свод 1'!C16</f>
        <v>3.2</v>
      </c>
      <c r="F15" s="155">
        <f>'Свод 2'!C16</f>
        <v>5</v>
      </c>
      <c r="G15" s="155">
        <f>'Свод 3'!C16</f>
        <v>2.1</v>
      </c>
    </row>
    <row r="16" spans="1:7" s="156" customFormat="1" ht="33.9" customHeight="1" x14ac:dyDescent="0.3">
      <c r="A16" s="151">
        <v>886</v>
      </c>
      <c r="B16" s="152" t="s">
        <v>61</v>
      </c>
      <c r="C16" s="153">
        <v>2</v>
      </c>
      <c r="D16" s="154">
        <f t="shared" si="1"/>
        <v>2.84</v>
      </c>
      <c r="E16" s="58">
        <f>'Свод 1'!C36</f>
        <v>3.3</v>
      </c>
      <c r="F16" s="155">
        <f>'Свод 2'!C36</f>
        <v>2</v>
      </c>
      <c r="G16" s="155">
        <f>'Свод 3'!C36</f>
        <v>2.4</v>
      </c>
    </row>
    <row r="17" spans="1:7" s="156" customFormat="1" ht="33.9" hidden="1" customHeight="1" x14ac:dyDescent="0.3">
      <c r="A17" s="151">
        <v>830</v>
      </c>
      <c r="B17" s="152" t="s">
        <v>58</v>
      </c>
      <c r="C17" s="153">
        <v>1</v>
      </c>
      <c r="D17" s="154">
        <f t="shared" si="1"/>
        <v>3.1189999999999998</v>
      </c>
      <c r="E17" s="58">
        <f>'Свод 1'!C18</f>
        <v>3.84</v>
      </c>
      <c r="F17" s="155">
        <f>'Свод 2'!C18</f>
        <v>2</v>
      </c>
      <c r="G17" s="155">
        <f>'Свод 3'!C18</f>
        <v>2.1</v>
      </c>
    </row>
    <row r="18" spans="1:7" s="156" customFormat="1" ht="33.9" hidden="1" customHeight="1" x14ac:dyDescent="0.3">
      <c r="A18" s="151">
        <v>832</v>
      </c>
      <c r="B18" s="152" t="s">
        <v>65</v>
      </c>
      <c r="C18" s="153">
        <v>3</v>
      </c>
      <c r="D18" s="154">
        <f t="shared" si="1"/>
        <v>3.0459999999999998</v>
      </c>
      <c r="E18" s="58">
        <f>'Свод 1'!C19</f>
        <v>4.0599999999999996</v>
      </c>
      <c r="F18" s="155">
        <f>'Свод 2'!C19</f>
        <v>1</v>
      </c>
      <c r="G18" s="155">
        <f>'Свод 3'!C19</f>
        <v>2.4</v>
      </c>
    </row>
    <row r="19" spans="1:7" s="156" customFormat="1" ht="33.9" customHeight="1" x14ac:dyDescent="0.3">
      <c r="A19" s="151" t="s">
        <v>62</v>
      </c>
      <c r="B19" s="152" t="s">
        <v>101</v>
      </c>
      <c r="C19" s="153">
        <v>2</v>
      </c>
      <c r="D19" s="154">
        <f t="shared" si="1"/>
        <v>2.66</v>
      </c>
      <c r="E19" s="58">
        <f>'Свод 1'!C23</f>
        <v>3</v>
      </c>
      <c r="F19" s="155">
        <f>'Свод 2'!C23</f>
        <v>2</v>
      </c>
      <c r="G19" s="155">
        <f>'Свод 3'!C23</f>
        <v>2.4</v>
      </c>
    </row>
    <row r="20" spans="1:7" s="156" customFormat="1" ht="33.9" hidden="1" customHeight="1" x14ac:dyDescent="0.3">
      <c r="A20" s="151">
        <v>834</v>
      </c>
      <c r="B20" s="152" t="s">
        <v>3</v>
      </c>
      <c r="C20" s="153">
        <v>1</v>
      </c>
      <c r="D20" s="154">
        <f t="shared" si="1"/>
        <v>2.2949999999999999</v>
      </c>
      <c r="E20" s="58">
        <f>'Свод 1'!C21</f>
        <v>3.3</v>
      </c>
      <c r="F20" s="155">
        <f>'Свод 2'!C21</f>
        <v>0</v>
      </c>
      <c r="G20" s="155">
        <f>'Свод 3'!C21</f>
        <v>2.1</v>
      </c>
    </row>
    <row r="21" spans="1:7" s="156" customFormat="1" ht="33.9" hidden="1" customHeight="1" x14ac:dyDescent="0.3">
      <c r="A21" s="151">
        <v>835</v>
      </c>
      <c r="B21" s="152" t="s">
        <v>49</v>
      </c>
      <c r="C21" s="153">
        <v>3</v>
      </c>
      <c r="D21" s="154">
        <f t="shared" si="1"/>
        <v>1.62</v>
      </c>
      <c r="E21" s="58">
        <f>'Свод 1'!C22</f>
        <v>2.1</v>
      </c>
      <c r="F21" s="155">
        <f>'Свод 2'!C22</f>
        <v>0</v>
      </c>
      <c r="G21" s="155">
        <f>'Свод 3'!C22</f>
        <v>2.4</v>
      </c>
    </row>
    <row r="22" spans="1:7" s="156" customFormat="1" ht="33.9" customHeight="1" x14ac:dyDescent="0.3">
      <c r="A22" s="151" t="s">
        <v>48</v>
      </c>
      <c r="B22" s="152" t="s">
        <v>66</v>
      </c>
      <c r="C22" s="153">
        <v>2</v>
      </c>
      <c r="D22" s="154">
        <f t="shared" si="1"/>
        <v>2.5879999999999996</v>
      </c>
      <c r="E22" s="58">
        <f>'Свод 1'!C20</f>
        <v>2.88</v>
      </c>
      <c r="F22" s="155">
        <f>'Свод 2'!C20</f>
        <v>2</v>
      </c>
      <c r="G22" s="155">
        <f>'Свод 3'!C20</f>
        <v>2.4</v>
      </c>
    </row>
    <row r="23" spans="1:7" s="156" customFormat="1" ht="33.9" hidden="1" customHeight="1" x14ac:dyDescent="0.3">
      <c r="A23" s="151">
        <v>840</v>
      </c>
      <c r="B23" s="152" t="s">
        <v>5</v>
      </c>
      <c r="C23" s="153">
        <v>3</v>
      </c>
      <c r="D23" s="154">
        <f t="shared" si="1"/>
        <v>3.8975</v>
      </c>
      <c r="E23" s="58">
        <f>'Свод 1'!C24</f>
        <v>3.9</v>
      </c>
      <c r="F23" s="155">
        <f>'Свод 2'!C24</f>
        <v>5</v>
      </c>
      <c r="G23" s="155">
        <f>'Свод 3'!C24</f>
        <v>2.0499999999999998</v>
      </c>
    </row>
    <row r="24" spans="1:7" s="156" customFormat="1" ht="33.9" hidden="1" customHeight="1" x14ac:dyDescent="0.3">
      <c r="A24" s="151">
        <v>843</v>
      </c>
      <c r="B24" s="152" t="s">
        <v>59</v>
      </c>
      <c r="C24" s="153">
        <v>3</v>
      </c>
      <c r="D24" s="154">
        <f t="shared" si="1"/>
        <v>3.68</v>
      </c>
      <c r="E24" s="58">
        <f>'Свод 1'!C25</f>
        <v>4.7</v>
      </c>
      <c r="F24" s="155">
        <f>'Свод 2'!C25</f>
        <v>2</v>
      </c>
      <c r="G24" s="155">
        <f>'Свод 3'!C25</f>
        <v>2.4</v>
      </c>
    </row>
    <row r="25" spans="1:7" s="156" customFormat="1" ht="33.9" hidden="1" customHeight="1" x14ac:dyDescent="0.3">
      <c r="A25" s="151" t="s">
        <v>50</v>
      </c>
      <c r="B25" s="152" t="s">
        <v>60</v>
      </c>
      <c r="C25" s="153">
        <v>3</v>
      </c>
      <c r="D25" s="154">
        <f t="shared" si="1"/>
        <v>2.66</v>
      </c>
      <c r="E25" s="58">
        <f>'Свод 1'!C26</f>
        <v>3</v>
      </c>
      <c r="F25" s="155">
        <f>'Свод 2'!C26</f>
        <v>2</v>
      </c>
      <c r="G25" s="155">
        <f>'Свод 3'!C26</f>
        <v>2.4</v>
      </c>
    </row>
    <row r="26" spans="1:7" s="156" customFormat="1" ht="33.9" hidden="1" customHeight="1" x14ac:dyDescent="0.3">
      <c r="A26" s="151">
        <v>846</v>
      </c>
      <c r="B26" s="152" t="s">
        <v>146</v>
      </c>
      <c r="C26" s="153">
        <v>3</v>
      </c>
      <c r="D26" s="154">
        <f t="shared" si="1"/>
        <v>2.36</v>
      </c>
      <c r="E26" s="58">
        <f>'Свод 1'!C27</f>
        <v>2.5</v>
      </c>
      <c r="F26" s="155">
        <f>'Свод 2'!C27</f>
        <v>2</v>
      </c>
      <c r="G26" s="155">
        <f>'Свод 3'!C27</f>
        <v>2.4</v>
      </c>
    </row>
    <row r="27" spans="1:7" s="156" customFormat="1" ht="33.9" hidden="1" customHeight="1" x14ac:dyDescent="0.3">
      <c r="A27" s="151" t="s">
        <v>147</v>
      </c>
      <c r="B27" s="152" t="s">
        <v>148</v>
      </c>
      <c r="C27" s="153">
        <v>3</v>
      </c>
      <c r="D27" s="154">
        <f t="shared" si="1"/>
        <v>2.0639999999999996</v>
      </c>
      <c r="E27" s="58">
        <f>'Свод 1'!C28</f>
        <v>2.84</v>
      </c>
      <c r="F27" s="155">
        <f>'Свод 2'!C28</f>
        <v>0</v>
      </c>
      <c r="G27" s="155">
        <f>'Свод 3'!C28</f>
        <v>2.4</v>
      </c>
    </row>
    <row r="28" spans="1:7" s="156" customFormat="1" ht="33.9" hidden="1" customHeight="1" x14ac:dyDescent="0.3">
      <c r="A28" s="151">
        <v>855</v>
      </c>
      <c r="B28" s="152" t="s">
        <v>4</v>
      </c>
      <c r="C28" s="153">
        <v>1</v>
      </c>
      <c r="D28" s="154">
        <f t="shared" si="1"/>
        <v>3.1639999999999997</v>
      </c>
      <c r="E28" s="58">
        <f>'Свод 1'!C29</f>
        <v>3.84</v>
      </c>
      <c r="F28" s="155">
        <f>'Свод 2'!C29</f>
        <v>2</v>
      </c>
      <c r="G28" s="155">
        <f>'Свод 3'!C29</f>
        <v>2.4</v>
      </c>
    </row>
    <row r="29" spans="1:7" s="156" customFormat="1" ht="33.9" customHeight="1" x14ac:dyDescent="0.3">
      <c r="A29" s="151">
        <v>821</v>
      </c>
      <c r="B29" s="152" t="s">
        <v>63</v>
      </c>
      <c r="C29" s="153">
        <v>2</v>
      </c>
      <c r="D29" s="154">
        <f t="shared" si="1"/>
        <v>2.54</v>
      </c>
      <c r="E29" s="58">
        <f>'Свод 1'!C15</f>
        <v>2.8</v>
      </c>
      <c r="F29" s="155">
        <f>'Свод 2'!C15</f>
        <v>2</v>
      </c>
      <c r="G29" s="155">
        <f>'Свод 3'!C15</f>
        <v>2.4</v>
      </c>
    </row>
    <row r="30" spans="1:7" s="156" customFormat="1" ht="33.9" hidden="1" customHeight="1" x14ac:dyDescent="0.3">
      <c r="A30" s="151" t="s">
        <v>149</v>
      </c>
      <c r="B30" s="152" t="s">
        <v>150</v>
      </c>
      <c r="C30" s="153">
        <v>3</v>
      </c>
      <c r="D30" s="154">
        <f t="shared" si="1"/>
        <v>2.5189999999999997</v>
      </c>
      <c r="E30" s="58">
        <f>'Свод 1'!C31</f>
        <v>2.84</v>
      </c>
      <c r="F30" s="155">
        <f>'Свод 2'!C31</f>
        <v>2</v>
      </c>
      <c r="G30" s="155">
        <f>'Свод 3'!C31</f>
        <v>2.1</v>
      </c>
    </row>
    <row r="31" spans="1:7" s="156" customFormat="1" ht="33.9" hidden="1" customHeight="1" x14ac:dyDescent="0.3">
      <c r="A31" s="151">
        <v>861</v>
      </c>
      <c r="B31" s="152" t="s">
        <v>151</v>
      </c>
      <c r="C31" s="153">
        <v>1</v>
      </c>
      <c r="D31" s="154">
        <f t="shared" si="1"/>
        <v>2.387</v>
      </c>
      <c r="E31" s="58">
        <f>'Свод 1'!C32</f>
        <v>2.62</v>
      </c>
      <c r="F31" s="155">
        <f>'Свод 2'!C32</f>
        <v>2</v>
      </c>
      <c r="G31" s="155">
        <f>'Свод 3'!C32</f>
        <v>2.1</v>
      </c>
    </row>
    <row r="32" spans="1:7" s="156" customFormat="1" ht="33.9" customHeight="1" x14ac:dyDescent="0.3">
      <c r="A32" s="151" t="s">
        <v>103</v>
      </c>
      <c r="B32" s="152" t="s">
        <v>102</v>
      </c>
      <c r="C32" s="153">
        <v>2</v>
      </c>
      <c r="D32" s="154">
        <f t="shared" si="1"/>
        <v>2.4950000000000001</v>
      </c>
      <c r="E32" s="58">
        <f>'Свод 1'!C33</f>
        <v>2.8</v>
      </c>
      <c r="F32" s="155">
        <f>'Свод 2'!C33</f>
        <v>2</v>
      </c>
      <c r="G32" s="155">
        <f>'Свод 3'!C33</f>
        <v>2.1</v>
      </c>
    </row>
    <row r="33" spans="1:7" s="156" customFormat="1" ht="33.9" customHeight="1" x14ac:dyDescent="0.3">
      <c r="A33" s="151">
        <v>875</v>
      </c>
      <c r="B33" s="152" t="s">
        <v>6</v>
      </c>
      <c r="C33" s="153">
        <v>2</v>
      </c>
      <c r="D33" s="154">
        <f t="shared" si="1"/>
        <v>2.2534999999999998</v>
      </c>
      <c r="E33" s="58">
        <f>'Свод 1'!C34</f>
        <v>2.76</v>
      </c>
      <c r="F33" s="155">
        <f>'Свод 2'!C34</f>
        <v>2</v>
      </c>
      <c r="G33" s="155">
        <f>'Свод 3'!C34</f>
        <v>0.65</v>
      </c>
    </row>
    <row r="34" spans="1:7" s="156" customFormat="1" ht="33.9" hidden="1" customHeight="1" x14ac:dyDescent="0.3">
      <c r="A34" s="151">
        <v>880</v>
      </c>
      <c r="B34" s="152" t="s">
        <v>64</v>
      </c>
      <c r="C34" s="153">
        <v>1</v>
      </c>
      <c r="D34" s="154">
        <f t="shared" si="1"/>
        <v>2.2549999999999999</v>
      </c>
      <c r="E34" s="58">
        <f>'Свод 1'!C35</f>
        <v>2.4</v>
      </c>
      <c r="F34" s="155">
        <f>'Свод 2'!C35</f>
        <v>2</v>
      </c>
      <c r="G34" s="155">
        <f>'Свод 3'!C35</f>
        <v>2.1</v>
      </c>
    </row>
    <row r="35" spans="1:7" s="156" customFormat="1" ht="33.9" customHeight="1" x14ac:dyDescent="0.3">
      <c r="A35" s="151">
        <v>814</v>
      </c>
      <c r="B35" s="152" t="s">
        <v>95</v>
      </c>
      <c r="C35" s="153">
        <v>2</v>
      </c>
      <c r="D35" s="154">
        <f t="shared" si="1"/>
        <v>2.04</v>
      </c>
      <c r="E35" s="58">
        <f>'Свод 1'!C10</f>
        <v>2.8</v>
      </c>
      <c r="F35" s="155">
        <f>'Свод 2'!C10</f>
        <v>0</v>
      </c>
      <c r="G35" s="155">
        <f>'Свод 3'!C10</f>
        <v>2.4</v>
      </c>
    </row>
    <row r="36" spans="1:7" s="156" customFormat="1" ht="33.9" hidden="1" customHeight="1" x14ac:dyDescent="0.3">
      <c r="A36" s="151">
        <v>892</v>
      </c>
      <c r="B36" s="152" t="s">
        <v>51</v>
      </c>
      <c r="C36" s="153">
        <v>3</v>
      </c>
      <c r="D36" s="154">
        <f t="shared" si="0"/>
        <v>2.84</v>
      </c>
      <c r="E36" s="58">
        <f>'Свод 1'!C37</f>
        <v>3.3</v>
      </c>
      <c r="F36" s="155">
        <f>'Свод 2'!C37</f>
        <v>2</v>
      </c>
      <c r="G36" s="155">
        <f>'Свод 3'!C37</f>
        <v>2.4</v>
      </c>
    </row>
    <row r="37" spans="1:7" ht="13.8" x14ac:dyDescent="0.25">
      <c r="C37" s="158"/>
    </row>
    <row r="38" spans="1:7" ht="13.8" x14ac:dyDescent="0.25">
      <c r="C38" s="158"/>
    </row>
    <row r="39" spans="1:7" ht="13.8" x14ac:dyDescent="0.25">
      <c r="C39" s="158"/>
    </row>
    <row r="40" spans="1:7" ht="13.8" x14ac:dyDescent="0.25">
      <c r="C40" s="158"/>
    </row>
    <row r="41" spans="1:7" ht="13.8" x14ac:dyDescent="0.25">
      <c r="C41" s="158"/>
    </row>
    <row r="42" spans="1:7" ht="13.8" x14ac:dyDescent="0.25">
      <c r="C42" s="158"/>
    </row>
    <row r="43" spans="1:7" ht="13.8" x14ac:dyDescent="0.25">
      <c r="C43" s="158"/>
    </row>
    <row r="44" spans="1:7" ht="13.8" x14ac:dyDescent="0.25">
      <c r="C44" s="158"/>
    </row>
    <row r="45" spans="1:7" ht="13.8" x14ac:dyDescent="0.25">
      <c r="C45" s="158"/>
    </row>
    <row r="46" spans="1:7" ht="13.8" x14ac:dyDescent="0.3">
      <c r="C46" s="159"/>
    </row>
    <row r="47" spans="1:7" ht="13.8" x14ac:dyDescent="0.3">
      <c r="C47" s="159"/>
    </row>
    <row r="48" spans="1:7" ht="13.8" x14ac:dyDescent="0.3">
      <c r="A48" s="143"/>
      <c r="B48" s="143"/>
      <c r="C48" s="159"/>
      <c r="D48" s="143"/>
      <c r="E48" s="143"/>
      <c r="F48" s="143"/>
      <c r="G48" s="143"/>
    </row>
    <row r="49" spans="1:7" ht="13.8" x14ac:dyDescent="0.3">
      <c r="A49" s="143"/>
      <c r="B49" s="143"/>
      <c r="C49" s="159"/>
      <c r="D49" s="143"/>
      <c r="E49" s="143"/>
      <c r="F49" s="143"/>
      <c r="G49" s="143"/>
    </row>
    <row r="50" spans="1:7" ht="13.8" x14ac:dyDescent="0.3">
      <c r="A50" s="143"/>
      <c r="B50" s="143"/>
      <c r="C50" s="159"/>
      <c r="D50" s="143"/>
      <c r="E50" s="143"/>
      <c r="F50" s="143"/>
      <c r="G50" s="143"/>
    </row>
    <row r="51" spans="1:7" ht="13.8" x14ac:dyDescent="0.3">
      <c r="A51" s="143"/>
      <c r="B51" s="143"/>
      <c r="C51" s="159"/>
      <c r="D51" s="143"/>
      <c r="E51" s="143"/>
      <c r="F51" s="143"/>
      <c r="G51" s="143"/>
    </row>
    <row r="52" spans="1:7" ht="13.8" x14ac:dyDescent="0.3">
      <c r="A52" s="143"/>
      <c r="B52" s="143"/>
      <c r="C52" s="159"/>
      <c r="D52" s="143"/>
      <c r="E52" s="143"/>
      <c r="F52" s="143"/>
      <c r="G52" s="143"/>
    </row>
    <row r="53" spans="1:7" ht="13.8" x14ac:dyDescent="0.3">
      <c r="A53" s="143"/>
      <c r="B53" s="143"/>
      <c r="C53" s="159"/>
      <c r="D53" s="143"/>
      <c r="E53" s="143"/>
      <c r="F53" s="143"/>
      <c r="G53" s="143"/>
    </row>
    <row r="54" spans="1:7" ht="13.8" x14ac:dyDescent="0.3">
      <c r="A54" s="143"/>
      <c r="B54" s="143"/>
      <c r="C54" s="159"/>
      <c r="D54" s="143"/>
      <c r="E54" s="143"/>
      <c r="F54" s="143"/>
      <c r="G54" s="143"/>
    </row>
    <row r="55" spans="1:7" ht="13.8" x14ac:dyDescent="0.3">
      <c r="A55" s="143"/>
      <c r="B55" s="143"/>
      <c r="C55" s="159"/>
      <c r="D55" s="143"/>
      <c r="E55" s="143"/>
      <c r="F55" s="143"/>
      <c r="G55" s="143"/>
    </row>
    <row r="56" spans="1:7" ht="13.8" x14ac:dyDescent="0.3">
      <c r="A56" s="143"/>
      <c r="B56" s="143"/>
      <c r="C56" s="159"/>
      <c r="D56" s="143"/>
      <c r="E56" s="143"/>
      <c r="F56" s="143"/>
      <c r="G56" s="143"/>
    </row>
    <row r="57" spans="1:7" ht="13.8" x14ac:dyDescent="0.3">
      <c r="A57" s="143"/>
      <c r="B57" s="143"/>
      <c r="C57" s="159"/>
      <c r="D57" s="143"/>
      <c r="E57" s="143"/>
      <c r="F57" s="143"/>
      <c r="G57" s="143"/>
    </row>
    <row r="58" spans="1:7" ht="13.8" x14ac:dyDescent="0.3">
      <c r="A58" s="143"/>
      <c r="B58" s="143"/>
      <c r="C58" s="159"/>
      <c r="D58" s="143"/>
      <c r="E58" s="143"/>
      <c r="F58" s="143"/>
      <c r="G58" s="143"/>
    </row>
    <row r="59" spans="1:7" ht="13.8" x14ac:dyDescent="0.3">
      <c r="A59" s="143"/>
      <c r="B59" s="143"/>
      <c r="C59" s="159"/>
      <c r="D59" s="143"/>
      <c r="E59" s="143"/>
      <c r="F59" s="143"/>
      <c r="G59" s="143"/>
    </row>
    <row r="60" spans="1:7" ht="13.8" x14ac:dyDescent="0.3">
      <c r="A60" s="143"/>
      <c r="B60" s="143"/>
      <c r="C60" s="159"/>
      <c r="D60" s="143"/>
      <c r="E60" s="143"/>
      <c r="F60" s="143"/>
      <c r="G60" s="143"/>
    </row>
    <row r="61" spans="1:7" ht="13.8" x14ac:dyDescent="0.3">
      <c r="A61" s="143"/>
      <c r="B61" s="143"/>
      <c r="C61" s="159"/>
      <c r="D61" s="143"/>
      <c r="E61" s="143"/>
      <c r="F61" s="143"/>
      <c r="G61" s="143"/>
    </row>
    <row r="62" spans="1:7" ht="13.8" x14ac:dyDescent="0.3">
      <c r="A62" s="143"/>
      <c r="B62" s="143"/>
      <c r="C62" s="159"/>
      <c r="D62" s="143"/>
      <c r="E62" s="143"/>
      <c r="F62" s="143"/>
      <c r="G62" s="143"/>
    </row>
    <row r="63" spans="1:7" ht="13.8" x14ac:dyDescent="0.3">
      <c r="A63" s="143"/>
      <c r="B63" s="143"/>
      <c r="C63" s="159"/>
      <c r="D63" s="143"/>
      <c r="E63" s="143"/>
      <c r="F63" s="143"/>
      <c r="G63" s="143"/>
    </row>
    <row r="64" spans="1:7" ht="13.8" x14ac:dyDescent="0.3">
      <c r="A64" s="143"/>
      <c r="B64" s="143"/>
      <c r="C64" s="159"/>
      <c r="D64" s="143"/>
      <c r="E64" s="143"/>
      <c r="F64" s="143"/>
      <c r="G64" s="143"/>
    </row>
    <row r="65" spans="1:7" ht="13.8" x14ac:dyDescent="0.3">
      <c r="A65" s="143"/>
      <c r="B65" s="143"/>
      <c r="C65" s="159"/>
      <c r="D65" s="143"/>
      <c r="E65" s="143"/>
      <c r="F65" s="143"/>
      <c r="G65" s="143"/>
    </row>
    <row r="66" spans="1:7" ht="13.8" x14ac:dyDescent="0.3">
      <c r="A66" s="143"/>
      <c r="B66" s="143"/>
      <c r="C66" s="159"/>
      <c r="D66" s="143"/>
      <c r="E66" s="143"/>
      <c r="F66" s="143"/>
      <c r="G66" s="143"/>
    </row>
  </sheetData>
  <autoFilter ref="A4:H36">
    <filterColumn colId="2">
      <filters>
        <filter val="2"/>
      </filters>
    </filterColumn>
    <sortState ref="A8:G35">
      <sortCondition descending="1" ref="D4:D36"/>
    </sortState>
  </autoFilter>
  <mergeCells count="1">
    <mergeCell ref="A1:G1"/>
  </mergeCells>
  <pageMargins left="0.70866141732283472" right="0.70866141732283472" top="0.74803149606299213" bottom="0.74803149606299213" header="0.31496062992125984" footer="0.31496062992125984"/>
  <pageSetup paperSize="9" scale="60"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70C0"/>
  </sheetPr>
  <dimension ref="A1:G66"/>
  <sheetViews>
    <sheetView workbookViewId="0">
      <selection activeCell="B38" sqref="B38"/>
    </sheetView>
  </sheetViews>
  <sheetFormatPr defaultColWidth="9.109375" defaultRowHeight="14.4" x14ac:dyDescent="0.3"/>
  <cols>
    <col min="1" max="1" width="6.33203125" style="157" customWidth="1"/>
    <col min="2" max="2" width="49.109375" style="157" customWidth="1"/>
    <col min="3" max="3" width="10" customWidth="1"/>
    <col min="4" max="7" width="18.6640625" style="157" customWidth="1"/>
    <col min="8" max="16384" width="9.109375" style="143"/>
  </cols>
  <sheetData>
    <row r="1" spans="1:7" ht="52.5" customHeight="1" x14ac:dyDescent="0.3">
      <c r="A1" s="164" t="s">
        <v>268</v>
      </c>
      <c r="B1" s="164"/>
      <c r="C1" s="164"/>
      <c r="D1" s="164"/>
      <c r="E1" s="164"/>
      <c r="F1" s="164"/>
      <c r="G1" s="164"/>
    </row>
    <row r="3" spans="1:7" s="147" customFormat="1" ht="112.5" customHeight="1" x14ac:dyDescent="0.3">
      <c r="A3" s="144" t="s">
        <v>0</v>
      </c>
      <c r="B3" s="144" t="s">
        <v>1</v>
      </c>
      <c r="C3" s="145" t="s">
        <v>263</v>
      </c>
      <c r="D3" s="144" t="s">
        <v>269</v>
      </c>
      <c r="E3" s="146" t="s">
        <v>264</v>
      </c>
      <c r="F3" s="146" t="s">
        <v>265</v>
      </c>
      <c r="G3" s="146" t="s">
        <v>266</v>
      </c>
    </row>
    <row r="4" spans="1:7" s="150" customFormat="1" ht="18" customHeight="1" x14ac:dyDescent="0.25">
      <c r="A4" s="144"/>
      <c r="B4" s="148" t="s">
        <v>267</v>
      </c>
      <c r="C4" s="149"/>
      <c r="D4" s="144"/>
      <c r="E4" s="144">
        <v>60</v>
      </c>
      <c r="F4" s="144">
        <v>25</v>
      </c>
      <c r="G4" s="144">
        <v>15</v>
      </c>
    </row>
    <row r="5" spans="1:7" s="156" customFormat="1" ht="33.9" customHeight="1" x14ac:dyDescent="0.3">
      <c r="A5" s="84">
        <v>802</v>
      </c>
      <c r="B5" s="85" t="s">
        <v>45</v>
      </c>
      <c r="C5" s="160">
        <v>3</v>
      </c>
      <c r="D5" s="161">
        <f t="shared" ref="D5:D36" si="0">(E5*$E$4+F5*$F$4+G5*$G$4)/100</f>
        <v>3.95</v>
      </c>
      <c r="E5" s="162">
        <f>'Свод 1'!C6</f>
        <v>3.9</v>
      </c>
      <c r="F5" s="163">
        <f>'Свод 2'!C6</f>
        <v>5</v>
      </c>
      <c r="G5" s="163">
        <f>'Свод 3'!C6</f>
        <v>2.4</v>
      </c>
    </row>
    <row r="6" spans="1:7" s="156" customFormat="1" ht="33.9" customHeight="1" x14ac:dyDescent="0.3">
      <c r="A6" s="84">
        <v>840</v>
      </c>
      <c r="B6" s="85" t="s">
        <v>5</v>
      </c>
      <c r="C6" s="160">
        <v>3</v>
      </c>
      <c r="D6" s="161">
        <f t="shared" si="0"/>
        <v>3.8975</v>
      </c>
      <c r="E6" s="162">
        <f>'Свод 1'!C24</f>
        <v>3.9</v>
      </c>
      <c r="F6" s="163">
        <f>'Свод 2'!C24</f>
        <v>5</v>
      </c>
      <c r="G6" s="163">
        <f>'Свод 3'!C24</f>
        <v>2.0499999999999998</v>
      </c>
    </row>
    <row r="7" spans="1:7" s="156" customFormat="1" ht="33.9" customHeight="1" x14ac:dyDescent="0.3">
      <c r="A7" s="84">
        <v>843</v>
      </c>
      <c r="B7" s="85" t="s">
        <v>59</v>
      </c>
      <c r="C7" s="160">
        <v>3</v>
      </c>
      <c r="D7" s="161">
        <f t="shared" si="0"/>
        <v>3.68</v>
      </c>
      <c r="E7" s="162">
        <f>'Свод 1'!C25</f>
        <v>4.7</v>
      </c>
      <c r="F7" s="163">
        <f>'Свод 2'!C25</f>
        <v>2</v>
      </c>
      <c r="G7" s="163">
        <f>'Свод 3'!C25</f>
        <v>2.4</v>
      </c>
    </row>
    <row r="8" spans="1:7" s="156" customFormat="1" ht="33.9" hidden="1" customHeight="1" x14ac:dyDescent="0.3">
      <c r="A8" s="151">
        <v>812</v>
      </c>
      <c r="B8" s="152" t="s">
        <v>46</v>
      </c>
      <c r="C8" s="153">
        <v>2</v>
      </c>
      <c r="D8" s="154">
        <f t="shared" si="0"/>
        <v>4.181</v>
      </c>
      <c r="E8" s="58">
        <f>'Свод 1'!C9</f>
        <v>4.3600000000000003</v>
      </c>
      <c r="F8" s="155">
        <f>'Свод 2'!C9</f>
        <v>5</v>
      </c>
      <c r="G8" s="155">
        <f>'Свод 3'!C9</f>
        <v>2.1</v>
      </c>
    </row>
    <row r="9" spans="1:7" s="156" customFormat="1" ht="33.9" hidden="1" customHeight="1" x14ac:dyDescent="0.3">
      <c r="A9" s="151">
        <v>814</v>
      </c>
      <c r="B9" s="152" t="s">
        <v>95</v>
      </c>
      <c r="C9" s="153">
        <v>2</v>
      </c>
      <c r="D9" s="154">
        <f t="shared" si="0"/>
        <v>2.04</v>
      </c>
      <c r="E9" s="58">
        <f>'Свод 1'!C10</f>
        <v>2.8</v>
      </c>
      <c r="F9" s="155">
        <f>'Свод 2'!C10</f>
        <v>0</v>
      </c>
      <c r="G9" s="155">
        <f>'Свод 3'!C10</f>
        <v>2.4</v>
      </c>
    </row>
    <row r="10" spans="1:7" s="156" customFormat="1" ht="33.9" hidden="1" customHeight="1" x14ac:dyDescent="0.3">
      <c r="A10" s="151">
        <v>815</v>
      </c>
      <c r="B10" s="152" t="s">
        <v>96</v>
      </c>
      <c r="C10" s="153">
        <v>2</v>
      </c>
      <c r="D10" s="154">
        <f t="shared" si="0"/>
        <v>3.86</v>
      </c>
      <c r="E10" s="58">
        <f>'Свод 1'!C11</f>
        <v>5</v>
      </c>
      <c r="F10" s="155">
        <f>'Свод 2'!C11</f>
        <v>2</v>
      </c>
      <c r="G10" s="155">
        <f>'Свод 3'!C11</f>
        <v>2.4</v>
      </c>
    </row>
    <row r="11" spans="1:7" s="156" customFormat="1" ht="33.9" hidden="1" customHeight="1" x14ac:dyDescent="0.3">
      <c r="A11" s="151">
        <v>816</v>
      </c>
      <c r="B11" s="152" t="s">
        <v>47</v>
      </c>
      <c r="C11" s="153">
        <v>1</v>
      </c>
      <c r="D11" s="154">
        <f t="shared" si="0"/>
        <v>3.9139999999999997</v>
      </c>
      <c r="E11" s="58">
        <f>'Свод 1'!C12</f>
        <v>3.84</v>
      </c>
      <c r="F11" s="155">
        <f>'Свод 2'!C12</f>
        <v>5</v>
      </c>
      <c r="G11" s="155">
        <f>'Свод 3'!C12</f>
        <v>2.4</v>
      </c>
    </row>
    <row r="12" spans="1:7" s="156" customFormat="1" ht="33.9" customHeight="1" x14ac:dyDescent="0.3">
      <c r="A12" s="151" t="s">
        <v>97</v>
      </c>
      <c r="B12" s="152" t="s">
        <v>98</v>
      </c>
      <c r="C12" s="153">
        <v>3</v>
      </c>
      <c r="D12" s="154">
        <f t="shared" si="0"/>
        <v>3.5</v>
      </c>
      <c r="E12" s="58">
        <f>'Свод 1'!C13</f>
        <v>4.4000000000000004</v>
      </c>
      <c r="F12" s="155">
        <f>'Свод 2'!C13</f>
        <v>2</v>
      </c>
      <c r="G12" s="155">
        <f>'Свод 3'!C13</f>
        <v>2.4</v>
      </c>
    </row>
    <row r="13" spans="1:7" s="156" customFormat="1" ht="33.9" hidden="1" customHeight="1" x14ac:dyDescent="0.3">
      <c r="A13" s="151">
        <v>820</v>
      </c>
      <c r="B13" s="152" t="s">
        <v>2</v>
      </c>
      <c r="C13" s="153">
        <v>1</v>
      </c>
      <c r="D13" s="154">
        <f t="shared" si="0"/>
        <v>2.3810000000000002</v>
      </c>
      <c r="E13" s="58">
        <f>'Свод 1'!C14</f>
        <v>1.36</v>
      </c>
      <c r="F13" s="155">
        <f>'Свод 2'!C14</f>
        <v>5</v>
      </c>
      <c r="G13" s="155">
        <f>'Свод 3'!C14</f>
        <v>2.1</v>
      </c>
    </row>
    <row r="14" spans="1:7" s="156" customFormat="1" ht="33.9" hidden="1" customHeight="1" x14ac:dyDescent="0.3">
      <c r="A14" s="151">
        <v>821</v>
      </c>
      <c r="B14" s="152" t="s">
        <v>63</v>
      </c>
      <c r="C14" s="153">
        <v>2</v>
      </c>
      <c r="D14" s="154">
        <f t="shared" si="0"/>
        <v>2.54</v>
      </c>
      <c r="E14" s="58">
        <f>'Свод 1'!C15</f>
        <v>2.8</v>
      </c>
      <c r="F14" s="155">
        <f>'Свод 2'!C15</f>
        <v>2</v>
      </c>
      <c r="G14" s="155">
        <f>'Свод 3'!C15</f>
        <v>2.4</v>
      </c>
    </row>
    <row r="15" spans="1:7" s="156" customFormat="1" ht="33.9" hidden="1" customHeight="1" x14ac:dyDescent="0.3">
      <c r="A15" s="151">
        <v>825</v>
      </c>
      <c r="B15" s="152" t="s">
        <v>84</v>
      </c>
      <c r="C15" s="153">
        <v>1</v>
      </c>
      <c r="D15" s="154">
        <f t="shared" si="0"/>
        <v>3.4849999999999999</v>
      </c>
      <c r="E15" s="58">
        <f>'Свод 1'!C16</f>
        <v>3.2</v>
      </c>
      <c r="F15" s="155">
        <f>'Свод 2'!C16</f>
        <v>5</v>
      </c>
      <c r="G15" s="155">
        <f>'Свод 3'!C16</f>
        <v>2.1</v>
      </c>
    </row>
    <row r="16" spans="1:7" s="156" customFormat="1" ht="33.9" hidden="1" customHeight="1" x14ac:dyDescent="0.3">
      <c r="A16" s="151" t="s">
        <v>99</v>
      </c>
      <c r="B16" s="152" t="s">
        <v>100</v>
      </c>
      <c r="C16" s="153">
        <v>2</v>
      </c>
      <c r="D16" s="154">
        <f t="shared" si="0"/>
        <v>2.9</v>
      </c>
      <c r="E16" s="58">
        <f>'Свод 1'!C17</f>
        <v>3.4</v>
      </c>
      <c r="F16" s="155">
        <f>'Свод 2'!C17</f>
        <v>2</v>
      </c>
      <c r="G16" s="155">
        <f>'Свод 3'!C17</f>
        <v>2.4</v>
      </c>
    </row>
    <row r="17" spans="1:7" s="156" customFormat="1" ht="33.9" hidden="1" customHeight="1" x14ac:dyDescent="0.3">
      <c r="A17" s="151">
        <v>830</v>
      </c>
      <c r="B17" s="152" t="s">
        <v>58</v>
      </c>
      <c r="C17" s="153">
        <v>1</v>
      </c>
      <c r="D17" s="154">
        <f t="shared" si="0"/>
        <v>3.1189999999999998</v>
      </c>
      <c r="E17" s="58">
        <f>'Свод 1'!C18</f>
        <v>3.84</v>
      </c>
      <c r="F17" s="155">
        <f>'Свод 2'!C18</f>
        <v>2</v>
      </c>
      <c r="G17" s="155">
        <f>'Свод 3'!C18</f>
        <v>2.1</v>
      </c>
    </row>
    <row r="18" spans="1:7" s="156" customFormat="1" ht="33.9" customHeight="1" x14ac:dyDescent="0.3">
      <c r="A18" s="151">
        <v>811</v>
      </c>
      <c r="B18" s="152" t="s">
        <v>8</v>
      </c>
      <c r="C18" s="153">
        <v>3</v>
      </c>
      <c r="D18" s="154">
        <f t="shared" si="0"/>
        <v>3.1235000000000004</v>
      </c>
      <c r="E18" s="58">
        <f>'Свод 1'!C8</f>
        <v>2.96</v>
      </c>
      <c r="F18" s="155">
        <f>'Свод 2'!C8</f>
        <v>5</v>
      </c>
      <c r="G18" s="155">
        <f>'Свод 3'!C8</f>
        <v>0.65</v>
      </c>
    </row>
    <row r="19" spans="1:7" s="156" customFormat="1" ht="33.9" hidden="1" customHeight="1" x14ac:dyDescent="0.3">
      <c r="A19" s="151" t="s">
        <v>48</v>
      </c>
      <c r="B19" s="152" t="s">
        <v>66</v>
      </c>
      <c r="C19" s="153">
        <v>2</v>
      </c>
      <c r="D19" s="154">
        <f t="shared" si="0"/>
        <v>2.5879999999999996</v>
      </c>
      <c r="E19" s="58">
        <f>'Свод 1'!C20</f>
        <v>2.88</v>
      </c>
      <c r="F19" s="155">
        <f>'Свод 2'!C20</f>
        <v>2</v>
      </c>
      <c r="G19" s="155">
        <f>'Свод 3'!C20</f>
        <v>2.4</v>
      </c>
    </row>
    <row r="20" spans="1:7" s="156" customFormat="1" ht="33.9" hidden="1" customHeight="1" x14ac:dyDescent="0.3">
      <c r="A20" s="151">
        <v>834</v>
      </c>
      <c r="B20" s="152" t="s">
        <v>3</v>
      </c>
      <c r="C20" s="153">
        <v>1</v>
      </c>
      <c r="D20" s="154">
        <f t="shared" si="0"/>
        <v>2.2949999999999999</v>
      </c>
      <c r="E20" s="58">
        <f>'Свод 1'!C21</f>
        <v>3.3</v>
      </c>
      <c r="F20" s="155">
        <f>'Свод 2'!C21</f>
        <v>0</v>
      </c>
      <c r="G20" s="155">
        <f>'Свод 3'!C21</f>
        <v>2.1</v>
      </c>
    </row>
    <row r="21" spans="1:7" s="156" customFormat="1" ht="33.9" customHeight="1" x14ac:dyDescent="0.3">
      <c r="A21" s="151">
        <v>832</v>
      </c>
      <c r="B21" s="152" t="s">
        <v>65</v>
      </c>
      <c r="C21" s="153">
        <v>3</v>
      </c>
      <c r="D21" s="154">
        <f t="shared" si="0"/>
        <v>3.0459999999999998</v>
      </c>
      <c r="E21" s="58">
        <f>'Свод 1'!C19</f>
        <v>4.0599999999999996</v>
      </c>
      <c r="F21" s="155">
        <f>'Свод 2'!C19</f>
        <v>1</v>
      </c>
      <c r="G21" s="155">
        <f>'Свод 3'!C19</f>
        <v>2.4</v>
      </c>
    </row>
    <row r="22" spans="1:7" s="156" customFormat="1" ht="33.9" hidden="1" customHeight="1" x14ac:dyDescent="0.3">
      <c r="A22" s="151" t="s">
        <v>62</v>
      </c>
      <c r="B22" s="152" t="s">
        <v>101</v>
      </c>
      <c r="C22" s="153">
        <v>2</v>
      </c>
      <c r="D22" s="154">
        <f t="shared" si="0"/>
        <v>2.66</v>
      </c>
      <c r="E22" s="58">
        <f>'Свод 1'!C23</f>
        <v>3</v>
      </c>
      <c r="F22" s="155">
        <f>'Свод 2'!C23</f>
        <v>2</v>
      </c>
      <c r="G22" s="155">
        <f>'Свод 3'!C23</f>
        <v>2.4</v>
      </c>
    </row>
    <row r="23" spans="1:7" s="156" customFormat="1" ht="33.9" customHeight="1" x14ac:dyDescent="0.3">
      <c r="A23" s="151">
        <v>892</v>
      </c>
      <c r="B23" s="152" t="s">
        <v>51</v>
      </c>
      <c r="C23" s="153">
        <v>3</v>
      </c>
      <c r="D23" s="154">
        <f t="shared" si="0"/>
        <v>2.84</v>
      </c>
      <c r="E23" s="58">
        <f>'Свод 1'!C37</f>
        <v>3.3</v>
      </c>
      <c r="F23" s="155">
        <f>'Свод 2'!C37</f>
        <v>2</v>
      </c>
      <c r="G23" s="155">
        <f>'Свод 3'!C37</f>
        <v>2.4</v>
      </c>
    </row>
    <row r="24" spans="1:7" s="156" customFormat="1" ht="33.9" customHeight="1" x14ac:dyDescent="0.3">
      <c r="A24" s="151" t="s">
        <v>50</v>
      </c>
      <c r="B24" s="152" t="s">
        <v>60</v>
      </c>
      <c r="C24" s="153">
        <v>3</v>
      </c>
      <c r="D24" s="154">
        <f t="shared" si="0"/>
        <v>2.66</v>
      </c>
      <c r="E24" s="58">
        <f>'Свод 1'!C26</f>
        <v>3</v>
      </c>
      <c r="F24" s="155">
        <f>'Свод 2'!C26</f>
        <v>2</v>
      </c>
      <c r="G24" s="155">
        <f>'Свод 3'!C26</f>
        <v>2.4</v>
      </c>
    </row>
    <row r="25" spans="1:7" s="156" customFormat="1" ht="33.9" customHeight="1" x14ac:dyDescent="0.3">
      <c r="A25" s="151" t="s">
        <v>149</v>
      </c>
      <c r="B25" s="152" t="s">
        <v>150</v>
      </c>
      <c r="C25" s="153">
        <v>3</v>
      </c>
      <c r="D25" s="154">
        <f t="shared" si="0"/>
        <v>2.5189999999999997</v>
      </c>
      <c r="E25" s="58">
        <f>'Свод 1'!C31</f>
        <v>2.84</v>
      </c>
      <c r="F25" s="155">
        <f>'Свод 2'!C31</f>
        <v>2</v>
      </c>
      <c r="G25" s="155">
        <f>'Свод 3'!C31</f>
        <v>2.1</v>
      </c>
    </row>
    <row r="26" spans="1:7" s="156" customFormat="1" ht="33.9" customHeight="1" x14ac:dyDescent="0.3">
      <c r="A26" s="151">
        <v>846</v>
      </c>
      <c r="B26" s="152" t="s">
        <v>146</v>
      </c>
      <c r="C26" s="153">
        <v>3</v>
      </c>
      <c r="D26" s="154">
        <f t="shared" si="0"/>
        <v>2.36</v>
      </c>
      <c r="E26" s="58">
        <f>'Свод 1'!C27</f>
        <v>2.5</v>
      </c>
      <c r="F26" s="155">
        <f>'Свод 2'!C27</f>
        <v>2</v>
      </c>
      <c r="G26" s="155">
        <f>'Свод 3'!C27</f>
        <v>2.4</v>
      </c>
    </row>
    <row r="27" spans="1:7" s="156" customFormat="1" ht="33.9" customHeight="1" x14ac:dyDescent="0.3">
      <c r="A27" s="151" t="s">
        <v>147</v>
      </c>
      <c r="B27" s="152" t="s">
        <v>148</v>
      </c>
      <c r="C27" s="153">
        <v>3</v>
      </c>
      <c r="D27" s="154">
        <f t="shared" si="0"/>
        <v>2.0639999999999996</v>
      </c>
      <c r="E27" s="58">
        <f>'Свод 1'!C28</f>
        <v>2.84</v>
      </c>
      <c r="F27" s="155">
        <f>'Свод 2'!C28</f>
        <v>0</v>
      </c>
      <c r="G27" s="155">
        <f>'Свод 3'!C28</f>
        <v>2.4</v>
      </c>
    </row>
    <row r="28" spans="1:7" s="156" customFormat="1" ht="33.9" hidden="1" customHeight="1" x14ac:dyDescent="0.3">
      <c r="A28" s="151">
        <v>855</v>
      </c>
      <c r="B28" s="152" t="s">
        <v>4</v>
      </c>
      <c r="C28" s="153">
        <v>1</v>
      </c>
      <c r="D28" s="154">
        <f t="shared" si="0"/>
        <v>3.1639999999999997</v>
      </c>
      <c r="E28" s="58">
        <f>'Свод 1'!C29</f>
        <v>3.84</v>
      </c>
      <c r="F28" s="155">
        <f>'Свод 2'!C29</f>
        <v>2</v>
      </c>
      <c r="G28" s="155">
        <f>'Свод 3'!C29</f>
        <v>2.4</v>
      </c>
    </row>
    <row r="29" spans="1:7" s="156" customFormat="1" ht="33.9" hidden="1" customHeight="1" x14ac:dyDescent="0.3">
      <c r="A29" s="151">
        <v>856</v>
      </c>
      <c r="B29" s="152" t="s">
        <v>9</v>
      </c>
      <c r="C29" s="153">
        <v>2</v>
      </c>
      <c r="D29" s="154">
        <f t="shared" si="0"/>
        <v>3.95</v>
      </c>
      <c r="E29" s="58">
        <f>'Свод 1'!C30</f>
        <v>3.9</v>
      </c>
      <c r="F29" s="155">
        <f>'Свод 2'!C30</f>
        <v>5</v>
      </c>
      <c r="G29" s="155">
        <f>'Свод 3'!C30</f>
        <v>2.4</v>
      </c>
    </row>
    <row r="30" spans="1:7" s="156" customFormat="1" ht="33.9" customHeight="1" x14ac:dyDescent="0.3">
      <c r="A30" s="151">
        <v>803</v>
      </c>
      <c r="B30" s="152" t="s">
        <v>7</v>
      </c>
      <c r="C30" s="153">
        <v>3</v>
      </c>
      <c r="D30" s="154">
        <f t="shared" si="0"/>
        <v>2.0375000000000001</v>
      </c>
      <c r="E30" s="58">
        <f>'Свод 1'!C7</f>
        <v>2.4</v>
      </c>
      <c r="F30" s="155">
        <f>'Свод 2'!C7</f>
        <v>2</v>
      </c>
      <c r="G30" s="155">
        <f>'Свод 3'!C7</f>
        <v>0.65</v>
      </c>
    </row>
    <row r="31" spans="1:7" s="156" customFormat="1" ht="33.9" hidden="1" customHeight="1" x14ac:dyDescent="0.3">
      <c r="A31" s="151">
        <v>861</v>
      </c>
      <c r="B31" s="152" t="s">
        <v>151</v>
      </c>
      <c r="C31" s="153">
        <v>1</v>
      </c>
      <c r="D31" s="154">
        <f t="shared" si="0"/>
        <v>2.387</v>
      </c>
      <c r="E31" s="58">
        <f>'Свод 1'!C32</f>
        <v>2.62</v>
      </c>
      <c r="F31" s="155">
        <f>'Свод 2'!C32</f>
        <v>2</v>
      </c>
      <c r="G31" s="155">
        <f>'Свод 3'!C32</f>
        <v>2.1</v>
      </c>
    </row>
    <row r="32" spans="1:7" s="156" customFormat="1" ht="33.9" hidden="1" customHeight="1" x14ac:dyDescent="0.3">
      <c r="A32" s="151" t="s">
        <v>103</v>
      </c>
      <c r="B32" s="152" t="s">
        <v>102</v>
      </c>
      <c r="C32" s="153">
        <v>2</v>
      </c>
      <c r="D32" s="154">
        <f t="shared" si="0"/>
        <v>2.4950000000000001</v>
      </c>
      <c r="E32" s="58">
        <f>'Свод 1'!C33</f>
        <v>2.8</v>
      </c>
      <c r="F32" s="155">
        <f>'Свод 2'!C33</f>
        <v>2</v>
      </c>
      <c r="G32" s="155">
        <f>'Свод 3'!C33</f>
        <v>2.1</v>
      </c>
    </row>
    <row r="33" spans="1:7" s="156" customFormat="1" ht="33.9" hidden="1" customHeight="1" x14ac:dyDescent="0.3">
      <c r="A33" s="151">
        <v>875</v>
      </c>
      <c r="B33" s="152" t="s">
        <v>6</v>
      </c>
      <c r="C33" s="153">
        <v>2</v>
      </c>
      <c r="D33" s="154">
        <f t="shared" si="0"/>
        <v>2.2534999999999998</v>
      </c>
      <c r="E33" s="58">
        <f>'Свод 1'!C34</f>
        <v>2.76</v>
      </c>
      <c r="F33" s="155">
        <f>'Свод 2'!C34</f>
        <v>2</v>
      </c>
      <c r="G33" s="155">
        <f>'Свод 3'!C34</f>
        <v>0.65</v>
      </c>
    </row>
    <row r="34" spans="1:7" s="156" customFormat="1" ht="33.9" hidden="1" customHeight="1" x14ac:dyDescent="0.3">
      <c r="A34" s="151">
        <v>880</v>
      </c>
      <c r="B34" s="152" t="s">
        <v>64</v>
      </c>
      <c r="C34" s="153">
        <v>1</v>
      </c>
      <c r="D34" s="154">
        <f t="shared" si="0"/>
        <v>2.2549999999999999</v>
      </c>
      <c r="E34" s="58">
        <f>'Свод 1'!C35</f>
        <v>2.4</v>
      </c>
      <c r="F34" s="155">
        <f>'Свод 2'!C35</f>
        <v>2</v>
      </c>
      <c r="G34" s="155">
        <f>'Свод 3'!C35</f>
        <v>2.1</v>
      </c>
    </row>
    <row r="35" spans="1:7" s="156" customFormat="1" ht="33.9" hidden="1" customHeight="1" x14ac:dyDescent="0.3">
      <c r="A35" s="151">
        <v>886</v>
      </c>
      <c r="B35" s="152" t="s">
        <v>61</v>
      </c>
      <c r="C35" s="153">
        <v>2</v>
      </c>
      <c r="D35" s="154">
        <f t="shared" si="0"/>
        <v>2.84</v>
      </c>
      <c r="E35" s="58">
        <f>'Свод 1'!C36</f>
        <v>3.3</v>
      </c>
      <c r="F35" s="155">
        <f>'Свод 2'!C36</f>
        <v>2</v>
      </c>
      <c r="G35" s="155">
        <f>'Свод 3'!C36</f>
        <v>2.4</v>
      </c>
    </row>
    <row r="36" spans="1:7" s="156" customFormat="1" ht="33.9" customHeight="1" x14ac:dyDescent="0.3">
      <c r="A36" s="151">
        <v>835</v>
      </c>
      <c r="B36" s="152" t="s">
        <v>49</v>
      </c>
      <c r="C36" s="153">
        <v>3</v>
      </c>
      <c r="D36" s="154">
        <f t="shared" si="0"/>
        <v>1.62</v>
      </c>
      <c r="E36" s="58">
        <f>'Свод 1'!C22</f>
        <v>2.1</v>
      </c>
      <c r="F36" s="155">
        <f>'Свод 2'!C22</f>
        <v>0</v>
      </c>
      <c r="G36" s="155">
        <f>'Свод 3'!C22</f>
        <v>2.4</v>
      </c>
    </row>
    <row r="37" spans="1:7" ht="13.8" x14ac:dyDescent="0.25">
      <c r="C37" s="158"/>
    </row>
    <row r="38" spans="1:7" ht="13.8" x14ac:dyDescent="0.25">
      <c r="C38" s="158"/>
    </row>
    <row r="39" spans="1:7" ht="13.8" x14ac:dyDescent="0.25">
      <c r="C39" s="158"/>
    </row>
    <row r="40" spans="1:7" ht="13.8" x14ac:dyDescent="0.25">
      <c r="C40" s="158"/>
    </row>
    <row r="41" spans="1:7" ht="13.8" x14ac:dyDescent="0.25">
      <c r="C41" s="158"/>
    </row>
    <row r="42" spans="1:7" ht="13.8" x14ac:dyDescent="0.25">
      <c r="C42" s="158"/>
    </row>
    <row r="43" spans="1:7" ht="13.8" x14ac:dyDescent="0.25">
      <c r="C43" s="158"/>
    </row>
    <row r="44" spans="1:7" ht="13.8" x14ac:dyDescent="0.25">
      <c r="C44" s="158"/>
    </row>
    <row r="45" spans="1:7" ht="13.8" x14ac:dyDescent="0.25">
      <c r="C45" s="158"/>
    </row>
    <row r="46" spans="1:7" ht="13.8" x14ac:dyDescent="0.3">
      <c r="C46" s="159"/>
    </row>
    <row r="47" spans="1:7" ht="13.8" x14ac:dyDescent="0.3">
      <c r="C47" s="159"/>
    </row>
    <row r="48" spans="1:7" ht="13.8" x14ac:dyDescent="0.3">
      <c r="A48" s="143"/>
      <c r="B48" s="143"/>
      <c r="C48" s="159"/>
      <c r="D48" s="143"/>
      <c r="E48" s="143"/>
      <c r="F48" s="143"/>
      <c r="G48" s="143"/>
    </row>
    <row r="49" spans="1:7" ht="13.8" x14ac:dyDescent="0.3">
      <c r="A49" s="143"/>
      <c r="B49" s="143"/>
      <c r="C49" s="159"/>
      <c r="D49" s="143"/>
      <c r="E49" s="143"/>
      <c r="F49" s="143"/>
      <c r="G49" s="143"/>
    </row>
    <row r="50" spans="1:7" ht="13.8" x14ac:dyDescent="0.3">
      <c r="A50" s="143"/>
      <c r="B50" s="143"/>
      <c r="C50" s="159"/>
      <c r="D50" s="143"/>
      <c r="E50" s="143"/>
      <c r="F50" s="143"/>
      <c r="G50" s="143"/>
    </row>
    <row r="51" spans="1:7" ht="13.8" x14ac:dyDescent="0.3">
      <c r="A51" s="143"/>
      <c r="B51" s="143"/>
      <c r="C51" s="159"/>
      <c r="D51" s="143"/>
      <c r="E51" s="143"/>
      <c r="F51" s="143"/>
      <c r="G51" s="143"/>
    </row>
    <row r="52" spans="1:7" ht="13.8" x14ac:dyDescent="0.3">
      <c r="A52" s="143"/>
      <c r="B52" s="143"/>
      <c r="C52" s="159"/>
      <c r="D52" s="143"/>
      <c r="E52" s="143"/>
      <c r="F52" s="143"/>
      <c r="G52" s="143"/>
    </row>
    <row r="53" spans="1:7" ht="13.8" x14ac:dyDescent="0.3">
      <c r="A53" s="143"/>
      <c r="B53" s="143"/>
      <c r="C53" s="159"/>
      <c r="D53" s="143"/>
      <c r="E53" s="143"/>
      <c r="F53" s="143"/>
      <c r="G53" s="143"/>
    </row>
    <row r="54" spans="1:7" ht="13.8" x14ac:dyDescent="0.3">
      <c r="A54" s="143"/>
      <c r="B54" s="143"/>
      <c r="C54" s="159"/>
      <c r="D54" s="143"/>
      <c r="E54" s="143"/>
      <c r="F54" s="143"/>
      <c r="G54" s="143"/>
    </row>
    <row r="55" spans="1:7" ht="13.8" x14ac:dyDescent="0.3">
      <c r="A55" s="143"/>
      <c r="B55" s="143"/>
      <c r="C55" s="159"/>
      <c r="D55" s="143"/>
      <c r="E55" s="143"/>
      <c r="F55" s="143"/>
      <c r="G55" s="143"/>
    </row>
    <row r="56" spans="1:7" ht="13.8" x14ac:dyDescent="0.3">
      <c r="A56" s="143"/>
      <c r="B56" s="143"/>
      <c r="C56" s="159"/>
      <c r="D56" s="143"/>
      <c r="E56" s="143"/>
      <c r="F56" s="143"/>
      <c r="G56" s="143"/>
    </row>
    <row r="57" spans="1:7" ht="13.8" x14ac:dyDescent="0.3">
      <c r="A57" s="143"/>
      <c r="B57" s="143"/>
      <c r="C57" s="159"/>
      <c r="D57" s="143"/>
      <c r="E57" s="143"/>
      <c r="F57" s="143"/>
      <c r="G57" s="143"/>
    </row>
    <row r="58" spans="1:7" ht="13.8" x14ac:dyDescent="0.3">
      <c r="A58" s="143"/>
      <c r="B58" s="143"/>
      <c r="C58" s="159"/>
      <c r="D58" s="143"/>
      <c r="E58" s="143"/>
      <c r="F58" s="143"/>
      <c r="G58" s="143"/>
    </row>
    <row r="59" spans="1:7" ht="13.8" x14ac:dyDescent="0.3">
      <c r="A59" s="143"/>
      <c r="B59" s="143"/>
      <c r="C59" s="159"/>
      <c r="D59" s="143"/>
      <c r="E59" s="143"/>
      <c r="F59" s="143"/>
      <c r="G59" s="143"/>
    </row>
    <row r="60" spans="1:7" ht="13.8" x14ac:dyDescent="0.3">
      <c r="A60" s="143"/>
      <c r="B60" s="143"/>
      <c r="C60" s="159"/>
      <c r="D60" s="143"/>
      <c r="E60" s="143"/>
      <c r="F60" s="143"/>
      <c r="G60" s="143"/>
    </row>
    <row r="61" spans="1:7" ht="13.8" x14ac:dyDescent="0.3">
      <c r="A61" s="143"/>
      <c r="B61" s="143"/>
      <c r="C61" s="159"/>
      <c r="D61" s="143"/>
      <c r="E61" s="143"/>
      <c r="F61" s="143"/>
      <c r="G61" s="143"/>
    </row>
    <row r="62" spans="1:7" ht="13.8" x14ac:dyDescent="0.3">
      <c r="A62" s="143"/>
      <c r="B62" s="143"/>
      <c r="C62" s="159"/>
      <c r="D62" s="143"/>
      <c r="E62" s="143"/>
      <c r="F62" s="143"/>
      <c r="G62" s="143"/>
    </row>
    <row r="63" spans="1:7" ht="13.8" x14ac:dyDescent="0.3">
      <c r="A63" s="143"/>
      <c r="B63" s="143"/>
      <c r="C63" s="159"/>
      <c r="D63" s="143"/>
      <c r="E63" s="143"/>
      <c r="F63" s="143"/>
      <c r="G63" s="143"/>
    </row>
    <row r="64" spans="1:7" ht="13.8" x14ac:dyDescent="0.3">
      <c r="A64" s="143"/>
      <c r="B64" s="143"/>
      <c r="C64" s="159"/>
      <c r="D64" s="143"/>
      <c r="E64" s="143"/>
      <c r="F64" s="143"/>
      <c r="G64" s="143"/>
    </row>
    <row r="65" spans="1:7" ht="13.8" x14ac:dyDescent="0.3">
      <c r="A65" s="143"/>
      <c r="B65" s="143"/>
      <c r="C65" s="159"/>
      <c r="D65" s="143"/>
      <c r="E65" s="143"/>
      <c r="F65" s="143"/>
      <c r="G65" s="143"/>
    </row>
    <row r="66" spans="1:7" ht="13.8" x14ac:dyDescent="0.3">
      <c r="A66" s="143"/>
      <c r="B66" s="143"/>
      <c r="C66" s="159"/>
      <c r="D66" s="143"/>
      <c r="E66" s="143"/>
      <c r="F66" s="143"/>
      <c r="G66" s="143"/>
    </row>
  </sheetData>
  <autoFilter ref="A4:H36">
    <filterColumn colId="2">
      <filters>
        <filter val="3"/>
      </filters>
    </filterColumn>
    <sortState ref="A5:G36">
      <sortCondition descending="1" ref="D4:D36"/>
    </sortState>
  </autoFilter>
  <mergeCells count="1">
    <mergeCell ref="A1:G1"/>
  </mergeCells>
  <pageMargins left="0.70866141732283472" right="0.70866141732283472" top="0.74803149606299213" bottom="0.74803149606299213" header="0.31496062992125984" footer="0.31496062992125984"/>
  <pageSetup paperSize="9" scale="60"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66FF"/>
    <pageSetUpPr fitToPage="1"/>
  </sheetPr>
  <dimension ref="A1:Q45"/>
  <sheetViews>
    <sheetView zoomScaleNormal="100" zoomScaleSheetLayoutView="100" workbookViewId="0">
      <selection activeCell="C6" sqref="C6:Q37"/>
    </sheetView>
  </sheetViews>
  <sheetFormatPr defaultColWidth="6.6640625" defaultRowHeight="13.8" x14ac:dyDescent="0.3"/>
  <cols>
    <col min="1" max="1" width="6.6640625" style="14" customWidth="1"/>
    <col min="2" max="2" width="50.6640625" style="14" customWidth="1"/>
    <col min="3" max="5" width="15.6640625" style="14" customWidth="1"/>
    <col min="6" max="6" width="15.6640625" style="19" customWidth="1"/>
    <col min="7" max="7" width="15.6640625" style="14" customWidth="1"/>
    <col min="8" max="8" width="15.6640625" style="19" customWidth="1"/>
    <col min="9" max="9" width="15.6640625" style="14" customWidth="1"/>
    <col min="10" max="10" width="15.6640625" style="19" customWidth="1"/>
    <col min="11" max="11" width="15.6640625" style="12" customWidth="1"/>
    <col min="12" max="12" width="15.6640625" style="19" customWidth="1"/>
    <col min="13" max="13" width="15.6640625" style="14" customWidth="1"/>
    <col min="14" max="14" width="18.6640625" style="20" customWidth="1"/>
    <col min="15" max="15" width="18.6640625" style="14" customWidth="1"/>
    <col min="16" max="16" width="15.6640625" style="19" customWidth="1"/>
    <col min="17" max="17" width="15.6640625" style="14" customWidth="1"/>
    <col min="18" max="16384" width="6.6640625" style="14"/>
  </cols>
  <sheetData>
    <row r="1" spans="1:17" ht="24" customHeight="1" x14ac:dyDescent="0.3">
      <c r="A1" s="167" t="s">
        <v>145</v>
      </c>
      <c r="B1" s="167"/>
      <c r="C1" s="167"/>
      <c r="D1" s="167"/>
      <c r="E1" s="167"/>
      <c r="F1" s="167"/>
      <c r="G1" s="167"/>
      <c r="H1" s="167"/>
      <c r="I1" s="167"/>
      <c r="J1" s="167"/>
      <c r="K1" s="167"/>
      <c r="L1" s="167"/>
      <c r="M1" s="167"/>
      <c r="N1" s="167"/>
      <c r="O1" s="167"/>
      <c r="P1" s="167"/>
      <c r="Q1" s="167"/>
    </row>
    <row r="3" spans="1:17" s="12" customFormat="1" ht="176.25" customHeight="1" x14ac:dyDescent="0.3">
      <c r="A3" s="87" t="s">
        <v>0</v>
      </c>
      <c r="B3" s="87" t="s">
        <v>1</v>
      </c>
      <c r="C3" s="88" t="s">
        <v>42</v>
      </c>
      <c r="D3" s="165" t="s">
        <v>104</v>
      </c>
      <c r="E3" s="166"/>
      <c r="F3" s="170" t="s">
        <v>38</v>
      </c>
      <c r="G3" s="171"/>
      <c r="H3" s="168" t="s">
        <v>105</v>
      </c>
      <c r="I3" s="169"/>
      <c r="J3" s="168" t="s">
        <v>106</v>
      </c>
      <c r="K3" s="169"/>
      <c r="L3" s="168" t="s">
        <v>39</v>
      </c>
      <c r="M3" s="169"/>
      <c r="N3" s="168" t="s">
        <v>85</v>
      </c>
      <c r="O3" s="169"/>
      <c r="P3" s="168" t="s">
        <v>40</v>
      </c>
      <c r="Q3" s="169"/>
    </row>
    <row r="4" spans="1:17" s="13" customFormat="1" ht="25.5" customHeight="1" x14ac:dyDescent="0.25">
      <c r="A4" s="87"/>
      <c r="B4" s="89" t="s">
        <v>35</v>
      </c>
      <c r="C4" s="90"/>
      <c r="D4" s="165">
        <v>10</v>
      </c>
      <c r="E4" s="166"/>
      <c r="F4" s="165">
        <v>10</v>
      </c>
      <c r="G4" s="166"/>
      <c r="H4" s="165">
        <v>16</v>
      </c>
      <c r="I4" s="166"/>
      <c r="J4" s="165">
        <v>18</v>
      </c>
      <c r="K4" s="166"/>
      <c r="L4" s="165">
        <v>18</v>
      </c>
      <c r="M4" s="166"/>
      <c r="N4" s="165">
        <v>18</v>
      </c>
      <c r="O4" s="166"/>
      <c r="P4" s="165">
        <v>10</v>
      </c>
      <c r="Q4" s="166"/>
    </row>
    <row r="5" spans="1:17" s="13" customFormat="1" ht="25.5" customHeight="1" x14ac:dyDescent="0.25">
      <c r="A5" s="87"/>
      <c r="B5" s="89"/>
      <c r="C5" s="88" t="s">
        <v>37</v>
      </c>
      <c r="D5" s="88" t="s">
        <v>36</v>
      </c>
      <c r="E5" s="88" t="s">
        <v>37</v>
      </c>
      <c r="F5" s="91" t="s">
        <v>36</v>
      </c>
      <c r="G5" s="88" t="s">
        <v>37</v>
      </c>
      <c r="H5" s="91" t="s">
        <v>36</v>
      </c>
      <c r="I5" s="88" t="s">
        <v>37</v>
      </c>
      <c r="J5" s="91" t="s">
        <v>36</v>
      </c>
      <c r="K5" s="88" t="s">
        <v>37</v>
      </c>
      <c r="L5" s="91" t="s">
        <v>36</v>
      </c>
      <c r="M5" s="88" t="s">
        <v>37</v>
      </c>
      <c r="N5" s="92" t="s">
        <v>41</v>
      </c>
      <c r="O5" s="88" t="s">
        <v>37</v>
      </c>
      <c r="P5" s="91" t="s">
        <v>36</v>
      </c>
      <c r="Q5" s="87" t="s">
        <v>37</v>
      </c>
    </row>
    <row r="6" spans="1:17" ht="25.5" customHeight="1" x14ac:dyDescent="0.3">
      <c r="A6" s="84">
        <v>802</v>
      </c>
      <c r="B6" s="85" t="s">
        <v>45</v>
      </c>
      <c r="C6" s="58">
        <f>(E6*$D$4+G6*$F$4+I6*$H$4+K6*$J$4+M6*$L$4+O6*$N$4+Q6*$P$4)/100</f>
        <v>3.9</v>
      </c>
      <c r="D6" s="59">
        <f>'1.1'!E7</f>
        <v>100</v>
      </c>
      <c r="E6" s="59" t="str">
        <f>'1.1'!F7</f>
        <v>5</v>
      </c>
      <c r="F6" s="60">
        <f>'1.2'!E7</f>
        <v>100</v>
      </c>
      <c r="G6" s="60" t="str">
        <f>'1.2'!F7</f>
        <v>5</v>
      </c>
      <c r="H6" s="60">
        <f>'1.3'!Z10</f>
        <v>37.5</v>
      </c>
      <c r="I6" s="60" t="str">
        <f>'1.3'!AA10</f>
        <v>0</v>
      </c>
      <c r="J6" s="60">
        <f>'1.4'!Z9</f>
        <v>100</v>
      </c>
      <c r="K6" s="60" t="str">
        <f>'1.4'!AA9</f>
        <v>5</v>
      </c>
      <c r="L6" s="60">
        <f>'1.5'!E7</f>
        <v>100</v>
      </c>
      <c r="M6" s="60" t="str">
        <f>'1.5'!F7</f>
        <v>5</v>
      </c>
      <c r="N6" s="61">
        <f>'1.6'!C7</f>
        <v>0</v>
      </c>
      <c r="O6" s="61" t="str">
        <f>'1.6'!D7</f>
        <v>5</v>
      </c>
      <c r="P6" s="62" t="str">
        <f>'1.8'!E7</f>
        <v>х</v>
      </c>
      <c r="Q6" s="62" t="str">
        <f>'1.8'!F7</f>
        <v>2</v>
      </c>
    </row>
    <row r="7" spans="1:17" s="3" customFormat="1" ht="25.5" customHeight="1" x14ac:dyDescent="0.3">
      <c r="A7" s="84">
        <v>803</v>
      </c>
      <c r="B7" s="86" t="s">
        <v>7</v>
      </c>
      <c r="C7" s="58">
        <f t="shared" ref="C7:C37" si="0">(E7*$D$4+G7*$F$4+I7*$H$4+K7*$J$4+M7*$L$4+O7*$N$4+Q7*$P$4)/100</f>
        <v>2.4</v>
      </c>
      <c r="D7" s="59" t="str">
        <f>'1.1'!E8</f>
        <v>х</v>
      </c>
      <c r="E7" s="59" t="str">
        <f>'1.1'!F8</f>
        <v>2</v>
      </c>
      <c r="F7" s="60" t="str">
        <f>'1.2'!E8</f>
        <v>х</v>
      </c>
      <c r="G7" s="60" t="str">
        <f>'1.2'!F8</f>
        <v>2</v>
      </c>
      <c r="H7" s="60">
        <f>'1.3'!Z11</f>
        <v>0</v>
      </c>
      <c r="I7" s="60" t="str">
        <f>'1.3'!AA11</f>
        <v>0</v>
      </c>
      <c r="J7" s="60">
        <f>'1.4'!Z10</f>
        <v>66.666666666666657</v>
      </c>
      <c r="K7" s="60" t="str">
        <f>'1.4'!AA10</f>
        <v>0</v>
      </c>
      <c r="L7" s="60">
        <f>'1.5'!E8</f>
        <v>100</v>
      </c>
      <c r="M7" s="60" t="str">
        <f>'1.5'!F8</f>
        <v>5</v>
      </c>
      <c r="N7" s="61">
        <f>'1.6'!C8</f>
        <v>0</v>
      </c>
      <c r="O7" s="61" t="str">
        <f>'1.6'!D8</f>
        <v>5</v>
      </c>
      <c r="P7" s="62" t="str">
        <f>'1.8'!E8</f>
        <v>х</v>
      </c>
      <c r="Q7" s="62" t="str">
        <f>'1.8'!F8</f>
        <v>2</v>
      </c>
    </row>
    <row r="8" spans="1:17" s="3" customFormat="1" ht="25.5" customHeight="1" x14ac:dyDescent="0.3">
      <c r="A8" s="84">
        <v>811</v>
      </c>
      <c r="B8" s="86" t="s">
        <v>8</v>
      </c>
      <c r="C8" s="58">
        <f t="shared" si="0"/>
        <v>2.96</v>
      </c>
      <c r="D8" s="59">
        <f>'1.1'!E9</f>
        <v>100</v>
      </c>
      <c r="E8" s="59" t="str">
        <f>'1.1'!F9</f>
        <v>5</v>
      </c>
      <c r="F8" s="60" t="str">
        <f>'1.2'!E9</f>
        <v>х</v>
      </c>
      <c r="G8" s="60" t="str">
        <f>'1.2'!F9</f>
        <v>2</v>
      </c>
      <c r="H8" s="60">
        <f>'1.3'!Z12</f>
        <v>100</v>
      </c>
      <c r="I8" s="60" t="str">
        <f>'1.3'!AA12</f>
        <v>5</v>
      </c>
      <c r="J8" s="60">
        <f>'1.4'!Z11</f>
        <v>100</v>
      </c>
      <c r="K8" s="60" t="str">
        <f>'1.4'!AA11</f>
        <v>5</v>
      </c>
      <c r="L8" s="60">
        <f>'1.5'!E9</f>
        <v>89.473684210526315</v>
      </c>
      <c r="M8" s="60" t="str">
        <f>'1.5'!F9</f>
        <v>2</v>
      </c>
      <c r="N8" s="61">
        <f>'1.6'!C9</f>
        <v>2</v>
      </c>
      <c r="O8" s="61" t="str">
        <f>'1.6'!D9</f>
        <v>0</v>
      </c>
      <c r="P8" s="62" t="str">
        <f>'1.8'!E9</f>
        <v>х</v>
      </c>
      <c r="Q8" s="62" t="str">
        <f>'1.8'!F9</f>
        <v>2</v>
      </c>
    </row>
    <row r="9" spans="1:17" s="3" customFormat="1" ht="25.5" customHeight="1" x14ac:dyDescent="0.3">
      <c r="A9" s="84">
        <v>812</v>
      </c>
      <c r="B9" s="85" t="s">
        <v>46</v>
      </c>
      <c r="C9" s="58">
        <f t="shared" si="0"/>
        <v>4.3600000000000003</v>
      </c>
      <c r="D9" s="59">
        <f>'1.1'!E10</f>
        <v>100</v>
      </c>
      <c r="E9" s="59" t="str">
        <f>'1.1'!F10</f>
        <v>5</v>
      </c>
      <c r="F9" s="60">
        <f>'1.2'!E10</f>
        <v>100</v>
      </c>
      <c r="G9" s="60" t="str">
        <f>'1.2'!F10</f>
        <v>5</v>
      </c>
      <c r="H9" s="60">
        <f>'1.3'!Z13</f>
        <v>85.714285714285708</v>
      </c>
      <c r="I9" s="60" t="str">
        <f>'1.3'!AA13</f>
        <v>1</v>
      </c>
      <c r="J9" s="60">
        <f>'1.4'!Z12</f>
        <v>100</v>
      </c>
      <c r="K9" s="60" t="str">
        <f>'1.4'!AA12</f>
        <v>5</v>
      </c>
      <c r="L9" s="60">
        <f>'1.5'!E10</f>
        <v>100</v>
      </c>
      <c r="M9" s="60" t="str">
        <f>'1.5'!F10</f>
        <v>5</v>
      </c>
      <c r="N9" s="61">
        <f>'1.6'!C10</f>
        <v>0</v>
      </c>
      <c r="O9" s="61" t="str">
        <f>'1.6'!D10</f>
        <v>5</v>
      </c>
      <c r="P9" s="62">
        <f>'1.8'!E10</f>
        <v>100</v>
      </c>
      <c r="Q9" s="62" t="str">
        <f>'1.8'!F10</f>
        <v>5</v>
      </c>
    </row>
    <row r="10" spans="1:17" s="3" customFormat="1" ht="25.5" customHeight="1" x14ac:dyDescent="0.3">
      <c r="A10" s="84">
        <v>814</v>
      </c>
      <c r="B10" s="85" t="s">
        <v>95</v>
      </c>
      <c r="C10" s="58">
        <f t="shared" si="0"/>
        <v>2.8</v>
      </c>
      <c r="D10" s="59">
        <f>'1.1'!E11</f>
        <v>100</v>
      </c>
      <c r="E10" s="59" t="str">
        <f>'1.1'!F11</f>
        <v>5</v>
      </c>
      <c r="F10" s="60">
        <f>'1.2'!E11</f>
        <v>100</v>
      </c>
      <c r="G10" s="60" t="str">
        <f>'1.2'!F11</f>
        <v>5</v>
      </c>
      <c r="H10" s="60">
        <f>'1.3'!Z14</f>
        <v>55.555555555555557</v>
      </c>
      <c r="I10" s="60" t="str">
        <f>'1.3'!AA14</f>
        <v>0</v>
      </c>
      <c r="J10" s="60">
        <f>'1.4'!Z13</f>
        <v>88.888888888888886</v>
      </c>
      <c r="K10" s="60" t="str">
        <f>'1.4'!AA13</f>
        <v>1</v>
      </c>
      <c r="L10" s="60">
        <f>'1.5'!E11</f>
        <v>97.058823529411768</v>
      </c>
      <c r="M10" s="60" t="str">
        <f>'1.5'!F11</f>
        <v>4</v>
      </c>
      <c r="N10" s="61">
        <f>'1.6'!C11</f>
        <v>0</v>
      </c>
      <c r="O10" s="61" t="str">
        <f>'1.6'!D11</f>
        <v>5</v>
      </c>
      <c r="P10" s="62">
        <f>'1.8'!E11</f>
        <v>0</v>
      </c>
      <c r="Q10" s="62" t="str">
        <f>'1.8'!F11</f>
        <v>0</v>
      </c>
    </row>
    <row r="11" spans="1:17" s="3" customFormat="1" ht="25.5" customHeight="1" x14ac:dyDescent="0.3">
      <c r="A11" s="84">
        <v>815</v>
      </c>
      <c r="B11" s="86" t="s">
        <v>96</v>
      </c>
      <c r="C11" s="58">
        <f t="shared" si="0"/>
        <v>5</v>
      </c>
      <c r="D11" s="59">
        <f>'1.1'!E12</f>
        <v>100</v>
      </c>
      <c r="E11" s="59" t="str">
        <f>'1.1'!F12</f>
        <v>5</v>
      </c>
      <c r="F11" s="60">
        <f>'1.2'!E12</f>
        <v>100</v>
      </c>
      <c r="G11" s="60" t="str">
        <f>'1.2'!F12</f>
        <v>5</v>
      </c>
      <c r="H11" s="60">
        <f>'1.3'!Z15</f>
        <v>100</v>
      </c>
      <c r="I11" s="60" t="str">
        <f>'1.3'!AA15</f>
        <v>5</v>
      </c>
      <c r="J11" s="60">
        <f>'1.4'!Z14</f>
        <v>100</v>
      </c>
      <c r="K11" s="60" t="str">
        <f>'1.4'!AA14</f>
        <v>5</v>
      </c>
      <c r="L11" s="60">
        <f>'1.5'!E12</f>
        <v>100</v>
      </c>
      <c r="M11" s="60" t="str">
        <f>'1.5'!F12</f>
        <v>5</v>
      </c>
      <c r="N11" s="61">
        <f>'1.6'!C12</f>
        <v>0</v>
      </c>
      <c r="O11" s="61" t="str">
        <f>'1.6'!D12</f>
        <v>5</v>
      </c>
      <c r="P11" s="62">
        <f>'1.8'!E12</f>
        <v>100</v>
      </c>
      <c r="Q11" s="62" t="str">
        <f>'1.8'!F12</f>
        <v>5</v>
      </c>
    </row>
    <row r="12" spans="1:17" s="3" customFormat="1" ht="25.5" customHeight="1" x14ac:dyDescent="0.3">
      <c r="A12" s="84">
        <v>816</v>
      </c>
      <c r="B12" s="85" t="s">
        <v>47</v>
      </c>
      <c r="C12" s="58">
        <f t="shared" si="0"/>
        <v>3.84</v>
      </c>
      <c r="D12" s="59">
        <f>'1.1'!E13</f>
        <v>100</v>
      </c>
      <c r="E12" s="59" t="str">
        <f>'1.1'!F13</f>
        <v>5</v>
      </c>
      <c r="F12" s="60">
        <f>'1.2'!E13</f>
        <v>100</v>
      </c>
      <c r="G12" s="60" t="str">
        <f>'1.2'!F13</f>
        <v>5</v>
      </c>
      <c r="H12" s="60">
        <f>'1.3'!Z16</f>
        <v>28.571428571428569</v>
      </c>
      <c r="I12" s="60" t="str">
        <f>'1.3'!AA16</f>
        <v>0</v>
      </c>
      <c r="J12" s="60">
        <f>'1.4'!Z15</f>
        <v>100</v>
      </c>
      <c r="K12" s="60" t="str">
        <f>'1.4'!AA15</f>
        <v>5</v>
      </c>
      <c r="L12" s="60">
        <f>'1.5'!E13</f>
        <v>90.909090909090907</v>
      </c>
      <c r="M12" s="60" t="str">
        <f>'1.5'!F13</f>
        <v>3</v>
      </c>
      <c r="N12" s="61">
        <f>'1.6'!C13</f>
        <v>0</v>
      </c>
      <c r="O12" s="61" t="str">
        <f>'1.6'!D13</f>
        <v>5</v>
      </c>
      <c r="P12" s="62">
        <f>'1.8'!E13</f>
        <v>100</v>
      </c>
      <c r="Q12" s="62" t="str">
        <f>'1.8'!F13</f>
        <v>5</v>
      </c>
    </row>
    <row r="13" spans="1:17" s="3" customFormat="1" ht="25.5" customHeight="1" x14ac:dyDescent="0.3">
      <c r="A13" s="84" t="s">
        <v>97</v>
      </c>
      <c r="B13" s="85" t="s">
        <v>98</v>
      </c>
      <c r="C13" s="58">
        <f t="shared" si="0"/>
        <v>4.4000000000000004</v>
      </c>
      <c r="D13" s="59">
        <f>'1.1'!E14</f>
        <v>100</v>
      </c>
      <c r="E13" s="59" t="str">
        <f>'1.1'!F14</f>
        <v>5</v>
      </c>
      <c r="F13" s="60" t="str">
        <f>'1.2'!E14</f>
        <v>х</v>
      </c>
      <c r="G13" s="60" t="str">
        <f>'1.2'!F14</f>
        <v>2</v>
      </c>
      <c r="H13" s="60">
        <f>'1.3'!Z17</f>
        <v>100</v>
      </c>
      <c r="I13" s="60" t="str">
        <f>'1.3'!AA17</f>
        <v>5</v>
      </c>
      <c r="J13" s="60">
        <f>'1.4'!Z16</f>
        <v>100</v>
      </c>
      <c r="K13" s="60" t="str">
        <f>'1.4'!AA16</f>
        <v>5</v>
      </c>
      <c r="L13" s="60">
        <f>'1.5'!E14</f>
        <v>100</v>
      </c>
      <c r="M13" s="60" t="str">
        <f>'1.5'!F14</f>
        <v>5</v>
      </c>
      <c r="N13" s="61">
        <f>'1.6'!C14</f>
        <v>0</v>
      </c>
      <c r="O13" s="61" t="str">
        <f>'1.6'!D14</f>
        <v>5</v>
      </c>
      <c r="P13" s="62" t="str">
        <f>'1.8'!E14</f>
        <v>х</v>
      </c>
      <c r="Q13" s="62" t="str">
        <f>'1.8'!F14</f>
        <v>2</v>
      </c>
    </row>
    <row r="14" spans="1:17" s="3" customFormat="1" ht="25.5" customHeight="1" x14ac:dyDescent="0.3">
      <c r="A14" s="84">
        <v>820</v>
      </c>
      <c r="B14" s="86" t="s">
        <v>2</v>
      </c>
      <c r="C14" s="58">
        <f t="shared" si="0"/>
        <v>1.36</v>
      </c>
      <c r="D14" s="59">
        <f>'1.1'!E15</f>
        <v>100</v>
      </c>
      <c r="E14" s="59" t="str">
        <f>'1.1'!F15</f>
        <v>5</v>
      </c>
      <c r="F14" s="60">
        <f>'1.2'!E15</f>
        <v>100</v>
      </c>
      <c r="G14" s="60" t="str">
        <f>'1.2'!F15</f>
        <v>5</v>
      </c>
      <c r="H14" s="60">
        <f>'1.3'!Z18</f>
        <v>22.222222222222221</v>
      </c>
      <c r="I14" s="60" t="str">
        <f>'1.3'!AA18</f>
        <v>0</v>
      </c>
      <c r="J14" s="60">
        <f>'1.4'!Z17</f>
        <v>44.444444444444443</v>
      </c>
      <c r="K14" s="60" t="str">
        <f>'1.4'!AA17</f>
        <v>0</v>
      </c>
      <c r="L14" s="60">
        <f>'1.5'!E15</f>
        <v>86.666666666666671</v>
      </c>
      <c r="M14" s="60" t="str">
        <f>'1.5'!F15</f>
        <v>2</v>
      </c>
      <c r="N14" s="61">
        <f>'1.6'!C15</f>
        <v>2</v>
      </c>
      <c r="O14" s="61" t="str">
        <f>'1.6'!D15</f>
        <v>0</v>
      </c>
      <c r="P14" s="62">
        <f>'1.8'!E15</f>
        <v>9.5652173913043477</v>
      </c>
      <c r="Q14" s="62" t="str">
        <f>'1.8'!F15</f>
        <v>0</v>
      </c>
    </row>
    <row r="15" spans="1:17" s="3" customFormat="1" ht="25.5" customHeight="1" x14ac:dyDescent="0.3">
      <c r="A15" s="84">
        <v>821</v>
      </c>
      <c r="B15" s="85" t="s">
        <v>63</v>
      </c>
      <c r="C15" s="58">
        <f t="shared" si="0"/>
        <v>2.8</v>
      </c>
      <c r="D15" s="59">
        <f>'1.1'!E16</f>
        <v>66.666666666666657</v>
      </c>
      <c r="E15" s="59" t="str">
        <f>'1.1'!F16</f>
        <v>0</v>
      </c>
      <c r="F15" s="60">
        <f>'1.2'!E16</f>
        <v>100</v>
      </c>
      <c r="G15" s="60" t="str">
        <f>'1.2'!F16</f>
        <v>5</v>
      </c>
      <c r="H15" s="60">
        <f>'1.3'!Z19</f>
        <v>12.5</v>
      </c>
      <c r="I15" s="60" t="str">
        <f>'1.3'!AA19</f>
        <v>0</v>
      </c>
      <c r="J15" s="60">
        <f>'1.4'!Z18</f>
        <v>75</v>
      </c>
      <c r="K15" s="60" t="str">
        <f>'1.4'!AA18</f>
        <v>0</v>
      </c>
      <c r="L15" s="60">
        <f>'1.5'!E16</f>
        <v>100</v>
      </c>
      <c r="M15" s="60" t="str">
        <f>'1.5'!F16</f>
        <v>5</v>
      </c>
      <c r="N15" s="61">
        <f>'1.6'!C16</f>
        <v>0</v>
      </c>
      <c r="O15" s="61" t="str">
        <f>'1.6'!D16</f>
        <v>5</v>
      </c>
      <c r="P15" s="62">
        <f>'1.8'!E16</f>
        <v>100</v>
      </c>
      <c r="Q15" s="62" t="str">
        <f>'1.8'!F16</f>
        <v>5</v>
      </c>
    </row>
    <row r="16" spans="1:17" s="3" customFormat="1" ht="25.5" customHeight="1" x14ac:dyDescent="0.3">
      <c r="A16" s="84">
        <v>825</v>
      </c>
      <c r="B16" s="86" t="s">
        <v>84</v>
      </c>
      <c r="C16" s="58">
        <f t="shared" si="0"/>
        <v>3.2</v>
      </c>
      <c r="D16" s="59">
        <f>'1.1'!E17</f>
        <v>100</v>
      </c>
      <c r="E16" s="59" t="str">
        <f>'1.1'!F17</f>
        <v>5</v>
      </c>
      <c r="F16" s="60">
        <f>'1.2'!E17</f>
        <v>100</v>
      </c>
      <c r="G16" s="60" t="str">
        <f>'1.2'!F17</f>
        <v>5</v>
      </c>
      <c r="H16" s="60">
        <f>'1.3'!Z20</f>
        <v>42.857142857142854</v>
      </c>
      <c r="I16" s="60" t="str">
        <f>'1.3'!AA20</f>
        <v>0</v>
      </c>
      <c r="J16" s="60">
        <f>'1.4'!Z19</f>
        <v>85.714285714285708</v>
      </c>
      <c r="K16" s="60" t="str">
        <f>'1.4'!AA19</f>
        <v>1</v>
      </c>
      <c r="L16" s="60">
        <f>'1.5'!E17</f>
        <v>97.142857142857139</v>
      </c>
      <c r="M16" s="60" t="str">
        <f>'1.5'!F17</f>
        <v>4</v>
      </c>
      <c r="N16" s="61">
        <f>'1.6'!C17</f>
        <v>0</v>
      </c>
      <c r="O16" s="61" t="str">
        <f>'1.6'!D17</f>
        <v>5</v>
      </c>
      <c r="P16" s="62">
        <f>'1.8'!E17</f>
        <v>95.833333333333343</v>
      </c>
      <c r="Q16" s="62" t="str">
        <f>'1.8'!F17</f>
        <v>4</v>
      </c>
    </row>
    <row r="17" spans="1:17" s="3" customFormat="1" ht="25.5" customHeight="1" x14ac:dyDescent="0.3">
      <c r="A17" s="84" t="s">
        <v>99</v>
      </c>
      <c r="B17" s="86" t="s">
        <v>100</v>
      </c>
      <c r="C17" s="58">
        <f t="shared" si="0"/>
        <v>3.4</v>
      </c>
      <c r="D17" s="59">
        <f>'1.1'!E18</f>
        <v>0</v>
      </c>
      <c r="E17" s="59" t="str">
        <f>'1.1'!F18</f>
        <v>0</v>
      </c>
      <c r="F17" s="60" t="str">
        <f>'1.2'!E18</f>
        <v>х</v>
      </c>
      <c r="G17" s="60" t="str">
        <f>'1.2'!F18</f>
        <v>2</v>
      </c>
      <c r="H17" s="60">
        <f>'1.3'!Z21</f>
        <v>33.333333333333329</v>
      </c>
      <c r="I17" s="60" t="str">
        <f>'1.3'!AA21</f>
        <v>0</v>
      </c>
      <c r="J17" s="60">
        <f>'1.4'!Z20</f>
        <v>100</v>
      </c>
      <c r="K17" s="60" t="str">
        <f>'1.4'!AA20</f>
        <v>5</v>
      </c>
      <c r="L17" s="60">
        <f>'1.5'!E18</f>
        <v>100</v>
      </c>
      <c r="M17" s="60" t="str">
        <f>'1.5'!F18</f>
        <v>5</v>
      </c>
      <c r="N17" s="61">
        <f>'1.6'!C18</f>
        <v>0</v>
      </c>
      <c r="O17" s="61" t="str">
        <f>'1.6'!D18</f>
        <v>5</v>
      </c>
      <c r="P17" s="62">
        <f>'1.8'!E18</f>
        <v>100</v>
      </c>
      <c r="Q17" s="62" t="str">
        <f>'1.8'!F18</f>
        <v>5</v>
      </c>
    </row>
    <row r="18" spans="1:17" s="3" customFormat="1" ht="25.5" customHeight="1" x14ac:dyDescent="0.3">
      <c r="A18" s="84">
        <v>830</v>
      </c>
      <c r="B18" s="86" t="s">
        <v>58</v>
      </c>
      <c r="C18" s="58">
        <f t="shared" si="0"/>
        <v>3.84</v>
      </c>
      <c r="D18" s="59">
        <f>'1.1'!E19</f>
        <v>100</v>
      </c>
      <c r="E18" s="59" t="str">
        <f>'1.1'!F19</f>
        <v>5</v>
      </c>
      <c r="F18" s="60">
        <f>'1.2'!E19</f>
        <v>100</v>
      </c>
      <c r="G18" s="60" t="str">
        <f>'1.2'!F19</f>
        <v>5</v>
      </c>
      <c r="H18" s="60">
        <f>'1.3'!Z22</f>
        <v>75</v>
      </c>
      <c r="I18" s="60" t="str">
        <f>'1.3'!AA22</f>
        <v>0</v>
      </c>
      <c r="J18" s="60">
        <f>'1.4'!Z21</f>
        <v>100</v>
      </c>
      <c r="K18" s="60" t="str">
        <f>'1.4'!AA21</f>
        <v>5</v>
      </c>
      <c r="L18" s="60">
        <f>'1.5'!E19</f>
        <v>93.61702127659575</v>
      </c>
      <c r="M18" s="60" t="str">
        <f>'1.5'!F19</f>
        <v>3</v>
      </c>
      <c r="N18" s="61">
        <f>'1.6'!C19</f>
        <v>0</v>
      </c>
      <c r="O18" s="61" t="str">
        <f>'1.6'!D19</f>
        <v>5</v>
      </c>
      <c r="P18" s="62">
        <f>'1.8'!E19</f>
        <v>100</v>
      </c>
      <c r="Q18" s="62" t="str">
        <f>'1.8'!F19</f>
        <v>5</v>
      </c>
    </row>
    <row r="19" spans="1:17" s="3" customFormat="1" ht="25.5" customHeight="1" x14ac:dyDescent="0.3">
      <c r="A19" s="84">
        <v>832</v>
      </c>
      <c r="B19" s="86" t="s">
        <v>65</v>
      </c>
      <c r="C19" s="58">
        <f t="shared" si="0"/>
        <v>4.0599999999999996</v>
      </c>
      <c r="D19" s="59">
        <f>'1.1'!E20</f>
        <v>100</v>
      </c>
      <c r="E19" s="59" t="str">
        <f>'1.1'!F20</f>
        <v>5</v>
      </c>
      <c r="F19" s="60">
        <f>'1.2'!E20</f>
        <v>100</v>
      </c>
      <c r="G19" s="60" t="str">
        <f>'1.2'!F20</f>
        <v>5</v>
      </c>
      <c r="H19" s="60">
        <f>'1.3'!Z23</f>
        <v>83.333333333333343</v>
      </c>
      <c r="I19" s="60" t="str">
        <f>'1.3'!AA23</f>
        <v>1</v>
      </c>
      <c r="J19" s="60">
        <f>'1.4'!Z22</f>
        <v>100</v>
      </c>
      <c r="K19" s="60" t="str">
        <f>'1.4'!AA22</f>
        <v>5</v>
      </c>
      <c r="L19" s="60">
        <f>'1.5'!E20</f>
        <v>100</v>
      </c>
      <c r="M19" s="60" t="str">
        <f>'1.5'!F20</f>
        <v>5</v>
      </c>
      <c r="N19" s="61">
        <f>'1.6'!C20</f>
        <v>0</v>
      </c>
      <c r="O19" s="61" t="str">
        <f>'1.6'!D20</f>
        <v>5</v>
      </c>
      <c r="P19" s="62" t="str">
        <f>'1.8'!E20</f>
        <v>х</v>
      </c>
      <c r="Q19" s="62" t="str">
        <f>'1.8'!F20</f>
        <v>2</v>
      </c>
    </row>
    <row r="20" spans="1:17" s="3" customFormat="1" ht="25.5" customHeight="1" x14ac:dyDescent="0.3">
      <c r="A20" s="84" t="s">
        <v>48</v>
      </c>
      <c r="B20" s="86" t="s">
        <v>66</v>
      </c>
      <c r="C20" s="58">
        <f t="shared" si="0"/>
        <v>2.88</v>
      </c>
      <c r="D20" s="59" t="str">
        <f>'1.1'!E21</f>
        <v>х</v>
      </c>
      <c r="E20" s="59" t="str">
        <f>'1.1'!F21</f>
        <v>2</v>
      </c>
      <c r="F20" s="60" t="str">
        <f>'1.2'!E21</f>
        <v>х</v>
      </c>
      <c r="G20" s="60" t="str">
        <f>'1.2'!F21</f>
        <v>2</v>
      </c>
      <c r="H20" s="60">
        <f>'1.3'!Z24</f>
        <v>40</v>
      </c>
      <c r="I20" s="60" t="str">
        <f>'1.3'!AA24</f>
        <v>0</v>
      </c>
      <c r="J20" s="60">
        <f>'1.4'!Z23</f>
        <v>80</v>
      </c>
      <c r="K20" s="60" t="str">
        <f>'1.4'!AA23</f>
        <v>1</v>
      </c>
      <c r="L20" s="60">
        <f>'1.5'!E21</f>
        <v>100</v>
      </c>
      <c r="M20" s="60" t="str">
        <f>'1.5'!F21</f>
        <v>5</v>
      </c>
      <c r="N20" s="61">
        <f>'1.6'!C21</f>
        <v>0</v>
      </c>
      <c r="O20" s="61" t="str">
        <f>'1.6'!D21</f>
        <v>5</v>
      </c>
      <c r="P20" s="62">
        <f>'1.8'!E21</f>
        <v>100</v>
      </c>
      <c r="Q20" s="62" t="str">
        <f>'1.8'!F21</f>
        <v>5</v>
      </c>
    </row>
    <row r="21" spans="1:17" s="3" customFormat="1" ht="24.75" customHeight="1" x14ac:dyDescent="0.3">
      <c r="A21" s="84">
        <v>834</v>
      </c>
      <c r="B21" s="86" t="s">
        <v>3</v>
      </c>
      <c r="C21" s="58">
        <f t="shared" si="0"/>
        <v>3.3</v>
      </c>
      <c r="D21" s="59">
        <f>'1.1'!E22</f>
        <v>100</v>
      </c>
      <c r="E21" s="59" t="str">
        <f>'1.1'!F22</f>
        <v>5</v>
      </c>
      <c r="F21" s="60">
        <f>'1.2'!E22</f>
        <v>100</v>
      </c>
      <c r="G21" s="60" t="str">
        <f>'1.2'!F22</f>
        <v>5</v>
      </c>
      <c r="H21" s="60">
        <f>'1.3'!Z25</f>
        <v>20</v>
      </c>
      <c r="I21" s="60" t="str">
        <f>'1.3'!AA25</f>
        <v>0</v>
      </c>
      <c r="J21" s="60">
        <f>'1.4'!Z24</f>
        <v>100</v>
      </c>
      <c r="K21" s="60" t="str">
        <f>'1.4'!AA24</f>
        <v>5</v>
      </c>
      <c r="L21" s="60">
        <f>'1.5'!E22</f>
        <v>66.666666666666657</v>
      </c>
      <c r="M21" s="60" t="str">
        <f>'1.5'!F22</f>
        <v>0</v>
      </c>
      <c r="N21" s="61">
        <f>'1.6'!C22</f>
        <v>0</v>
      </c>
      <c r="O21" s="61" t="str">
        <f>'1.6'!D22</f>
        <v>5</v>
      </c>
      <c r="P21" s="62">
        <f>'1.8'!E22</f>
        <v>100</v>
      </c>
      <c r="Q21" s="62" t="str">
        <f>'1.8'!F22</f>
        <v>5</v>
      </c>
    </row>
    <row r="22" spans="1:17" s="3" customFormat="1" ht="25.5" customHeight="1" x14ac:dyDescent="0.3">
      <c r="A22" s="84">
        <v>835</v>
      </c>
      <c r="B22" s="85" t="s">
        <v>49</v>
      </c>
      <c r="C22" s="58">
        <f t="shared" si="0"/>
        <v>2.1</v>
      </c>
      <c r="D22" s="59">
        <f>'1.1'!E23</f>
        <v>100</v>
      </c>
      <c r="E22" s="59" t="str">
        <f>'1.1'!F23</f>
        <v>5</v>
      </c>
      <c r="F22" s="60">
        <f>'1.2'!E23</f>
        <v>100</v>
      </c>
      <c r="G22" s="60" t="str">
        <f>'1.2'!F23</f>
        <v>5</v>
      </c>
      <c r="H22" s="60">
        <f>'1.3'!Z26</f>
        <v>50</v>
      </c>
      <c r="I22" s="60" t="str">
        <f>'1.3'!AA26</f>
        <v>0</v>
      </c>
      <c r="J22" s="60">
        <f>'1.4'!Z25</f>
        <v>75</v>
      </c>
      <c r="K22" s="60" t="str">
        <f>'1.4'!AA25</f>
        <v>0</v>
      </c>
      <c r="L22" s="60">
        <f>'1.5'!E23</f>
        <v>73.333333333333329</v>
      </c>
      <c r="M22" s="60" t="str">
        <f>'1.5'!F23</f>
        <v>0</v>
      </c>
      <c r="N22" s="61">
        <f>'1.6'!C23</f>
        <v>0</v>
      </c>
      <c r="O22" s="61" t="str">
        <f>'1.6'!D23</f>
        <v>5</v>
      </c>
      <c r="P22" s="62" t="str">
        <f>'1.8'!E23</f>
        <v>х</v>
      </c>
      <c r="Q22" s="62" t="str">
        <f>'1.8'!F23</f>
        <v>2</v>
      </c>
    </row>
    <row r="23" spans="1:17" s="3" customFormat="1" ht="25.5" customHeight="1" x14ac:dyDescent="0.3">
      <c r="A23" s="84" t="s">
        <v>62</v>
      </c>
      <c r="B23" s="85" t="s">
        <v>101</v>
      </c>
      <c r="C23" s="58">
        <f t="shared" si="0"/>
        <v>3</v>
      </c>
      <c r="D23" s="59">
        <f>'1.1'!E24</f>
        <v>100</v>
      </c>
      <c r="E23" s="59" t="str">
        <f>'1.1'!F24</f>
        <v>5</v>
      </c>
      <c r="F23" s="60" t="str">
        <f>'1.2'!E24</f>
        <v>х</v>
      </c>
      <c r="G23" s="60" t="str">
        <f>'1.2'!F24</f>
        <v>2</v>
      </c>
      <c r="H23" s="60">
        <f>'1.3'!Z27</f>
        <v>20</v>
      </c>
      <c r="I23" s="60" t="str">
        <f>'1.3'!AA27</f>
        <v>0</v>
      </c>
      <c r="J23" s="60">
        <f>'1.4'!Z26</f>
        <v>60</v>
      </c>
      <c r="K23" s="60" t="str">
        <f>'1.4'!AA26</f>
        <v>0</v>
      </c>
      <c r="L23" s="60">
        <f>'1.5'!E24</f>
        <v>100</v>
      </c>
      <c r="M23" s="60" t="str">
        <f>'1.5'!F24</f>
        <v>5</v>
      </c>
      <c r="N23" s="61">
        <f>'1.6'!C24</f>
        <v>0</v>
      </c>
      <c r="O23" s="61" t="str">
        <f>'1.6'!D24</f>
        <v>5</v>
      </c>
      <c r="P23" s="62">
        <f>'1.8'!E24</f>
        <v>100</v>
      </c>
      <c r="Q23" s="62" t="str">
        <f>'1.8'!F24</f>
        <v>5</v>
      </c>
    </row>
    <row r="24" spans="1:17" s="3" customFormat="1" ht="25.5" customHeight="1" x14ac:dyDescent="0.3">
      <c r="A24" s="84">
        <v>840</v>
      </c>
      <c r="B24" s="86" t="s">
        <v>5</v>
      </c>
      <c r="C24" s="58">
        <f t="shared" si="0"/>
        <v>3.9</v>
      </c>
      <c r="D24" s="59">
        <f>'1.1'!E25</f>
        <v>100</v>
      </c>
      <c r="E24" s="59" t="str">
        <f>'1.1'!F25</f>
        <v>5</v>
      </c>
      <c r="F24" s="60">
        <f>'1.2'!E25</f>
        <v>100</v>
      </c>
      <c r="G24" s="60" t="str">
        <f>'1.2'!F25</f>
        <v>5</v>
      </c>
      <c r="H24" s="60">
        <f>'1.3'!Z28</f>
        <v>50</v>
      </c>
      <c r="I24" s="60" t="str">
        <f>'1.3'!AA28</f>
        <v>0</v>
      </c>
      <c r="J24" s="60">
        <f>'1.4'!Z27</f>
        <v>100</v>
      </c>
      <c r="K24" s="60" t="str">
        <f>'1.4'!AA27</f>
        <v>5</v>
      </c>
      <c r="L24" s="60">
        <f>'1.5'!E25</f>
        <v>100</v>
      </c>
      <c r="M24" s="60" t="str">
        <f>'1.5'!F25</f>
        <v>5</v>
      </c>
      <c r="N24" s="61">
        <f>'1.6'!C25</f>
        <v>0</v>
      </c>
      <c r="O24" s="61" t="str">
        <f>'1.6'!D25</f>
        <v>5</v>
      </c>
      <c r="P24" s="62" t="str">
        <f>'1.8'!E25</f>
        <v>х</v>
      </c>
      <c r="Q24" s="62" t="str">
        <f>'1.8'!F25</f>
        <v>2</v>
      </c>
    </row>
    <row r="25" spans="1:17" s="3" customFormat="1" ht="25.5" customHeight="1" x14ac:dyDescent="0.3">
      <c r="A25" s="84">
        <v>843</v>
      </c>
      <c r="B25" s="85" t="s">
        <v>59</v>
      </c>
      <c r="C25" s="58">
        <f t="shared" si="0"/>
        <v>4.7</v>
      </c>
      <c r="D25" s="59">
        <f>'1.1'!E26</f>
        <v>100</v>
      </c>
      <c r="E25" s="59" t="str">
        <f>'1.1'!F26</f>
        <v>5</v>
      </c>
      <c r="F25" s="60">
        <f>'1.2'!E26</f>
        <v>100</v>
      </c>
      <c r="G25" s="60" t="str">
        <f>'1.2'!F26</f>
        <v>5</v>
      </c>
      <c r="H25" s="60">
        <f>'1.3'!Z29</f>
        <v>100</v>
      </c>
      <c r="I25" s="60" t="str">
        <f>'1.3'!AA29</f>
        <v>5</v>
      </c>
      <c r="J25" s="60">
        <f>'1.4'!Z28</f>
        <v>100</v>
      </c>
      <c r="K25" s="60" t="str">
        <f>'1.4'!AA28</f>
        <v>5</v>
      </c>
      <c r="L25" s="60">
        <f>'1.5'!E26</f>
        <v>100</v>
      </c>
      <c r="M25" s="60" t="str">
        <f>'1.5'!F26</f>
        <v>5</v>
      </c>
      <c r="N25" s="61">
        <f>'1.6'!C26</f>
        <v>0</v>
      </c>
      <c r="O25" s="61" t="str">
        <f>'1.6'!D26</f>
        <v>5</v>
      </c>
      <c r="P25" s="62" t="str">
        <f>'1.8'!E26</f>
        <v>х</v>
      </c>
      <c r="Q25" s="62" t="str">
        <f>'1.8'!F26</f>
        <v>2</v>
      </c>
    </row>
    <row r="26" spans="1:17" s="3" customFormat="1" ht="25.5" customHeight="1" x14ac:dyDescent="0.3">
      <c r="A26" s="84" t="s">
        <v>50</v>
      </c>
      <c r="B26" s="85" t="s">
        <v>60</v>
      </c>
      <c r="C26" s="58">
        <f t="shared" si="0"/>
        <v>3</v>
      </c>
      <c r="D26" s="59">
        <f>'1.1'!E27</f>
        <v>100</v>
      </c>
      <c r="E26" s="59" t="str">
        <f>'1.1'!F27</f>
        <v>5</v>
      </c>
      <c r="F26" s="60">
        <f>'1.2'!E27</f>
        <v>100</v>
      </c>
      <c r="G26" s="60" t="str">
        <f>'1.2'!F27</f>
        <v>5</v>
      </c>
      <c r="H26" s="60">
        <f>'1.3'!Z30</f>
        <v>33.333333333333329</v>
      </c>
      <c r="I26" s="60" t="str">
        <f>'1.3'!AA30</f>
        <v>0</v>
      </c>
      <c r="J26" s="60">
        <f>'1.4'!Z29</f>
        <v>100</v>
      </c>
      <c r="K26" s="60" t="str">
        <f>'1.4'!AA29</f>
        <v>5</v>
      </c>
      <c r="L26" s="60">
        <f>'1.5'!E27</f>
        <v>0</v>
      </c>
      <c r="M26" s="60" t="str">
        <f>'1.5'!F27</f>
        <v>0</v>
      </c>
      <c r="N26" s="61">
        <f>'1.6'!C27</f>
        <v>0</v>
      </c>
      <c r="O26" s="61" t="str">
        <f>'1.6'!D27</f>
        <v>5</v>
      </c>
      <c r="P26" s="62" t="str">
        <f>'1.8'!E27</f>
        <v>х</v>
      </c>
      <c r="Q26" s="62" t="str">
        <f>'1.8'!F27</f>
        <v>2</v>
      </c>
    </row>
    <row r="27" spans="1:17" s="3" customFormat="1" ht="25.5" customHeight="1" x14ac:dyDescent="0.3">
      <c r="A27" s="84">
        <v>846</v>
      </c>
      <c r="B27" s="86" t="s">
        <v>146</v>
      </c>
      <c r="C27" s="58">
        <f t="shared" si="0"/>
        <v>2.5</v>
      </c>
      <c r="D27" s="59">
        <f>'1.1'!E28</f>
        <v>100</v>
      </c>
      <c r="E27" s="59" t="str">
        <f>'1.1'!F28</f>
        <v>5</v>
      </c>
      <c r="F27" s="60">
        <f>'1.2'!E28</f>
        <v>0</v>
      </c>
      <c r="G27" s="60" t="str">
        <f>'1.2'!F28</f>
        <v>0</v>
      </c>
      <c r="H27" s="60">
        <f>'1.3'!Z31</f>
        <v>0</v>
      </c>
      <c r="I27" s="60" t="str">
        <f>'1.3'!AA31</f>
        <v>0</v>
      </c>
      <c r="J27" s="60">
        <f>'1.4'!Z30</f>
        <v>33.333333333333329</v>
      </c>
      <c r="K27" s="60" t="str">
        <f>'1.4'!AA30</f>
        <v>0</v>
      </c>
      <c r="L27" s="60">
        <f>'1.5'!E28</f>
        <v>100</v>
      </c>
      <c r="M27" s="60" t="str">
        <f>'1.5'!F28</f>
        <v>5</v>
      </c>
      <c r="N27" s="61">
        <f>'1.6'!C28</f>
        <v>0</v>
      </c>
      <c r="O27" s="61" t="str">
        <f>'1.6'!D28</f>
        <v>5</v>
      </c>
      <c r="P27" s="62" t="str">
        <f>'1.8'!E28</f>
        <v>х</v>
      </c>
      <c r="Q27" s="62" t="str">
        <f>'1.8'!F28</f>
        <v>2</v>
      </c>
    </row>
    <row r="28" spans="1:17" s="3" customFormat="1" ht="25.5" customHeight="1" x14ac:dyDescent="0.3">
      <c r="A28" s="84" t="s">
        <v>147</v>
      </c>
      <c r="B28" s="86" t="s">
        <v>148</v>
      </c>
      <c r="C28" s="58">
        <f t="shared" si="0"/>
        <v>2.84</v>
      </c>
      <c r="D28" s="59" t="str">
        <f>'1.1'!E29</f>
        <v>х</v>
      </c>
      <c r="E28" s="59" t="str">
        <f>'1.1'!F29</f>
        <v>2</v>
      </c>
      <c r="F28" s="60">
        <f>'1.2'!E29</f>
        <v>100</v>
      </c>
      <c r="G28" s="60" t="str">
        <f>'1.2'!F29</f>
        <v>5</v>
      </c>
      <c r="H28" s="60" t="str">
        <f>'1.3'!Z32</f>
        <v>Х</v>
      </c>
      <c r="I28" s="60" t="str">
        <f>'1.3'!AA32</f>
        <v>2</v>
      </c>
      <c r="J28" s="60" t="str">
        <f>'1.4'!Z31</f>
        <v>Х</v>
      </c>
      <c r="K28" s="60">
        <f>'1.4'!AA31</f>
        <v>2</v>
      </c>
      <c r="L28" s="60" t="str">
        <f>'1.5'!E29</f>
        <v>х</v>
      </c>
      <c r="M28" s="60">
        <f>'1.5'!F29</f>
        <v>2</v>
      </c>
      <c r="N28" s="61">
        <f>'1.6'!C29</f>
        <v>0</v>
      </c>
      <c r="O28" s="61" t="str">
        <f>'1.6'!D29</f>
        <v>5</v>
      </c>
      <c r="P28" s="62" t="str">
        <f>'1.8'!E29</f>
        <v>х</v>
      </c>
      <c r="Q28" s="62" t="str">
        <f>'1.8'!F29</f>
        <v>2</v>
      </c>
    </row>
    <row r="29" spans="1:17" s="3" customFormat="1" ht="25.5" customHeight="1" x14ac:dyDescent="0.3">
      <c r="A29" s="84">
        <v>855</v>
      </c>
      <c r="B29" s="86" t="s">
        <v>4</v>
      </c>
      <c r="C29" s="58">
        <f t="shared" si="0"/>
        <v>3.84</v>
      </c>
      <c r="D29" s="59">
        <f>'1.1'!E30</f>
        <v>100</v>
      </c>
      <c r="E29" s="59" t="str">
        <f>'1.1'!F30</f>
        <v>5</v>
      </c>
      <c r="F29" s="60">
        <f>'1.2'!E30</f>
        <v>100</v>
      </c>
      <c r="G29" s="60" t="str">
        <f>'1.2'!F30</f>
        <v>5</v>
      </c>
      <c r="H29" s="60">
        <f>'1.3'!Z33</f>
        <v>66.666666666666657</v>
      </c>
      <c r="I29" s="60" t="str">
        <f>'1.3'!AA33</f>
        <v>0</v>
      </c>
      <c r="J29" s="60">
        <f>'1.4'!Z32</f>
        <v>100</v>
      </c>
      <c r="K29" s="60" t="str">
        <f>'1.4'!AA32</f>
        <v>5</v>
      </c>
      <c r="L29" s="60">
        <f>'1.5'!E30</f>
        <v>94.117647058823522</v>
      </c>
      <c r="M29" s="60" t="str">
        <f>'1.5'!F30</f>
        <v>3</v>
      </c>
      <c r="N29" s="61">
        <f>'1.6'!C30</f>
        <v>0</v>
      </c>
      <c r="O29" s="61" t="str">
        <f>'1.6'!D30</f>
        <v>5</v>
      </c>
      <c r="P29" s="62">
        <f>'1.8'!E30</f>
        <v>100</v>
      </c>
      <c r="Q29" s="62" t="str">
        <f>'1.8'!F30</f>
        <v>5</v>
      </c>
    </row>
    <row r="30" spans="1:17" s="3" customFormat="1" ht="25.5" customHeight="1" x14ac:dyDescent="0.3">
      <c r="A30" s="84">
        <v>856</v>
      </c>
      <c r="B30" s="86" t="s">
        <v>9</v>
      </c>
      <c r="C30" s="58">
        <f t="shared" si="0"/>
        <v>3.9</v>
      </c>
      <c r="D30" s="59">
        <f>'1.1'!E31</f>
        <v>100</v>
      </c>
      <c r="E30" s="59" t="str">
        <f>'1.1'!F31</f>
        <v>5</v>
      </c>
      <c r="F30" s="60" t="str">
        <f>'1.2'!E31</f>
        <v>х</v>
      </c>
      <c r="G30" s="60" t="str">
        <f>'1.2'!F31</f>
        <v>2</v>
      </c>
      <c r="H30" s="60">
        <f>'1.3'!Z34</f>
        <v>57.142857142857139</v>
      </c>
      <c r="I30" s="60" t="str">
        <f>'1.3'!AA34</f>
        <v>0</v>
      </c>
      <c r="J30" s="60">
        <f>'1.4'!Z33</f>
        <v>100</v>
      </c>
      <c r="K30" s="60" t="str">
        <f>'1.4'!AA33</f>
        <v>5</v>
      </c>
      <c r="L30" s="60">
        <f>'1.5'!E31</f>
        <v>100</v>
      </c>
      <c r="M30" s="60" t="str">
        <f>'1.5'!F31</f>
        <v>5</v>
      </c>
      <c r="N30" s="61">
        <f>'1.6'!C31</f>
        <v>0</v>
      </c>
      <c r="O30" s="61" t="str">
        <f>'1.6'!D31</f>
        <v>5</v>
      </c>
      <c r="P30" s="62">
        <f>'1.8'!E31</f>
        <v>100</v>
      </c>
      <c r="Q30" s="62" t="str">
        <f>'1.8'!F31</f>
        <v>5</v>
      </c>
    </row>
    <row r="31" spans="1:17" s="3" customFormat="1" ht="25.5" customHeight="1" x14ac:dyDescent="0.3">
      <c r="A31" s="84" t="s">
        <v>149</v>
      </c>
      <c r="B31" s="86" t="s">
        <v>150</v>
      </c>
      <c r="C31" s="58">
        <f t="shared" si="0"/>
        <v>2.84</v>
      </c>
      <c r="D31" s="59" t="str">
        <f>'1.1'!E32</f>
        <v>х</v>
      </c>
      <c r="E31" s="59" t="str">
        <f>'1.1'!F32</f>
        <v>2</v>
      </c>
      <c r="F31" s="60" t="str">
        <f>'1.2'!E32</f>
        <v>х</v>
      </c>
      <c r="G31" s="60" t="str">
        <f>'1.2'!F32</f>
        <v>2</v>
      </c>
      <c r="H31" s="60" t="str">
        <f>'1.3'!Z35</f>
        <v>Х</v>
      </c>
      <c r="I31" s="60" t="str">
        <f>'1.3'!AA35</f>
        <v>2</v>
      </c>
      <c r="J31" s="60" t="str">
        <f>'1.4'!Z34</f>
        <v>Х</v>
      </c>
      <c r="K31" s="60">
        <f>'1.4'!AA34</f>
        <v>2</v>
      </c>
      <c r="L31" s="60" t="str">
        <f>'1.5'!E32</f>
        <v>х</v>
      </c>
      <c r="M31" s="60">
        <f>'1.5'!F32</f>
        <v>2</v>
      </c>
      <c r="N31" s="61">
        <f>'1.6'!C32</f>
        <v>0</v>
      </c>
      <c r="O31" s="61" t="str">
        <f>'1.6'!D32</f>
        <v>5</v>
      </c>
      <c r="P31" s="62">
        <f>'1.8'!E32</f>
        <v>100</v>
      </c>
      <c r="Q31" s="62" t="str">
        <f>'1.8'!F32</f>
        <v>5</v>
      </c>
    </row>
    <row r="32" spans="1:17" s="3" customFormat="1" ht="25.5" customHeight="1" x14ac:dyDescent="0.3">
      <c r="A32" s="84">
        <v>861</v>
      </c>
      <c r="B32" s="86" t="s">
        <v>151</v>
      </c>
      <c r="C32" s="58">
        <f t="shared" si="0"/>
        <v>2.62</v>
      </c>
      <c r="D32" s="59">
        <f>'1.1'!E33</f>
        <v>100</v>
      </c>
      <c r="E32" s="59" t="str">
        <f>'1.1'!F33</f>
        <v>5</v>
      </c>
      <c r="F32" s="60">
        <f>'1.2'!E33</f>
        <v>100</v>
      </c>
      <c r="G32" s="60" t="str">
        <f>'1.2'!F33</f>
        <v>5</v>
      </c>
      <c r="H32" s="60">
        <f>'1.3'!Z36</f>
        <v>37.5</v>
      </c>
      <c r="I32" s="60" t="str">
        <f>'1.3'!AA36</f>
        <v>0</v>
      </c>
      <c r="J32" s="60">
        <f>'1.4'!Z35</f>
        <v>37.5</v>
      </c>
      <c r="K32" s="60" t="str">
        <f>'1.4'!AA35</f>
        <v>0</v>
      </c>
      <c r="L32" s="60">
        <f>'1.5'!E33</f>
        <v>96.15384615384616</v>
      </c>
      <c r="M32" s="60" t="str">
        <f>'1.5'!F33</f>
        <v>4</v>
      </c>
      <c r="N32" s="61">
        <f>'1.6'!C33</f>
        <v>0</v>
      </c>
      <c r="O32" s="61" t="str">
        <f>'1.6'!D33</f>
        <v>5</v>
      </c>
      <c r="P32" s="62">
        <f>'1.8'!E33</f>
        <v>0</v>
      </c>
      <c r="Q32" s="62" t="str">
        <f>'1.8'!F33</f>
        <v>0</v>
      </c>
    </row>
    <row r="33" spans="1:17" s="3" customFormat="1" ht="25.5" customHeight="1" x14ac:dyDescent="0.3">
      <c r="A33" s="84" t="s">
        <v>103</v>
      </c>
      <c r="B33" s="86" t="s">
        <v>102</v>
      </c>
      <c r="C33" s="58">
        <f t="shared" si="0"/>
        <v>2.8</v>
      </c>
      <c r="D33" s="59">
        <f>'1.1'!E34</f>
        <v>100</v>
      </c>
      <c r="E33" s="59" t="str">
        <f>'1.1'!F34</f>
        <v>5</v>
      </c>
      <c r="F33" s="60">
        <f>'1.2'!E34</f>
        <v>0</v>
      </c>
      <c r="G33" s="60" t="str">
        <f>'1.2'!F34</f>
        <v>0</v>
      </c>
      <c r="H33" s="60">
        <f>'1.3'!Z37</f>
        <v>12.5</v>
      </c>
      <c r="I33" s="60" t="str">
        <f>'1.3'!AA37</f>
        <v>0</v>
      </c>
      <c r="J33" s="60">
        <f>'1.4'!Z36</f>
        <v>25</v>
      </c>
      <c r="K33" s="60" t="str">
        <f>'1.4'!AA36</f>
        <v>0</v>
      </c>
      <c r="L33" s="60">
        <f>'1.5'!E34</f>
        <v>100</v>
      </c>
      <c r="M33" s="60" t="str">
        <f>'1.5'!F34</f>
        <v>5</v>
      </c>
      <c r="N33" s="61">
        <f>'1.6'!C34</f>
        <v>0</v>
      </c>
      <c r="O33" s="61" t="str">
        <f>'1.6'!D34</f>
        <v>5</v>
      </c>
      <c r="P33" s="62">
        <f>'1.8'!E34</f>
        <v>100</v>
      </c>
      <c r="Q33" s="62" t="str">
        <f>'1.8'!F34</f>
        <v>5</v>
      </c>
    </row>
    <row r="34" spans="1:17" s="3" customFormat="1" ht="25.5" customHeight="1" x14ac:dyDescent="0.3">
      <c r="A34" s="84">
        <v>875</v>
      </c>
      <c r="B34" s="86" t="s">
        <v>6</v>
      </c>
      <c r="C34" s="58">
        <f t="shared" si="0"/>
        <v>2.76</v>
      </c>
      <c r="D34" s="59">
        <f>'1.1'!E35</f>
        <v>100</v>
      </c>
      <c r="E34" s="59" t="str">
        <f>'1.1'!F35</f>
        <v>5</v>
      </c>
      <c r="F34" s="60">
        <f>'1.2'!E35</f>
        <v>100</v>
      </c>
      <c r="G34" s="60" t="str">
        <f>'1.2'!F35</f>
        <v>5</v>
      </c>
      <c r="H34" s="60">
        <f>'1.3'!Z38</f>
        <v>37.5</v>
      </c>
      <c r="I34" s="60" t="str">
        <f>'1.3'!AA38</f>
        <v>0</v>
      </c>
      <c r="J34" s="60">
        <f>'1.4'!Z37</f>
        <v>87.5</v>
      </c>
      <c r="K34" s="60" t="str">
        <f>'1.4'!AA37</f>
        <v>1</v>
      </c>
      <c r="L34" s="60">
        <f>'1.5'!E35</f>
        <v>81.818181818181827</v>
      </c>
      <c r="M34" s="60" t="str">
        <f>'1.5'!F35</f>
        <v>1</v>
      </c>
      <c r="N34" s="61">
        <f>'1.6'!C35</f>
        <v>0</v>
      </c>
      <c r="O34" s="61" t="str">
        <f>'1.6'!D35</f>
        <v>5</v>
      </c>
      <c r="P34" s="62">
        <f>'1.8'!E35</f>
        <v>100</v>
      </c>
      <c r="Q34" s="62" t="str">
        <f>'1.8'!F35</f>
        <v>5</v>
      </c>
    </row>
    <row r="35" spans="1:17" s="3" customFormat="1" ht="25.5" customHeight="1" x14ac:dyDescent="0.3">
      <c r="A35" s="84">
        <v>880</v>
      </c>
      <c r="B35" s="85" t="s">
        <v>64</v>
      </c>
      <c r="C35" s="58">
        <f t="shared" si="0"/>
        <v>2.4</v>
      </c>
      <c r="D35" s="59">
        <f>'1.1'!E36</f>
        <v>100</v>
      </c>
      <c r="E35" s="59" t="str">
        <f>'1.1'!F36</f>
        <v>5</v>
      </c>
      <c r="F35" s="60">
        <f>'1.2'!E36</f>
        <v>100</v>
      </c>
      <c r="G35" s="60" t="str">
        <f>'1.2'!F36</f>
        <v>5</v>
      </c>
      <c r="H35" s="60">
        <f>'1.3'!Z39</f>
        <v>75</v>
      </c>
      <c r="I35" s="60" t="str">
        <f>'1.3'!AA39</f>
        <v>0</v>
      </c>
      <c r="J35" s="60">
        <f>'1.4'!Z38</f>
        <v>37.5</v>
      </c>
      <c r="K35" s="60" t="str">
        <f>'1.4'!AA38</f>
        <v>0</v>
      </c>
      <c r="L35" s="60">
        <f>'1.5'!E36</f>
        <v>33.333333333333329</v>
      </c>
      <c r="M35" s="60" t="str">
        <f>'1.5'!F36</f>
        <v>0</v>
      </c>
      <c r="N35" s="61">
        <f>'1.6'!C36</f>
        <v>0</v>
      </c>
      <c r="O35" s="61" t="str">
        <f>'1.6'!D36</f>
        <v>5</v>
      </c>
      <c r="P35" s="62">
        <f>'1.8'!E36</f>
        <v>100</v>
      </c>
      <c r="Q35" s="62" t="str">
        <f>'1.8'!F36</f>
        <v>5</v>
      </c>
    </row>
    <row r="36" spans="1:17" s="3" customFormat="1" ht="25.5" customHeight="1" x14ac:dyDescent="0.3">
      <c r="A36" s="84">
        <v>886</v>
      </c>
      <c r="B36" s="85" t="s">
        <v>61</v>
      </c>
      <c r="C36" s="58">
        <f t="shared" si="0"/>
        <v>3.3</v>
      </c>
      <c r="D36" s="59" t="str">
        <f>'1.1'!E37</f>
        <v>х</v>
      </c>
      <c r="E36" s="59" t="str">
        <f>'1.1'!F37</f>
        <v>2</v>
      </c>
      <c r="F36" s="60" t="str">
        <f>'1.2'!E37</f>
        <v>х</v>
      </c>
      <c r="G36" s="60" t="str">
        <f>'1.2'!F37</f>
        <v>2</v>
      </c>
      <c r="H36" s="60">
        <f>'1.3'!Z40</f>
        <v>62.5</v>
      </c>
      <c r="I36" s="60" t="str">
        <f>'1.3'!AA40</f>
        <v>0</v>
      </c>
      <c r="J36" s="60">
        <f>'1.4'!Z39</f>
        <v>100</v>
      </c>
      <c r="K36" s="60" t="str">
        <f>'1.4'!AA39</f>
        <v>5</v>
      </c>
      <c r="L36" s="60">
        <f>'1.5'!E37</f>
        <v>100</v>
      </c>
      <c r="M36" s="60" t="str">
        <f>'1.5'!F37</f>
        <v>5</v>
      </c>
      <c r="N36" s="61">
        <f>'1.6'!C37</f>
        <v>0</v>
      </c>
      <c r="O36" s="61" t="str">
        <f>'1.6'!D37</f>
        <v>5</v>
      </c>
      <c r="P36" s="62" t="str">
        <f>'1.8'!E37</f>
        <v>х</v>
      </c>
      <c r="Q36" s="62" t="str">
        <f>'1.8'!F37</f>
        <v>2</v>
      </c>
    </row>
    <row r="37" spans="1:17" s="3" customFormat="1" ht="25.5" customHeight="1" x14ac:dyDescent="0.3">
      <c r="A37" s="84">
        <v>892</v>
      </c>
      <c r="B37" s="85" t="s">
        <v>51</v>
      </c>
      <c r="C37" s="58">
        <f t="shared" si="0"/>
        <v>3.3</v>
      </c>
      <c r="D37" s="59" t="str">
        <f>'1.1'!E38</f>
        <v>х</v>
      </c>
      <c r="E37" s="59" t="str">
        <f>'1.1'!F38</f>
        <v>2</v>
      </c>
      <c r="F37" s="60" t="str">
        <f>'1.2'!E38</f>
        <v>х</v>
      </c>
      <c r="G37" s="60" t="str">
        <f>'1.2'!F38</f>
        <v>2</v>
      </c>
      <c r="H37" s="60">
        <f>'1.3'!Z41</f>
        <v>60</v>
      </c>
      <c r="I37" s="60" t="str">
        <f>'1.3'!AA41</f>
        <v>0</v>
      </c>
      <c r="J37" s="60">
        <f>'1.4'!Z40</f>
        <v>100</v>
      </c>
      <c r="K37" s="60" t="str">
        <f>'1.4'!AA40</f>
        <v>5</v>
      </c>
      <c r="L37" s="60">
        <f>'1.5'!E38</f>
        <v>100</v>
      </c>
      <c r="M37" s="60" t="str">
        <f>'1.5'!F38</f>
        <v>5</v>
      </c>
      <c r="N37" s="61">
        <f>'1.6'!C38</f>
        <v>0</v>
      </c>
      <c r="O37" s="61" t="str">
        <f>'1.6'!D38</f>
        <v>5</v>
      </c>
      <c r="P37" s="62" t="str">
        <f>'1.8'!E38</f>
        <v>х</v>
      </c>
      <c r="Q37" s="62" t="str">
        <f>'1.8'!F38</f>
        <v>2</v>
      </c>
    </row>
    <row r="38" spans="1:17" x14ac:dyDescent="0.3">
      <c r="E38" s="15"/>
      <c r="F38" s="16"/>
      <c r="G38" s="15"/>
      <c r="H38" s="16"/>
      <c r="I38" s="15"/>
      <c r="J38" s="16"/>
      <c r="K38" s="17"/>
      <c r="L38" s="16"/>
      <c r="M38" s="15"/>
      <c r="N38" s="18"/>
      <c r="O38" s="15"/>
      <c r="P38" s="16"/>
      <c r="Q38" s="15"/>
    </row>
    <row r="39" spans="1:17" x14ac:dyDescent="0.3">
      <c r="E39" s="15"/>
      <c r="F39" s="16"/>
      <c r="G39" s="15"/>
      <c r="H39" s="16"/>
      <c r="I39" s="15"/>
      <c r="J39" s="16"/>
      <c r="K39" s="17"/>
      <c r="L39" s="16"/>
      <c r="M39" s="15"/>
      <c r="N39" s="18"/>
      <c r="O39" s="15"/>
      <c r="P39" s="16"/>
      <c r="Q39" s="15"/>
    </row>
    <row r="40" spans="1:17" x14ac:dyDescent="0.3">
      <c r="E40" s="15"/>
      <c r="F40" s="16"/>
      <c r="G40" s="15"/>
      <c r="H40" s="16"/>
      <c r="I40" s="15"/>
      <c r="J40" s="16"/>
      <c r="K40" s="17"/>
      <c r="L40" s="16"/>
      <c r="M40" s="15"/>
      <c r="N40" s="18"/>
      <c r="O40" s="15"/>
      <c r="P40" s="16"/>
      <c r="Q40" s="15"/>
    </row>
    <row r="41" spans="1:17" x14ac:dyDescent="0.3">
      <c r="E41" s="15"/>
      <c r="F41" s="16"/>
      <c r="G41" s="15"/>
      <c r="H41" s="16"/>
      <c r="I41" s="15"/>
      <c r="J41" s="16"/>
      <c r="K41" s="17"/>
      <c r="L41" s="16"/>
      <c r="M41" s="15"/>
      <c r="N41" s="18"/>
      <c r="O41" s="15"/>
      <c r="P41" s="16"/>
      <c r="Q41" s="15"/>
    </row>
    <row r="42" spans="1:17" x14ac:dyDescent="0.3">
      <c r="E42" s="15"/>
      <c r="F42" s="16"/>
      <c r="G42" s="15"/>
      <c r="H42" s="16"/>
      <c r="I42" s="15"/>
      <c r="J42" s="16"/>
      <c r="K42" s="17"/>
      <c r="L42" s="16"/>
      <c r="M42" s="15"/>
      <c r="N42" s="18"/>
      <c r="O42" s="15"/>
      <c r="P42" s="16"/>
      <c r="Q42" s="15"/>
    </row>
    <row r="43" spans="1:17" x14ac:dyDescent="0.3">
      <c r="E43" s="15"/>
      <c r="F43" s="16"/>
      <c r="G43" s="15"/>
      <c r="H43" s="16"/>
      <c r="I43" s="15"/>
      <c r="J43" s="16"/>
      <c r="K43" s="17"/>
      <c r="L43" s="16"/>
      <c r="M43" s="15"/>
      <c r="N43" s="18"/>
      <c r="O43" s="15"/>
      <c r="P43" s="16"/>
      <c r="Q43" s="15"/>
    </row>
    <row r="44" spans="1:17" x14ac:dyDescent="0.3">
      <c r="E44" s="15"/>
      <c r="F44" s="16"/>
      <c r="G44" s="15"/>
      <c r="H44" s="16"/>
      <c r="I44" s="15"/>
      <c r="J44" s="16"/>
      <c r="K44" s="17"/>
      <c r="L44" s="16"/>
      <c r="M44" s="15"/>
      <c r="N44" s="18"/>
      <c r="O44" s="15"/>
      <c r="P44" s="16"/>
      <c r="Q44" s="15"/>
    </row>
    <row r="45" spans="1:17" x14ac:dyDescent="0.3">
      <c r="E45" s="15"/>
      <c r="F45" s="16"/>
      <c r="G45" s="15"/>
      <c r="H45" s="16"/>
      <c r="I45" s="15"/>
      <c r="J45" s="16"/>
      <c r="K45" s="17"/>
      <c r="L45" s="16"/>
      <c r="M45" s="15"/>
      <c r="N45" s="18"/>
      <c r="O45" s="15"/>
      <c r="P45" s="16"/>
      <c r="Q45" s="15"/>
    </row>
  </sheetData>
  <autoFilter ref="A5:Q37"/>
  <mergeCells count="15">
    <mergeCell ref="A1:Q1"/>
    <mergeCell ref="P3:Q3"/>
    <mergeCell ref="D3:E3"/>
    <mergeCell ref="F3:G3"/>
    <mergeCell ref="H3:I3"/>
    <mergeCell ref="J3:K3"/>
    <mergeCell ref="L3:M3"/>
    <mergeCell ref="N3:O3"/>
    <mergeCell ref="P4:Q4"/>
    <mergeCell ref="D4:E4"/>
    <mergeCell ref="F4:G4"/>
    <mergeCell ref="H4:I4"/>
    <mergeCell ref="J4:K4"/>
    <mergeCell ref="L4:M4"/>
    <mergeCell ref="N4:O4"/>
  </mergeCells>
  <pageMargins left="0" right="0" top="0" bottom="0" header="0" footer="0"/>
  <pageSetup paperSize="9" scale="48" fitToHeight="0" orientation="landscape" horizontalDpi="4294967294" verticalDpi="4294967294"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92D050"/>
    <pageSetUpPr fitToPage="1"/>
  </sheetPr>
  <dimension ref="A1:CU142"/>
  <sheetViews>
    <sheetView view="pageBreakPreview" zoomScaleNormal="100" zoomScaleSheetLayoutView="100" workbookViewId="0">
      <selection activeCell="E13" sqref="E13"/>
    </sheetView>
  </sheetViews>
  <sheetFormatPr defaultColWidth="9.109375" defaultRowHeight="13.8" x14ac:dyDescent="0.25"/>
  <cols>
    <col min="1" max="1" width="6.6640625" style="21" customWidth="1"/>
    <col min="2" max="2" width="50.6640625" style="21" customWidth="1"/>
    <col min="3" max="3" width="32.6640625" style="23" customWidth="1"/>
    <col min="4" max="4" width="23.6640625" style="23" customWidth="1"/>
    <col min="5" max="5" width="34.109375" style="21" customWidth="1"/>
    <col min="6" max="6" width="23.6640625" style="24" customWidth="1"/>
    <col min="7" max="16384" width="9.109375" style="21"/>
  </cols>
  <sheetData>
    <row r="1" spans="1:6" ht="54.75" customHeight="1" x14ac:dyDescent="0.25">
      <c r="A1" s="172" t="s">
        <v>87</v>
      </c>
      <c r="B1" s="172"/>
      <c r="C1" s="172"/>
      <c r="D1" s="172"/>
      <c r="E1" s="172"/>
      <c r="F1" s="172"/>
    </row>
    <row r="3" spans="1:6" ht="92.4" x14ac:dyDescent="0.25">
      <c r="A3" s="93" t="s">
        <v>0</v>
      </c>
      <c r="B3" s="93" t="s">
        <v>1</v>
      </c>
      <c r="C3" s="93" t="s">
        <v>114</v>
      </c>
      <c r="D3" s="93" t="s">
        <v>22</v>
      </c>
      <c r="E3" s="93" t="s">
        <v>52</v>
      </c>
      <c r="F3" s="93" t="s">
        <v>20</v>
      </c>
    </row>
    <row r="4" spans="1:6" ht="26.4" x14ac:dyDescent="0.25">
      <c r="A4" s="93"/>
      <c r="B4" s="94" t="s">
        <v>29</v>
      </c>
      <c r="C4" s="93" t="s">
        <v>152</v>
      </c>
      <c r="D4" s="93" t="s">
        <v>152</v>
      </c>
      <c r="E4" s="93" t="s">
        <v>152</v>
      </c>
      <c r="F4" s="93" t="s">
        <v>152</v>
      </c>
    </row>
    <row r="5" spans="1:6" x14ac:dyDescent="0.25">
      <c r="A5" s="93"/>
      <c r="B5" s="94" t="s">
        <v>10</v>
      </c>
      <c r="C5" s="93" t="s">
        <v>16</v>
      </c>
      <c r="D5" s="93" t="s">
        <v>16</v>
      </c>
      <c r="E5" s="95" t="s">
        <v>21</v>
      </c>
      <c r="F5" s="95" t="s">
        <v>26</v>
      </c>
    </row>
    <row r="6" spans="1:6" ht="52.8" x14ac:dyDescent="0.25">
      <c r="A6" s="93"/>
      <c r="B6" s="94" t="s">
        <v>11</v>
      </c>
      <c r="C6" s="93" t="s">
        <v>153</v>
      </c>
      <c r="D6" s="93" t="s">
        <v>12</v>
      </c>
      <c r="E6" s="93" t="s">
        <v>27</v>
      </c>
      <c r="F6" s="96"/>
    </row>
    <row r="7" spans="1:6" s="22" customFormat="1" ht="25.5" customHeight="1" x14ac:dyDescent="0.3">
      <c r="A7" s="84">
        <v>802</v>
      </c>
      <c r="B7" s="85" t="s">
        <v>45</v>
      </c>
      <c r="C7" s="64">
        <v>2</v>
      </c>
      <c r="D7" s="64">
        <v>2</v>
      </c>
      <c r="E7" s="65">
        <v>100</v>
      </c>
      <c r="F7" s="63" t="s">
        <v>123</v>
      </c>
    </row>
    <row r="8" spans="1:6" s="11" customFormat="1" ht="25.5" customHeight="1" x14ac:dyDescent="0.3">
      <c r="A8" s="84">
        <v>803</v>
      </c>
      <c r="B8" s="86" t="s">
        <v>7</v>
      </c>
      <c r="C8" s="64">
        <v>0</v>
      </c>
      <c r="D8" s="64">
        <v>0</v>
      </c>
      <c r="E8" s="65" t="s">
        <v>192</v>
      </c>
      <c r="F8" s="63" t="s">
        <v>120</v>
      </c>
    </row>
    <row r="9" spans="1:6" s="11" customFormat="1" ht="25.5" customHeight="1" x14ac:dyDescent="0.3">
      <c r="A9" s="84">
        <v>811</v>
      </c>
      <c r="B9" s="86" t="s">
        <v>8</v>
      </c>
      <c r="C9" s="64">
        <v>6</v>
      </c>
      <c r="D9" s="64">
        <v>6</v>
      </c>
      <c r="E9" s="65">
        <v>100</v>
      </c>
      <c r="F9" s="63" t="s">
        <v>123</v>
      </c>
    </row>
    <row r="10" spans="1:6" s="11" customFormat="1" ht="25.5" customHeight="1" x14ac:dyDescent="0.3">
      <c r="A10" s="84">
        <v>812</v>
      </c>
      <c r="B10" s="85" t="s">
        <v>46</v>
      </c>
      <c r="C10" s="64">
        <v>2</v>
      </c>
      <c r="D10" s="64">
        <v>2</v>
      </c>
      <c r="E10" s="65">
        <v>100</v>
      </c>
      <c r="F10" s="63" t="s">
        <v>123</v>
      </c>
    </row>
    <row r="11" spans="1:6" s="11" customFormat="1" ht="25.5" customHeight="1" x14ac:dyDescent="0.3">
      <c r="A11" s="84">
        <v>814</v>
      </c>
      <c r="B11" s="85" t="s">
        <v>95</v>
      </c>
      <c r="C11" s="73">
        <v>2</v>
      </c>
      <c r="D11" s="73">
        <v>2</v>
      </c>
      <c r="E11" s="65">
        <v>100</v>
      </c>
      <c r="F11" s="63" t="s">
        <v>123</v>
      </c>
    </row>
    <row r="12" spans="1:6" s="11" customFormat="1" ht="25.5" customHeight="1" x14ac:dyDescent="0.3">
      <c r="A12" s="84">
        <v>815</v>
      </c>
      <c r="B12" s="86" t="s">
        <v>96</v>
      </c>
      <c r="C12" s="64">
        <v>2</v>
      </c>
      <c r="D12" s="64">
        <v>2</v>
      </c>
      <c r="E12" s="65">
        <v>100</v>
      </c>
      <c r="F12" s="63" t="s">
        <v>123</v>
      </c>
    </row>
    <row r="13" spans="1:6" s="11" customFormat="1" ht="25.5" customHeight="1" x14ac:dyDescent="0.3">
      <c r="A13" s="84">
        <v>816</v>
      </c>
      <c r="B13" s="85" t="s">
        <v>47</v>
      </c>
      <c r="C13" s="64">
        <v>6</v>
      </c>
      <c r="D13" s="64">
        <v>6</v>
      </c>
      <c r="E13" s="65">
        <v>100</v>
      </c>
      <c r="F13" s="63" t="s">
        <v>123</v>
      </c>
    </row>
    <row r="14" spans="1:6" s="11" customFormat="1" ht="25.5" customHeight="1" x14ac:dyDescent="0.3">
      <c r="A14" s="84" t="s">
        <v>97</v>
      </c>
      <c r="B14" s="85" t="s">
        <v>98</v>
      </c>
      <c r="C14" s="64">
        <v>2</v>
      </c>
      <c r="D14" s="64">
        <v>2</v>
      </c>
      <c r="E14" s="65">
        <v>100</v>
      </c>
      <c r="F14" s="63" t="s">
        <v>123</v>
      </c>
    </row>
    <row r="15" spans="1:6" s="11" customFormat="1" ht="25.5" customHeight="1" x14ac:dyDescent="0.3">
      <c r="A15" s="84">
        <v>820</v>
      </c>
      <c r="B15" s="86" t="s">
        <v>2</v>
      </c>
      <c r="C15" s="64">
        <v>2</v>
      </c>
      <c r="D15" s="64">
        <v>2</v>
      </c>
      <c r="E15" s="65">
        <v>100</v>
      </c>
      <c r="F15" s="63" t="s">
        <v>123</v>
      </c>
    </row>
    <row r="16" spans="1:6" s="11" customFormat="1" ht="25.5" customHeight="1" x14ac:dyDescent="0.3">
      <c r="A16" s="84">
        <v>821</v>
      </c>
      <c r="B16" s="85" t="s">
        <v>63</v>
      </c>
      <c r="C16" s="64">
        <v>3</v>
      </c>
      <c r="D16" s="64">
        <v>2</v>
      </c>
      <c r="E16" s="65">
        <v>66.666666666666657</v>
      </c>
      <c r="F16" s="63" t="s">
        <v>118</v>
      </c>
    </row>
    <row r="17" spans="1:6" s="11" customFormat="1" ht="25.5" customHeight="1" x14ac:dyDescent="0.3">
      <c r="A17" s="84">
        <v>825</v>
      </c>
      <c r="B17" s="86" t="s">
        <v>84</v>
      </c>
      <c r="C17" s="64">
        <v>2</v>
      </c>
      <c r="D17" s="64">
        <v>2</v>
      </c>
      <c r="E17" s="65">
        <v>100</v>
      </c>
      <c r="F17" s="63" t="s">
        <v>123</v>
      </c>
    </row>
    <row r="18" spans="1:6" s="11" customFormat="1" ht="25.5" customHeight="1" x14ac:dyDescent="0.3">
      <c r="A18" s="84" t="s">
        <v>99</v>
      </c>
      <c r="B18" s="86" t="s">
        <v>100</v>
      </c>
      <c r="C18" s="64">
        <v>2</v>
      </c>
      <c r="D18" s="64">
        <v>0</v>
      </c>
      <c r="E18" s="65">
        <v>0</v>
      </c>
      <c r="F18" s="63" t="s">
        <v>118</v>
      </c>
    </row>
    <row r="19" spans="1:6" s="11" customFormat="1" ht="25.5" customHeight="1" x14ac:dyDescent="0.3">
      <c r="A19" s="84">
        <v>830</v>
      </c>
      <c r="B19" s="86" t="s">
        <v>58</v>
      </c>
      <c r="C19" s="64">
        <v>2</v>
      </c>
      <c r="D19" s="64">
        <v>2</v>
      </c>
      <c r="E19" s="65">
        <v>100</v>
      </c>
      <c r="F19" s="63" t="s">
        <v>123</v>
      </c>
    </row>
    <row r="20" spans="1:6" s="11" customFormat="1" ht="25.5" customHeight="1" x14ac:dyDescent="0.3">
      <c r="A20" s="84">
        <v>832</v>
      </c>
      <c r="B20" s="86" t="s">
        <v>65</v>
      </c>
      <c r="C20" s="64">
        <v>3</v>
      </c>
      <c r="D20" s="64">
        <v>3</v>
      </c>
      <c r="E20" s="65">
        <v>100</v>
      </c>
      <c r="F20" s="63" t="s">
        <v>123</v>
      </c>
    </row>
    <row r="21" spans="1:6" s="11" customFormat="1" ht="25.5" customHeight="1" x14ac:dyDescent="0.3">
      <c r="A21" s="84" t="s">
        <v>48</v>
      </c>
      <c r="B21" s="86" t="s">
        <v>66</v>
      </c>
      <c r="C21" s="64">
        <v>0</v>
      </c>
      <c r="D21" s="64">
        <v>0</v>
      </c>
      <c r="E21" s="65" t="s">
        <v>192</v>
      </c>
      <c r="F21" s="63" t="s">
        <v>120</v>
      </c>
    </row>
    <row r="22" spans="1:6" s="11" customFormat="1" ht="25.5" customHeight="1" x14ac:dyDescent="0.3">
      <c r="A22" s="84">
        <v>834</v>
      </c>
      <c r="B22" s="86" t="s">
        <v>3</v>
      </c>
      <c r="C22" s="64">
        <v>2</v>
      </c>
      <c r="D22" s="64">
        <v>2</v>
      </c>
      <c r="E22" s="65">
        <v>100</v>
      </c>
      <c r="F22" s="63" t="s">
        <v>123</v>
      </c>
    </row>
    <row r="23" spans="1:6" s="11" customFormat="1" ht="25.5" customHeight="1" x14ac:dyDescent="0.3">
      <c r="A23" s="84">
        <v>835</v>
      </c>
      <c r="B23" s="85" t="s">
        <v>49</v>
      </c>
      <c r="C23" s="64">
        <v>2</v>
      </c>
      <c r="D23" s="64">
        <v>2</v>
      </c>
      <c r="E23" s="65">
        <v>100</v>
      </c>
      <c r="F23" s="63" t="s">
        <v>123</v>
      </c>
    </row>
    <row r="24" spans="1:6" s="11" customFormat="1" ht="25.5" customHeight="1" x14ac:dyDescent="0.3">
      <c r="A24" s="84" t="s">
        <v>62</v>
      </c>
      <c r="B24" s="85" t="s">
        <v>101</v>
      </c>
      <c r="C24" s="64">
        <v>2</v>
      </c>
      <c r="D24" s="64">
        <v>2</v>
      </c>
      <c r="E24" s="65">
        <v>100</v>
      </c>
      <c r="F24" s="63" t="s">
        <v>123</v>
      </c>
    </row>
    <row r="25" spans="1:6" s="11" customFormat="1" ht="25.5" customHeight="1" x14ac:dyDescent="0.3">
      <c r="A25" s="84">
        <v>840</v>
      </c>
      <c r="B25" s="86" t="s">
        <v>5</v>
      </c>
      <c r="C25" s="64">
        <v>2</v>
      </c>
      <c r="D25" s="64">
        <v>2</v>
      </c>
      <c r="E25" s="65">
        <v>100</v>
      </c>
      <c r="F25" s="63" t="s">
        <v>123</v>
      </c>
    </row>
    <row r="26" spans="1:6" s="11" customFormat="1" ht="25.5" customHeight="1" x14ac:dyDescent="0.3">
      <c r="A26" s="84">
        <v>843</v>
      </c>
      <c r="B26" s="85" t="s">
        <v>59</v>
      </c>
      <c r="C26" s="64">
        <v>2</v>
      </c>
      <c r="D26" s="64">
        <v>2</v>
      </c>
      <c r="E26" s="65">
        <v>100</v>
      </c>
      <c r="F26" s="63" t="s">
        <v>123</v>
      </c>
    </row>
    <row r="27" spans="1:6" s="11" customFormat="1" ht="25.5" customHeight="1" x14ac:dyDescent="0.3">
      <c r="A27" s="84" t="s">
        <v>50</v>
      </c>
      <c r="B27" s="85" t="s">
        <v>60</v>
      </c>
      <c r="C27" s="64">
        <v>2</v>
      </c>
      <c r="D27" s="64">
        <v>2</v>
      </c>
      <c r="E27" s="65">
        <v>100</v>
      </c>
      <c r="F27" s="63" t="s">
        <v>123</v>
      </c>
    </row>
    <row r="28" spans="1:6" s="11" customFormat="1" ht="25.5" customHeight="1" x14ac:dyDescent="0.3">
      <c r="A28" s="84">
        <v>846</v>
      </c>
      <c r="B28" s="86" t="s">
        <v>146</v>
      </c>
      <c r="C28" s="73">
        <v>2</v>
      </c>
      <c r="D28" s="64">
        <v>2</v>
      </c>
      <c r="E28" s="65">
        <v>100</v>
      </c>
      <c r="F28" s="63" t="s">
        <v>123</v>
      </c>
    </row>
    <row r="29" spans="1:6" s="11" customFormat="1" ht="25.5" customHeight="1" x14ac:dyDescent="0.3">
      <c r="A29" s="84" t="s">
        <v>147</v>
      </c>
      <c r="B29" s="86" t="s">
        <v>148</v>
      </c>
      <c r="C29" s="64">
        <v>0</v>
      </c>
      <c r="D29" s="64">
        <v>0</v>
      </c>
      <c r="E29" s="65" t="s">
        <v>192</v>
      </c>
      <c r="F29" s="63" t="s">
        <v>120</v>
      </c>
    </row>
    <row r="30" spans="1:6" s="11" customFormat="1" ht="25.5" customHeight="1" x14ac:dyDescent="0.3">
      <c r="A30" s="84">
        <v>855</v>
      </c>
      <c r="B30" s="86" t="s">
        <v>4</v>
      </c>
      <c r="C30" s="64">
        <v>2</v>
      </c>
      <c r="D30" s="64">
        <v>2</v>
      </c>
      <c r="E30" s="65">
        <v>100</v>
      </c>
      <c r="F30" s="63" t="s">
        <v>123</v>
      </c>
    </row>
    <row r="31" spans="1:6" s="11" customFormat="1" ht="25.5" customHeight="1" x14ac:dyDescent="0.3">
      <c r="A31" s="84">
        <v>856</v>
      </c>
      <c r="B31" s="86" t="s">
        <v>9</v>
      </c>
      <c r="C31" s="64">
        <v>2</v>
      </c>
      <c r="D31" s="64">
        <v>2</v>
      </c>
      <c r="E31" s="65">
        <v>100</v>
      </c>
      <c r="F31" s="63" t="s">
        <v>123</v>
      </c>
    </row>
    <row r="32" spans="1:6" s="11" customFormat="1" ht="25.5" customHeight="1" x14ac:dyDescent="0.3">
      <c r="A32" s="84" t="s">
        <v>149</v>
      </c>
      <c r="B32" s="86" t="s">
        <v>150</v>
      </c>
      <c r="C32" s="64">
        <v>0</v>
      </c>
      <c r="D32" s="64">
        <v>0</v>
      </c>
      <c r="E32" s="65" t="s">
        <v>192</v>
      </c>
      <c r="F32" s="63" t="s">
        <v>120</v>
      </c>
    </row>
    <row r="33" spans="1:99" s="11" customFormat="1" ht="25.5" customHeight="1" x14ac:dyDescent="0.3">
      <c r="A33" s="84">
        <v>861</v>
      </c>
      <c r="B33" s="86" t="s">
        <v>151</v>
      </c>
      <c r="C33" s="64">
        <v>2</v>
      </c>
      <c r="D33" s="64">
        <v>2</v>
      </c>
      <c r="E33" s="65">
        <v>100</v>
      </c>
      <c r="F33" s="63" t="s">
        <v>123</v>
      </c>
    </row>
    <row r="34" spans="1:99" s="11" customFormat="1" ht="25.5" customHeight="1" x14ac:dyDescent="0.3">
      <c r="A34" s="84" t="s">
        <v>103</v>
      </c>
      <c r="B34" s="86" t="s">
        <v>102</v>
      </c>
      <c r="C34" s="64">
        <v>2</v>
      </c>
      <c r="D34" s="64">
        <v>2</v>
      </c>
      <c r="E34" s="65">
        <v>100</v>
      </c>
      <c r="F34" s="63" t="s">
        <v>123</v>
      </c>
    </row>
    <row r="35" spans="1:99" s="11" customFormat="1" ht="25.5" customHeight="1" x14ac:dyDescent="0.3">
      <c r="A35" s="84">
        <v>875</v>
      </c>
      <c r="B35" s="86" t="s">
        <v>6</v>
      </c>
      <c r="C35" s="64">
        <v>2</v>
      </c>
      <c r="D35" s="64">
        <v>2</v>
      </c>
      <c r="E35" s="65">
        <v>100</v>
      </c>
      <c r="F35" s="63" t="s">
        <v>123</v>
      </c>
    </row>
    <row r="36" spans="1:99" s="11" customFormat="1" ht="25.5" customHeight="1" x14ac:dyDescent="0.3">
      <c r="A36" s="84">
        <v>880</v>
      </c>
      <c r="B36" s="85" t="s">
        <v>64</v>
      </c>
      <c r="C36" s="64">
        <v>2</v>
      </c>
      <c r="D36" s="64">
        <v>2</v>
      </c>
      <c r="E36" s="65">
        <v>100</v>
      </c>
      <c r="F36" s="63" t="s">
        <v>123</v>
      </c>
    </row>
    <row r="37" spans="1:99" ht="26.4" x14ac:dyDescent="0.25">
      <c r="A37" s="84">
        <v>886</v>
      </c>
      <c r="B37" s="85" t="s">
        <v>61</v>
      </c>
      <c r="C37" s="64">
        <v>0</v>
      </c>
      <c r="D37" s="64">
        <v>0</v>
      </c>
      <c r="E37" s="65" t="s">
        <v>192</v>
      </c>
      <c r="F37" s="63" t="s">
        <v>120</v>
      </c>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row>
    <row r="38" spans="1:99" ht="26.4" x14ac:dyDescent="0.25">
      <c r="A38" s="84">
        <v>892</v>
      </c>
      <c r="B38" s="85" t="s">
        <v>51</v>
      </c>
      <c r="C38" s="64">
        <v>0</v>
      </c>
      <c r="D38" s="64">
        <v>0</v>
      </c>
      <c r="E38" s="65" t="s">
        <v>192</v>
      </c>
      <c r="F38" s="63" t="s">
        <v>120</v>
      </c>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row>
    <row r="39" spans="1:99" x14ac:dyDescent="0.25">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row>
    <row r="40" spans="1:99" x14ac:dyDescent="0.25">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row>
    <row r="41" spans="1:99" x14ac:dyDescent="0.25">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row>
    <row r="42" spans="1:99" x14ac:dyDescent="0.25">
      <c r="B42" s="25"/>
      <c r="C42" s="26"/>
      <c r="D42" s="26"/>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row>
    <row r="43" spans="1:99" x14ac:dyDescent="0.25">
      <c r="B43" s="25"/>
      <c r="C43" s="26"/>
      <c r="D43" s="26"/>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row>
    <row r="44" spans="1:99" x14ac:dyDescent="0.25">
      <c r="B44" s="25"/>
      <c r="C44" s="26"/>
      <c r="D44" s="26"/>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row>
    <row r="45" spans="1:99" x14ac:dyDescent="0.25">
      <c r="B45" s="25"/>
      <c r="C45" s="26"/>
      <c r="D45" s="26"/>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row>
    <row r="46" spans="1:99" x14ac:dyDescent="0.25">
      <c r="B46" s="25"/>
      <c r="C46" s="26"/>
      <c r="D46" s="26"/>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row>
    <row r="47" spans="1:99" x14ac:dyDescent="0.25">
      <c r="B47" s="25"/>
      <c r="C47" s="26"/>
      <c r="D47" s="26"/>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row>
    <row r="48" spans="1:99" x14ac:dyDescent="0.25">
      <c r="B48" s="25"/>
      <c r="C48" s="26"/>
      <c r="D48" s="26"/>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row>
    <row r="49" spans="2:99" x14ac:dyDescent="0.25">
      <c r="B49" s="25"/>
      <c r="C49" s="26"/>
      <c r="D49" s="26"/>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row>
    <row r="50" spans="2:99" x14ac:dyDescent="0.25">
      <c r="B50" s="25"/>
      <c r="C50" s="26"/>
      <c r="D50" s="26"/>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row>
    <row r="51" spans="2:99" x14ac:dyDescent="0.25">
      <c r="B51" s="25"/>
      <c r="C51" s="26"/>
      <c r="D51" s="26"/>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row>
    <row r="52" spans="2:99" x14ac:dyDescent="0.25">
      <c r="B52" s="25"/>
      <c r="C52" s="26"/>
      <c r="D52" s="26"/>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row>
    <row r="53" spans="2:99" x14ac:dyDescent="0.25">
      <c r="B53" s="25"/>
      <c r="C53" s="26"/>
      <c r="D53" s="26"/>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row>
    <row r="54" spans="2:99" x14ac:dyDescent="0.25">
      <c r="B54" s="25"/>
      <c r="C54" s="26"/>
      <c r="D54" s="26"/>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row>
    <row r="55" spans="2:99" x14ac:dyDescent="0.25">
      <c r="B55" s="25"/>
      <c r="C55" s="26"/>
      <c r="D55" s="26"/>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row>
    <row r="56" spans="2:99" x14ac:dyDescent="0.25">
      <c r="B56" s="25"/>
      <c r="C56" s="26"/>
      <c r="D56" s="26"/>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row>
    <row r="57" spans="2:99" x14ac:dyDescent="0.25">
      <c r="B57" s="25"/>
      <c r="C57" s="26"/>
      <c r="D57" s="26"/>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row>
    <row r="58" spans="2:99" x14ac:dyDescent="0.25">
      <c r="B58" s="25"/>
      <c r="C58" s="26"/>
      <c r="D58" s="26"/>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row>
    <row r="59" spans="2:99" x14ac:dyDescent="0.25">
      <c r="B59" s="25"/>
      <c r="C59" s="26"/>
      <c r="D59" s="26"/>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row>
    <row r="60" spans="2:99" x14ac:dyDescent="0.25">
      <c r="B60" s="25"/>
      <c r="C60" s="26"/>
      <c r="D60" s="26"/>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row>
    <row r="61" spans="2:99" x14ac:dyDescent="0.25">
      <c r="B61" s="25"/>
      <c r="C61" s="26"/>
      <c r="D61" s="26"/>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row>
    <row r="62" spans="2:99" x14ac:dyDescent="0.25">
      <c r="B62" s="25"/>
      <c r="C62" s="26"/>
      <c r="D62" s="26"/>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row>
    <row r="63" spans="2:99" x14ac:dyDescent="0.25">
      <c r="B63" s="25"/>
      <c r="C63" s="26"/>
      <c r="D63" s="26"/>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row>
    <row r="64" spans="2:99" x14ac:dyDescent="0.25">
      <c r="B64" s="25"/>
      <c r="C64" s="26"/>
      <c r="D64" s="26"/>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row>
    <row r="65" spans="2:99" x14ac:dyDescent="0.25">
      <c r="B65" s="25"/>
      <c r="C65" s="26"/>
      <c r="D65" s="26"/>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row>
    <row r="66" spans="2:99" x14ac:dyDescent="0.25">
      <c r="B66" s="25"/>
      <c r="C66" s="26"/>
      <c r="D66" s="26"/>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row>
    <row r="67" spans="2:99" x14ac:dyDescent="0.25">
      <c r="B67" s="25"/>
      <c r="C67" s="26"/>
      <c r="D67" s="26"/>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row>
    <row r="68" spans="2:99" x14ac:dyDescent="0.25">
      <c r="B68" s="25"/>
      <c r="C68" s="26"/>
      <c r="D68" s="26"/>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row>
    <row r="69" spans="2:99" x14ac:dyDescent="0.25">
      <c r="B69" s="25"/>
      <c r="C69" s="26"/>
      <c r="D69" s="26"/>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row>
    <row r="70" spans="2:99" x14ac:dyDescent="0.25">
      <c r="B70" s="25"/>
      <c r="C70" s="26"/>
      <c r="D70" s="26"/>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row>
    <row r="71" spans="2:99" x14ac:dyDescent="0.25">
      <c r="B71" s="25"/>
      <c r="C71" s="26"/>
      <c r="D71" s="26"/>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row>
    <row r="72" spans="2:99" x14ac:dyDescent="0.25">
      <c r="B72" s="25"/>
      <c r="C72" s="26"/>
      <c r="D72" s="26"/>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row>
    <row r="73" spans="2:99" x14ac:dyDescent="0.25">
      <c r="B73" s="25"/>
      <c r="C73" s="26"/>
      <c r="D73" s="26"/>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row>
    <row r="74" spans="2:99" x14ac:dyDescent="0.25">
      <c r="B74" s="25"/>
      <c r="C74" s="26"/>
      <c r="D74" s="26"/>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row>
    <row r="75" spans="2:99" x14ac:dyDescent="0.25">
      <c r="B75" s="25"/>
      <c r="C75" s="26"/>
      <c r="D75" s="26"/>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row>
    <row r="76" spans="2:99" x14ac:dyDescent="0.25">
      <c r="B76" s="25"/>
      <c r="C76" s="26"/>
      <c r="D76" s="26"/>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row>
    <row r="77" spans="2:99" x14ac:dyDescent="0.25">
      <c r="B77" s="25"/>
      <c r="C77" s="26"/>
      <c r="D77" s="26"/>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row>
    <row r="78" spans="2:99" x14ac:dyDescent="0.25">
      <c r="B78" s="25"/>
      <c r="C78" s="26"/>
      <c r="D78" s="26"/>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row>
    <row r="79" spans="2:99" x14ac:dyDescent="0.25">
      <c r="B79" s="25"/>
      <c r="C79" s="26"/>
      <c r="D79" s="26"/>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row>
    <row r="80" spans="2:99" x14ac:dyDescent="0.25">
      <c r="B80" s="25"/>
      <c r="C80" s="26"/>
      <c r="D80" s="26"/>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row>
    <row r="81" spans="2:99" x14ac:dyDescent="0.25">
      <c r="B81" s="25"/>
      <c r="C81" s="26"/>
      <c r="D81" s="26"/>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row>
    <row r="82" spans="2:99" x14ac:dyDescent="0.25">
      <c r="B82" s="25"/>
      <c r="C82" s="26"/>
      <c r="D82" s="26"/>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row>
    <row r="83" spans="2:99" x14ac:dyDescent="0.25">
      <c r="B83" s="25"/>
      <c r="C83" s="26"/>
      <c r="D83" s="26"/>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row>
    <row r="84" spans="2:99" x14ac:dyDescent="0.25">
      <c r="B84" s="25"/>
      <c r="C84" s="26"/>
      <c r="D84" s="26"/>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row>
    <row r="85" spans="2:99" x14ac:dyDescent="0.25">
      <c r="B85" s="25"/>
      <c r="C85" s="26"/>
      <c r="D85" s="26"/>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row>
    <row r="86" spans="2:99" x14ac:dyDescent="0.25">
      <c r="B86" s="25"/>
      <c r="C86" s="26"/>
      <c r="D86" s="26"/>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row>
    <row r="87" spans="2:99" x14ac:dyDescent="0.25">
      <c r="B87" s="25"/>
      <c r="C87" s="26"/>
      <c r="D87" s="26"/>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row>
    <row r="88" spans="2:99" x14ac:dyDescent="0.25">
      <c r="B88" s="25"/>
      <c r="C88" s="26"/>
      <c r="D88" s="26"/>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row>
    <row r="89" spans="2:99" x14ac:dyDescent="0.25">
      <c r="B89" s="25"/>
      <c r="C89" s="26"/>
      <c r="D89" s="26"/>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row>
    <row r="90" spans="2:99" x14ac:dyDescent="0.25">
      <c r="B90" s="25"/>
      <c r="C90" s="26"/>
      <c r="D90" s="26"/>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row>
    <row r="91" spans="2:99" x14ac:dyDescent="0.25">
      <c r="B91" s="25"/>
      <c r="C91" s="26"/>
      <c r="D91" s="26"/>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row>
    <row r="92" spans="2:99" x14ac:dyDescent="0.25">
      <c r="B92" s="25"/>
      <c r="C92" s="26"/>
      <c r="D92" s="26"/>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row>
    <row r="93" spans="2:99" x14ac:dyDescent="0.25">
      <c r="B93" s="25"/>
      <c r="C93" s="26"/>
      <c r="D93" s="26"/>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row>
    <row r="94" spans="2:99" x14ac:dyDescent="0.25">
      <c r="B94" s="25"/>
      <c r="C94" s="26"/>
      <c r="D94" s="26"/>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row>
    <row r="95" spans="2:99" x14ac:dyDescent="0.25">
      <c r="B95" s="25"/>
      <c r="C95" s="26"/>
      <c r="D95" s="26"/>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row>
    <row r="96" spans="2:99" x14ac:dyDescent="0.25">
      <c r="B96" s="25"/>
      <c r="C96" s="26"/>
      <c r="D96" s="26"/>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row>
    <row r="97" spans="2:99" x14ac:dyDescent="0.25">
      <c r="B97" s="25"/>
      <c r="C97" s="26"/>
      <c r="D97" s="26"/>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row>
    <row r="98" spans="2:99" x14ac:dyDescent="0.25">
      <c r="B98" s="25"/>
      <c r="C98" s="26"/>
      <c r="D98" s="26"/>
    </row>
    <row r="99" spans="2:99" x14ac:dyDescent="0.25">
      <c r="B99" s="25"/>
      <c r="C99" s="26"/>
      <c r="D99" s="26"/>
    </row>
    <row r="100" spans="2:99" x14ac:dyDescent="0.25">
      <c r="B100" s="25"/>
      <c r="C100" s="26"/>
      <c r="D100" s="26"/>
    </row>
    <row r="101" spans="2:99" x14ac:dyDescent="0.25">
      <c r="B101" s="25"/>
      <c r="C101" s="26"/>
      <c r="D101" s="26"/>
    </row>
    <row r="102" spans="2:99" x14ac:dyDescent="0.25">
      <c r="B102" s="25"/>
      <c r="C102" s="26"/>
      <c r="D102" s="26"/>
    </row>
    <row r="103" spans="2:99" x14ac:dyDescent="0.25">
      <c r="B103" s="25"/>
      <c r="C103" s="26"/>
      <c r="D103" s="26"/>
    </row>
    <row r="104" spans="2:99" x14ac:dyDescent="0.25">
      <c r="B104" s="25"/>
      <c r="C104" s="26"/>
      <c r="D104" s="26"/>
    </row>
    <row r="105" spans="2:99" x14ac:dyDescent="0.25">
      <c r="B105" s="25"/>
      <c r="C105" s="26"/>
      <c r="D105" s="26"/>
    </row>
    <row r="106" spans="2:99" x14ac:dyDescent="0.25">
      <c r="B106" s="25"/>
      <c r="C106" s="26"/>
      <c r="D106" s="26"/>
    </row>
    <row r="107" spans="2:99" x14ac:dyDescent="0.25">
      <c r="B107" s="25"/>
      <c r="C107" s="26"/>
      <c r="D107" s="26"/>
    </row>
    <row r="108" spans="2:99" x14ac:dyDescent="0.25">
      <c r="B108" s="25"/>
      <c r="C108" s="26"/>
      <c r="D108" s="26"/>
    </row>
    <row r="109" spans="2:99" x14ac:dyDescent="0.25">
      <c r="B109" s="25"/>
      <c r="C109" s="26"/>
      <c r="D109" s="26"/>
    </row>
    <row r="110" spans="2:99" x14ac:dyDescent="0.25">
      <c r="B110" s="25"/>
      <c r="C110" s="26"/>
      <c r="D110" s="26"/>
    </row>
    <row r="111" spans="2:99" x14ac:dyDescent="0.25">
      <c r="B111" s="25"/>
      <c r="C111" s="26"/>
      <c r="D111" s="26"/>
    </row>
    <row r="112" spans="2:99" x14ac:dyDescent="0.25">
      <c r="B112" s="25"/>
      <c r="C112" s="26"/>
      <c r="D112" s="26"/>
    </row>
    <row r="113" spans="2:4" x14ac:dyDescent="0.25">
      <c r="B113" s="25"/>
      <c r="C113" s="26"/>
      <c r="D113" s="26"/>
    </row>
    <row r="114" spans="2:4" x14ac:dyDescent="0.25">
      <c r="B114" s="25"/>
      <c r="C114" s="26"/>
      <c r="D114" s="26"/>
    </row>
    <row r="115" spans="2:4" x14ac:dyDescent="0.25">
      <c r="B115" s="25"/>
      <c r="C115" s="26"/>
      <c r="D115" s="26"/>
    </row>
    <row r="116" spans="2:4" x14ac:dyDescent="0.25">
      <c r="B116" s="25"/>
      <c r="C116" s="26"/>
      <c r="D116" s="26"/>
    </row>
    <row r="117" spans="2:4" x14ac:dyDescent="0.25">
      <c r="B117" s="25"/>
      <c r="C117" s="26"/>
      <c r="D117" s="26"/>
    </row>
    <row r="118" spans="2:4" x14ac:dyDescent="0.25">
      <c r="B118" s="25"/>
      <c r="C118" s="26"/>
      <c r="D118" s="26"/>
    </row>
    <row r="119" spans="2:4" x14ac:dyDescent="0.25">
      <c r="B119" s="25"/>
      <c r="C119" s="26"/>
      <c r="D119" s="26"/>
    </row>
    <row r="120" spans="2:4" x14ac:dyDescent="0.25">
      <c r="B120" s="25"/>
      <c r="C120" s="26"/>
      <c r="D120" s="26"/>
    </row>
    <row r="121" spans="2:4" x14ac:dyDescent="0.25">
      <c r="B121" s="25"/>
      <c r="C121" s="26"/>
      <c r="D121" s="26"/>
    </row>
    <row r="122" spans="2:4" x14ac:dyDescent="0.25">
      <c r="B122" s="25"/>
      <c r="C122" s="26"/>
      <c r="D122" s="26"/>
    </row>
    <row r="123" spans="2:4" x14ac:dyDescent="0.25">
      <c r="B123" s="25"/>
      <c r="C123" s="26"/>
      <c r="D123" s="26"/>
    </row>
    <row r="124" spans="2:4" x14ac:dyDescent="0.25">
      <c r="B124" s="25"/>
      <c r="C124" s="26"/>
      <c r="D124" s="26"/>
    </row>
    <row r="125" spans="2:4" x14ac:dyDescent="0.25">
      <c r="B125" s="25"/>
      <c r="C125" s="26"/>
      <c r="D125" s="26"/>
    </row>
    <row r="126" spans="2:4" x14ac:dyDescent="0.25">
      <c r="B126" s="25"/>
      <c r="C126" s="26"/>
      <c r="D126" s="26"/>
    </row>
    <row r="127" spans="2:4" x14ac:dyDescent="0.25">
      <c r="B127" s="25"/>
      <c r="C127" s="26"/>
      <c r="D127" s="26"/>
    </row>
    <row r="128" spans="2:4" x14ac:dyDescent="0.25">
      <c r="B128" s="25"/>
      <c r="C128" s="26"/>
      <c r="D128" s="26"/>
    </row>
    <row r="129" spans="2:4" x14ac:dyDescent="0.25">
      <c r="B129" s="25"/>
      <c r="C129" s="26"/>
      <c r="D129" s="26"/>
    </row>
    <row r="130" spans="2:4" x14ac:dyDescent="0.25">
      <c r="B130" s="25"/>
      <c r="C130" s="26"/>
      <c r="D130" s="26"/>
    </row>
    <row r="131" spans="2:4" x14ac:dyDescent="0.25">
      <c r="B131" s="25"/>
      <c r="C131" s="26"/>
      <c r="D131" s="26"/>
    </row>
    <row r="132" spans="2:4" x14ac:dyDescent="0.25">
      <c r="B132" s="25"/>
      <c r="C132" s="26"/>
      <c r="D132" s="26"/>
    </row>
    <row r="133" spans="2:4" x14ac:dyDescent="0.25">
      <c r="B133" s="25"/>
      <c r="C133" s="26"/>
      <c r="D133" s="26"/>
    </row>
    <row r="134" spans="2:4" x14ac:dyDescent="0.25">
      <c r="B134" s="25"/>
      <c r="C134" s="26"/>
      <c r="D134" s="26"/>
    </row>
    <row r="135" spans="2:4" x14ac:dyDescent="0.25">
      <c r="B135" s="25"/>
      <c r="C135" s="26"/>
      <c r="D135" s="26"/>
    </row>
    <row r="136" spans="2:4" x14ac:dyDescent="0.25">
      <c r="B136" s="25"/>
      <c r="C136" s="26"/>
      <c r="D136" s="26"/>
    </row>
    <row r="137" spans="2:4" x14ac:dyDescent="0.25">
      <c r="B137" s="25"/>
      <c r="C137" s="26"/>
      <c r="D137" s="26"/>
    </row>
    <row r="138" spans="2:4" x14ac:dyDescent="0.25">
      <c r="B138" s="25"/>
      <c r="C138" s="26"/>
      <c r="D138" s="26"/>
    </row>
    <row r="139" spans="2:4" x14ac:dyDescent="0.25">
      <c r="B139" s="25"/>
      <c r="C139" s="26"/>
      <c r="D139" s="26"/>
    </row>
    <row r="140" spans="2:4" x14ac:dyDescent="0.25">
      <c r="B140" s="25"/>
      <c r="C140" s="26"/>
      <c r="D140" s="26"/>
    </row>
    <row r="141" spans="2:4" x14ac:dyDescent="0.25">
      <c r="B141" s="25"/>
      <c r="C141" s="26"/>
      <c r="D141" s="26"/>
    </row>
    <row r="142" spans="2:4" x14ac:dyDescent="0.25">
      <c r="B142" s="25"/>
      <c r="C142" s="26"/>
      <c r="D142" s="26"/>
    </row>
  </sheetData>
  <autoFilter ref="A6:CU36"/>
  <sortState ref="A2:D73">
    <sortCondition ref="A1"/>
  </sortState>
  <mergeCells count="1">
    <mergeCell ref="A1:F1"/>
  </mergeCells>
  <printOptions gridLines="1"/>
  <pageMargins left="0" right="0" top="0" bottom="0" header="0" footer="0"/>
  <pageSetup paperSize="9" scale="58" fitToHeight="0" orientation="portrait" horizontalDpi="4294967294" verticalDpi="4294967294"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92D050"/>
    <pageSetUpPr fitToPage="1"/>
  </sheetPr>
  <dimension ref="A1:F85"/>
  <sheetViews>
    <sheetView view="pageBreakPreview" topLeftCell="A25" zoomScaleNormal="100" zoomScaleSheetLayoutView="100" zoomScalePageLayoutView="95" workbookViewId="0">
      <selection activeCell="E15" sqref="E15"/>
    </sheetView>
  </sheetViews>
  <sheetFormatPr defaultColWidth="9.109375" defaultRowHeight="13.8" x14ac:dyDescent="0.25"/>
  <cols>
    <col min="1" max="1" width="7" style="27" customWidth="1"/>
    <col min="2" max="2" width="66" style="27" customWidth="1"/>
    <col min="3" max="3" width="32.6640625" style="30" customWidth="1"/>
    <col min="4" max="4" width="23.6640625" style="30" customWidth="1"/>
    <col min="5" max="5" width="33.5546875" style="30" customWidth="1"/>
    <col min="6" max="6" width="23.6640625" style="27" customWidth="1"/>
    <col min="7" max="16384" width="9.109375" style="27"/>
  </cols>
  <sheetData>
    <row r="1" spans="1:6" ht="54.75" customHeight="1" x14ac:dyDescent="0.25">
      <c r="A1" s="172" t="s">
        <v>88</v>
      </c>
      <c r="B1" s="172"/>
      <c r="C1" s="172"/>
      <c r="D1" s="172"/>
      <c r="E1" s="172"/>
      <c r="F1" s="172"/>
    </row>
    <row r="3" spans="1:6" ht="118.8" x14ac:dyDescent="0.25">
      <c r="A3" s="93" t="s">
        <v>0</v>
      </c>
      <c r="B3" s="93" t="s">
        <v>1</v>
      </c>
      <c r="C3" s="93" t="s">
        <v>53</v>
      </c>
      <c r="D3" s="93" t="s">
        <v>54</v>
      </c>
      <c r="E3" s="93" t="s">
        <v>67</v>
      </c>
      <c r="F3" s="93" t="s">
        <v>20</v>
      </c>
    </row>
    <row r="4" spans="1:6" ht="26.4" x14ac:dyDescent="0.25">
      <c r="A4" s="93"/>
      <c r="B4" s="94" t="s">
        <v>29</v>
      </c>
      <c r="C4" s="93" t="s">
        <v>152</v>
      </c>
      <c r="D4" s="93" t="s">
        <v>152</v>
      </c>
      <c r="E4" s="93" t="s">
        <v>152</v>
      </c>
      <c r="F4" s="93" t="s">
        <v>152</v>
      </c>
    </row>
    <row r="5" spans="1:6" x14ac:dyDescent="0.25">
      <c r="A5" s="93"/>
      <c r="B5" s="94" t="s">
        <v>10</v>
      </c>
      <c r="C5" s="93" t="s">
        <v>16</v>
      </c>
      <c r="D5" s="93" t="s">
        <v>16</v>
      </c>
      <c r="E5" s="95" t="s">
        <v>21</v>
      </c>
      <c r="F5" s="95" t="s">
        <v>26</v>
      </c>
    </row>
    <row r="6" spans="1:6" ht="52.8" x14ac:dyDescent="0.25">
      <c r="A6" s="93"/>
      <c r="B6" s="94" t="s">
        <v>11</v>
      </c>
      <c r="C6" s="93" t="s">
        <v>153</v>
      </c>
      <c r="D6" s="93" t="s">
        <v>30</v>
      </c>
      <c r="E6" s="97" t="s">
        <v>27</v>
      </c>
      <c r="F6" s="98"/>
    </row>
    <row r="7" spans="1:6" s="28" customFormat="1" ht="25.5" customHeight="1" x14ac:dyDescent="0.3">
      <c r="A7" s="84">
        <v>802</v>
      </c>
      <c r="B7" s="85" t="s">
        <v>45</v>
      </c>
      <c r="C7" s="64">
        <v>1</v>
      </c>
      <c r="D7" s="64">
        <v>1</v>
      </c>
      <c r="E7" s="65">
        <v>100</v>
      </c>
      <c r="F7" s="66" t="s">
        <v>123</v>
      </c>
    </row>
    <row r="8" spans="1:6" s="28" customFormat="1" ht="25.5" customHeight="1" x14ac:dyDescent="0.3">
      <c r="A8" s="84">
        <v>803</v>
      </c>
      <c r="B8" s="86" t="s">
        <v>7</v>
      </c>
      <c r="C8" s="64">
        <v>0</v>
      </c>
      <c r="D8" s="64">
        <v>0</v>
      </c>
      <c r="E8" s="65" t="s">
        <v>192</v>
      </c>
      <c r="F8" s="66" t="s">
        <v>120</v>
      </c>
    </row>
    <row r="9" spans="1:6" s="28" customFormat="1" ht="25.5" customHeight="1" x14ac:dyDescent="0.3">
      <c r="A9" s="84">
        <v>811</v>
      </c>
      <c r="B9" s="86" t="s">
        <v>8</v>
      </c>
      <c r="C9" s="64">
        <v>0</v>
      </c>
      <c r="D9" s="64">
        <v>0</v>
      </c>
      <c r="E9" s="65" t="s">
        <v>192</v>
      </c>
      <c r="F9" s="66" t="s">
        <v>120</v>
      </c>
    </row>
    <row r="10" spans="1:6" s="28" customFormat="1" ht="25.5" customHeight="1" x14ac:dyDescent="0.3">
      <c r="A10" s="84">
        <v>812</v>
      </c>
      <c r="B10" s="85" t="s">
        <v>46</v>
      </c>
      <c r="C10" s="64">
        <v>11</v>
      </c>
      <c r="D10" s="64">
        <v>11</v>
      </c>
      <c r="E10" s="65">
        <v>100</v>
      </c>
      <c r="F10" s="66" t="s">
        <v>123</v>
      </c>
    </row>
    <row r="11" spans="1:6" s="28" customFormat="1" ht="25.5" customHeight="1" x14ac:dyDescent="0.3">
      <c r="A11" s="84">
        <v>814</v>
      </c>
      <c r="B11" s="85" t="s">
        <v>95</v>
      </c>
      <c r="C11" s="64">
        <v>3</v>
      </c>
      <c r="D11" s="64">
        <v>3</v>
      </c>
      <c r="E11" s="65">
        <v>100</v>
      </c>
      <c r="F11" s="66" t="s">
        <v>123</v>
      </c>
    </row>
    <row r="12" spans="1:6" s="28" customFormat="1" ht="25.5" customHeight="1" x14ac:dyDescent="0.3">
      <c r="A12" s="84">
        <v>815</v>
      </c>
      <c r="B12" s="86" t="s">
        <v>96</v>
      </c>
      <c r="C12" s="64">
        <v>3</v>
      </c>
      <c r="D12" s="64">
        <v>3</v>
      </c>
      <c r="E12" s="65">
        <v>100</v>
      </c>
      <c r="F12" s="66" t="s">
        <v>123</v>
      </c>
    </row>
    <row r="13" spans="1:6" s="28" customFormat="1" ht="25.5" customHeight="1" x14ac:dyDescent="0.3">
      <c r="A13" s="84">
        <v>816</v>
      </c>
      <c r="B13" s="85" t="s">
        <v>47</v>
      </c>
      <c r="C13" s="64">
        <v>12</v>
      </c>
      <c r="D13" s="64">
        <v>12</v>
      </c>
      <c r="E13" s="65">
        <v>100</v>
      </c>
      <c r="F13" s="66" t="s">
        <v>123</v>
      </c>
    </row>
    <row r="14" spans="1:6" s="28" customFormat="1" ht="25.5" customHeight="1" x14ac:dyDescent="0.3">
      <c r="A14" s="84" t="s">
        <v>97</v>
      </c>
      <c r="B14" s="85" t="s">
        <v>98</v>
      </c>
      <c r="C14" s="64">
        <v>0</v>
      </c>
      <c r="D14" s="64">
        <v>0</v>
      </c>
      <c r="E14" s="65" t="s">
        <v>192</v>
      </c>
      <c r="F14" s="66" t="s">
        <v>120</v>
      </c>
    </row>
    <row r="15" spans="1:6" s="28" customFormat="1" ht="25.5" customHeight="1" x14ac:dyDescent="0.3">
      <c r="A15" s="84">
        <v>820</v>
      </c>
      <c r="B15" s="86" t="s">
        <v>2</v>
      </c>
      <c r="C15" s="64">
        <v>13</v>
      </c>
      <c r="D15" s="64">
        <v>13</v>
      </c>
      <c r="E15" s="65">
        <v>100</v>
      </c>
      <c r="F15" s="66" t="s">
        <v>123</v>
      </c>
    </row>
    <row r="16" spans="1:6" s="28" customFormat="1" ht="25.5" customHeight="1" x14ac:dyDescent="0.3">
      <c r="A16" s="84">
        <v>821</v>
      </c>
      <c r="B16" s="85" t="s">
        <v>63</v>
      </c>
      <c r="C16" s="64">
        <v>1</v>
      </c>
      <c r="D16" s="64">
        <v>1</v>
      </c>
      <c r="E16" s="65">
        <v>100</v>
      </c>
      <c r="F16" s="66" t="s">
        <v>123</v>
      </c>
    </row>
    <row r="17" spans="1:6" s="28" customFormat="1" ht="25.5" customHeight="1" x14ac:dyDescent="0.3">
      <c r="A17" s="84">
        <v>825</v>
      </c>
      <c r="B17" s="86" t="s">
        <v>84</v>
      </c>
      <c r="C17" s="64">
        <v>7</v>
      </c>
      <c r="D17" s="64">
        <v>7</v>
      </c>
      <c r="E17" s="65">
        <v>100</v>
      </c>
      <c r="F17" s="66" t="s">
        <v>123</v>
      </c>
    </row>
    <row r="18" spans="1:6" s="28" customFormat="1" ht="25.5" customHeight="1" x14ac:dyDescent="0.3">
      <c r="A18" s="84" t="s">
        <v>99</v>
      </c>
      <c r="B18" s="86" t="s">
        <v>100</v>
      </c>
      <c r="C18" s="64">
        <v>0</v>
      </c>
      <c r="D18" s="64">
        <v>0</v>
      </c>
      <c r="E18" s="65" t="s">
        <v>192</v>
      </c>
      <c r="F18" s="66" t="s">
        <v>120</v>
      </c>
    </row>
    <row r="19" spans="1:6" s="28" customFormat="1" ht="25.5" customHeight="1" x14ac:dyDescent="0.3">
      <c r="A19" s="84">
        <v>830</v>
      </c>
      <c r="B19" s="86" t="s">
        <v>58</v>
      </c>
      <c r="C19" s="64">
        <v>11</v>
      </c>
      <c r="D19" s="64">
        <v>11</v>
      </c>
      <c r="E19" s="65">
        <v>100</v>
      </c>
      <c r="F19" s="66" t="s">
        <v>123</v>
      </c>
    </row>
    <row r="20" spans="1:6" s="28" customFormat="1" ht="25.5" customHeight="1" x14ac:dyDescent="0.3">
      <c r="A20" s="84">
        <v>832</v>
      </c>
      <c r="B20" s="86" t="s">
        <v>65</v>
      </c>
      <c r="C20" s="64">
        <v>3</v>
      </c>
      <c r="D20" s="64">
        <v>3</v>
      </c>
      <c r="E20" s="65">
        <v>100</v>
      </c>
      <c r="F20" s="66" t="s">
        <v>123</v>
      </c>
    </row>
    <row r="21" spans="1:6" s="28" customFormat="1" ht="25.5" customHeight="1" x14ac:dyDescent="0.3">
      <c r="A21" s="84" t="s">
        <v>48</v>
      </c>
      <c r="B21" s="86" t="s">
        <v>66</v>
      </c>
      <c r="C21" s="64">
        <v>0</v>
      </c>
      <c r="D21" s="64">
        <v>0</v>
      </c>
      <c r="E21" s="65" t="s">
        <v>192</v>
      </c>
      <c r="F21" s="66" t="s">
        <v>120</v>
      </c>
    </row>
    <row r="22" spans="1:6" s="28" customFormat="1" ht="25.5" customHeight="1" x14ac:dyDescent="0.3">
      <c r="A22" s="84">
        <v>834</v>
      </c>
      <c r="B22" s="86" t="s">
        <v>3</v>
      </c>
      <c r="C22" s="64">
        <v>2</v>
      </c>
      <c r="D22" s="64">
        <v>2</v>
      </c>
      <c r="E22" s="65">
        <v>100</v>
      </c>
      <c r="F22" s="66" t="s">
        <v>123</v>
      </c>
    </row>
    <row r="23" spans="1:6" s="28" customFormat="1" ht="25.5" customHeight="1" x14ac:dyDescent="0.3">
      <c r="A23" s="84">
        <v>835</v>
      </c>
      <c r="B23" s="85" t="s">
        <v>49</v>
      </c>
      <c r="C23" s="64">
        <v>8</v>
      </c>
      <c r="D23" s="64">
        <v>8</v>
      </c>
      <c r="E23" s="65">
        <v>100</v>
      </c>
      <c r="F23" s="66" t="s">
        <v>123</v>
      </c>
    </row>
    <row r="24" spans="1:6" s="28" customFormat="1" ht="25.5" customHeight="1" x14ac:dyDescent="0.3">
      <c r="A24" s="84" t="s">
        <v>62</v>
      </c>
      <c r="B24" s="85" t="s">
        <v>101</v>
      </c>
      <c r="C24" s="64">
        <v>0</v>
      </c>
      <c r="D24" s="64">
        <v>0</v>
      </c>
      <c r="E24" s="65" t="s">
        <v>192</v>
      </c>
      <c r="F24" s="66" t="s">
        <v>120</v>
      </c>
    </row>
    <row r="25" spans="1:6" s="28" customFormat="1" ht="25.5" customHeight="1" x14ac:dyDescent="0.3">
      <c r="A25" s="84">
        <v>840</v>
      </c>
      <c r="B25" s="86" t="s">
        <v>5</v>
      </c>
      <c r="C25" s="64">
        <v>9</v>
      </c>
      <c r="D25" s="64">
        <v>9</v>
      </c>
      <c r="E25" s="65">
        <v>100</v>
      </c>
      <c r="F25" s="66" t="s">
        <v>123</v>
      </c>
    </row>
    <row r="26" spans="1:6" s="28" customFormat="1" ht="25.5" customHeight="1" x14ac:dyDescent="0.3">
      <c r="A26" s="84">
        <v>843</v>
      </c>
      <c r="B26" s="85" t="s">
        <v>59</v>
      </c>
      <c r="C26" s="64">
        <v>1</v>
      </c>
      <c r="D26" s="64">
        <v>1</v>
      </c>
      <c r="E26" s="65">
        <v>100</v>
      </c>
      <c r="F26" s="66" t="s">
        <v>123</v>
      </c>
    </row>
    <row r="27" spans="1:6" s="28" customFormat="1" ht="25.5" customHeight="1" x14ac:dyDescent="0.3">
      <c r="A27" s="84" t="s">
        <v>50</v>
      </c>
      <c r="B27" s="85" t="s">
        <v>60</v>
      </c>
      <c r="C27" s="64">
        <v>1</v>
      </c>
      <c r="D27" s="64">
        <v>1</v>
      </c>
      <c r="E27" s="65">
        <v>100</v>
      </c>
      <c r="F27" s="66" t="s">
        <v>123</v>
      </c>
    </row>
    <row r="28" spans="1:6" s="28" customFormat="1" ht="25.5" customHeight="1" x14ac:dyDescent="0.3">
      <c r="A28" s="84">
        <v>846</v>
      </c>
      <c r="B28" s="86" t="s">
        <v>146</v>
      </c>
      <c r="C28" s="64">
        <v>1</v>
      </c>
      <c r="D28" s="64">
        <v>0</v>
      </c>
      <c r="E28" s="65">
        <v>0</v>
      </c>
      <c r="F28" s="66" t="s">
        <v>118</v>
      </c>
    </row>
    <row r="29" spans="1:6" s="28" customFormat="1" ht="25.5" customHeight="1" x14ac:dyDescent="0.3">
      <c r="A29" s="84" t="s">
        <v>147</v>
      </c>
      <c r="B29" s="86" t="s">
        <v>148</v>
      </c>
      <c r="C29" s="64">
        <v>1</v>
      </c>
      <c r="D29" s="64">
        <v>1</v>
      </c>
      <c r="E29" s="65">
        <v>100</v>
      </c>
      <c r="F29" s="66" t="s">
        <v>123</v>
      </c>
    </row>
    <row r="30" spans="1:6" s="28" customFormat="1" ht="25.5" customHeight="1" x14ac:dyDescent="0.3">
      <c r="A30" s="84">
        <v>855</v>
      </c>
      <c r="B30" s="86" t="s">
        <v>4</v>
      </c>
      <c r="C30" s="64">
        <v>25</v>
      </c>
      <c r="D30" s="64">
        <v>25</v>
      </c>
      <c r="E30" s="65">
        <v>100</v>
      </c>
      <c r="F30" s="66" t="s">
        <v>123</v>
      </c>
    </row>
    <row r="31" spans="1:6" s="28" customFormat="1" ht="25.5" customHeight="1" x14ac:dyDescent="0.3">
      <c r="A31" s="84">
        <v>856</v>
      </c>
      <c r="B31" s="86" t="s">
        <v>9</v>
      </c>
      <c r="C31" s="64">
        <v>0</v>
      </c>
      <c r="D31" s="64">
        <v>0</v>
      </c>
      <c r="E31" s="65" t="s">
        <v>192</v>
      </c>
      <c r="F31" s="66" t="s">
        <v>120</v>
      </c>
    </row>
    <row r="32" spans="1:6" s="28" customFormat="1" ht="25.5" customHeight="1" x14ac:dyDescent="0.3">
      <c r="A32" s="84" t="s">
        <v>149</v>
      </c>
      <c r="B32" s="86" t="s">
        <v>150</v>
      </c>
      <c r="C32" s="64">
        <v>0</v>
      </c>
      <c r="D32" s="64">
        <v>0</v>
      </c>
      <c r="E32" s="65" t="s">
        <v>192</v>
      </c>
      <c r="F32" s="66" t="s">
        <v>120</v>
      </c>
    </row>
    <row r="33" spans="1:6" s="28" customFormat="1" ht="25.5" customHeight="1" x14ac:dyDescent="0.3">
      <c r="A33" s="84">
        <v>861</v>
      </c>
      <c r="B33" s="86" t="s">
        <v>151</v>
      </c>
      <c r="C33" s="64">
        <v>3</v>
      </c>
      <c r="D33" s="64">
        <v>3</v>
      </c>
      <c r="E33" s="65">
        <v>100</v>
      </c>
      <c r="F33" s="66" t="s">
        <v>123</v>
      </c>
    </row>
    <row r="34" spans="1:6" s="28" customFormat="1" ht="25.5" customHeight="1" x14ac:dyDescent="0.3">
      <c r="A34" s="84" t="s">
        <v>103</v>
      </c>
      <c r="B34" s="86" t="s">
        <v>102</v>
      </c>
      <c r="C34" s="64">
        <v>3</v>
      </c>
      <c r="D34" s="64">
        <v>0</v>
      </c>
      <c r="E34" s="65">
        <v>0</v>
      </c>
      <c r="F34" s="66" t="s">
        <v>118</v>
      </c>
    </row>
    <row r="35" spans="1:6" s="28" customFormat="1" ht="25.5" customHeight="1" x14ac:dyDescent="0.3">
      <c r="A35" s="84">
        <v>875</v>
      </c>
      <c r="B35" s="86" t="s">
        <v>6</v>
      </c>
      <c r="C35" s="64">
        <v>6</v>
      </c>
      <c r="D35" s="64">
        <v>6</v>
      </c>
      <c r="E35" s="65">
        <v>100</v>
      </c>
      <c r="F35" s="66" t="s">
        <v>123</v>
      </c>
    </row>
    <row r="36" spans="1:6" s="28" customFormat="1" ht="25.5" customHeight="1" x14ac:dyDescent="0.3">
      <c r="A36" s="84">
        <v>880</v>
      </c>
      <c r="B36" s="85" t="s">
        <v>64</v>
      </c>
      <c r="C36" s="64">
        <v>8</v>
      </c>
      <c r="D36" s="64">
        <v>8</v>
      </c>
      <c r="E36" s="65">
        <v>100</v>
      </c>
      <c r="F36" s="66" t="s">
        <v>123</v>
      </c>
    </row>
    <row r="37" spans="1:6" s="28" customFormat="1" ht="25.5" customHeight="1" x14ac:dyDescent="0.3">
      <c r="A37" s="84">
        <v>886</v>
      </c>
      <c r="B37" s="85" t="s">
        <v>61</v>
      </c>
      <c r="C37" s="64">
        <v>0</v>
      </c>
      <c r="D37" s="64">
        <v>0</v>
      </c>
      <c r="E37" s="65" t="s">
        <v>192</v>
      </c>
      <c r="F37" s="66" t="s">
        <v>120</v>
      </c>
    </row>
    <row r="38" spans="1:6" x14ac:dyDescent="0.25">
      <c r="A38" s="84">
        <v>892</v>
      </c>
      <c r="B38" s="85" t="s">
        <v>51</v>
      </c>
      <c r="C38" s="64">
        <v>0</v>
      </c>
      <c r="D38" s="64">
        <v>0</v>
      </c>
      <c r="E38" s="65" t="s">
        <v>192</v>
      </c>
      <c r="F38" s="66" t="s">
        <v>120</v>
      </c>
    </row>
    <row r="39" spans="1:6" x14ac:dyDescent="0.25">
      <c r="A39" s="29"/>
      <c r="B39" s="29"/>
    </row>
    <row r="40" spans="1:6" x14ac:dyDescent="0.25">
      <c r="A40" s="29"/>
      <c r="B40" s="29"/>
    </row>
    <row r="41" spans="1:6" x14ac:dyDescent="0.25">
      <c r="A41" s="29"/>
      <c r="B41" s="29"/>
    </row>
    <row r="42" spans="1:6" x14ac:dyDescent="0.25">
      <c r="A42" s="29"/>
      <c r="B42" s="29"/>
    </row>
    <row r="43" spans="1:6" x14ac:dyDescent="0.25">
      <c r="A43" s="29"/>
      <c r="B43" s="29"/>
    </row>
    <row r="44" spans="1:6" x14ac:dyDescent="0.25">
      <c r="A44" s="29"/>
      <c r="B44" s="29"/>
    </row>
    <row r="45" spans="1:6" x14ac:dyDescent="0.25">
      <c r="A45" s="29"/>
      <c r="B45" s="29"/>
    </row>
    <row r="46" spans="1:6" x14ac:dyDescent="0.25">
      <c r="A46" s="29"/>
      <c r="B46" s="29"/>
    </row>
    <row r="47" spans="1:6" x14ac:dyDescent="0.25">
      <c r="A47" s="29"/>
      <c r="B47" s="29"/>
    </row>
    <row r="48" spans="1:6" x14ac:dyDescent="0.25">
      <c r="A48" s="29"/>
      <c r="B48" s="29"/>
    </row>
    <row r="49" spans="1:2" x14ac:dyDescent="0.25">
      <c r="A49" s="29"/>
      <c r="B49" s="29"/>
    </row>
    <row r="50" spans="1:2" x14ac:dyDescent="0.25">
      <c r="A50" s="29"/>
      <c r="B50" s="29"/>
    </row>
    <row r="51" spans="1:2" x14ac:dyDescent="0.25">
      <c r="A51" s="29"/>
      <c r="B51" s="29"/>
    </row>
    <row r="52" spans="1:2" x14ac:dyDescent="0.25">
      <c r="A52" s="29"/>
      <c r="B52" s="29"/>
    </row>
    <row r="53" spans="1:2" x14ac:dyDescent="0.25">
      <c r="A53" s="29"/>
      <c r="B53" s="29"/>
    </row>
    <row r="54" spans="1:2" x14ac:dyDescent="0.25">
      <c r="A54" s="29"/>
      <c r="B54" s="29"/>
    </row>
    <row r="55" spans="1:2" x14ac:dyDescent="0.25">
      <c r="A55" s="29"/>
      <c r="B55" s="29"/>
    </row>
    <row r="56" spans="1:2" x14ac:dyDescent="0.25">
      <c r="A56" s="29"/>
      <c r="B56" s="29"/>
    </row>
    <row r="57" spans="1:2" x14ac:dyDescent="0.25">
      <c r="A57" s="29"/>
      <c r="B57" s="29"/>
    </row>
    <row r="58" spans="1:2" x14ac:dyDescent="0.25">
      <c r="A58" s="29"/>
      <c r="B58" s="29"/>
    </row>
    <row r="59" spans="1:2" x14ac:dyDescent="0.25">
      <c r="A59" s="29"/>
      <c r="B59" s="29"/>
    </row>
    <row r="60" spans="1:2" x14ac:dyDescent="0.25">
      <c r="A60" s="29"/>
      <c r="B60" s="29"/>
    </row>
    <row r="61" spans="1:2" x14ac:dyDescent="0.25">
      <c r="A61" s="29"/>
      <c r="B61" s="29"/>
    </row>
    <row r="62" spans="1:2" x14ac:dyDescent="0.25">
      <c r="A62" s="29"/>
      <c r="B62" s="29"/>
    </row>
    <row r="63" spans="1:2" x14ac:dyDescent="0.25">
      <c r="A63" s="29"/>
      <c r="B63" s="29"/>
    </row>
    <row r="64" spans="1:2" x14ac:dyDescent="0.25">
      <c r="A64" s="29"/>
      <c r="B64" s="29"/>
    </row>
    <row r="65" spans="1:2" x14ac:dyDescent="0.25">
      <c r="A65" s="29"/>
      <c r="B65" s="29"/>
    </row>
    <row r="66" spans="1:2" x14ac:dyDescent="0.25">
      <c r="A66" s="29"/>
      <c r="B66" s="29"/>
    </row>
    <row r="67" spans="1:2" x14ac:dyDescent="0.25">
      <c r="A67" s="29"/>
      <c r="B67" s="29"/>
    </row>
    <row r="68" spans="1:2" x14ac:dyDescent="0.25">
      <c r="A68" s="29"/>
      <c r="B68" s="29"/>
    </row>
    <row r="69" spans="1:2" x14ac:dyDescent="0.25">
      <c r="A69" s="29"/>
      <c r="B69" s="29"/>
    </row>
    <row r="70" spans="1:2" x14ac:dyDescent="0.25">
      <c r="A70" s="29"/>
      <c r="B70" s="29"/>
    </row>
    <row r="71" spans="1:2" x14ac:dyDescent="0.25">
      <c r="A71" s="29"/>
      <c r="B71" s="29"/>
    </row>
    <row r="72" spans="1:2" x14ac:dyDescent="0.25">
      <c r="A72" s="29"/>
      <c r="B72" s="29"/>
    </row>
    <row r="73" spans="1:2" x14ac:dyDescent="0.25">
      <c r="A73" s="29"/>
      <c r="B73" s="29"/>
    </row>
    <row r="74" spans="1:2" x14ac:dyDescent="0.25">
      <c r="A74" s="29"/>
      <c r="B74" s="29"/>
    </row>
    <row r="75" spans="1:2" x14ac:dyDescent="0.25">
      <c r="A75" s="29"/>
      <c r="B75" s="29"/>
    </row>
    <row r="76" spans="1:2" x14ac:dyDescent="0.25">
      <c r="A76" s="29"/>
      <c r="B76" s="29"/>
    </row>
    <row r="77" spans="1:2" x14ac:dyDescent="0.25">
      <c r="A77" s="29"/>
      <c r="B77" s="29"/>
    </row>
    <row r="78" spans="1:2" x14ac:dyDescent="0.25">
      <c r="A78" s="29"/>
      <c r="B78" s="29"/>
    </row>
    <row r="79" spans="1:2" x14ac:dyDescent="0.25">
      <c r="A79" s="29"/>
      <c r="B79" s="29"/>
    </row>
    <row r="80" spans="1:2" x14ac:dyDescent="0.25">
      <c r="A80" s="29"/>
      <c r="B80" s="29"/>
    </row>
    <row r="81" spans="1:2" x14ac:dyDescent="0.25">
      <c r="A81" s="29"/>
      <c r="B81" s="29"/>
    </row>
    <row r="82" spans="1:2" x14ac:dyDescent="0.25">
      <c r="A82" s="29"/>
      <c r="B82" s="29"/>
    </row>
    <row r="83" spans="1:2" x14ac:dyDescent="0.25">
      <c r="A83" s="29"/>
      <c r="B83" s="29"/>
    </row>
    <row r="84" spans="1:2" x14ac:dyDescent="0.25">
      <c r="A84" s="29"/>
      <c r="B84" s="29"/>
    </row>
    <row r="85" spans="1:2" x14ac:dyDescent="0.25">
      <c r="A85" s="29"/>
      <c r="B85" s="29"/>
    </row>
  </sheetData>
  <autoFilter ref="A6:F36"/>
  <mergeCells count="1">
    <mergeCell ref="A1:F1"/>
  </mergeCells>
  <printOptions gridLines="1"/>
  <pageMargins left="0" right="0" top="0" bottom="0" header="0" footer="0"/>
  <pageSetup paperSize="9" scale="53" fitToHeight="0" orientation="portrait" horizontalDpi="4294967294" verticalDpi="4294967294"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pageSetUpPr fitToPage="1"/>
  </sheetPr>
  <dimension ref="A1:AA212"/>
  <sheetViews>
    <sheetView view="pageBreakPreview" zoomScaleNormal="80" zoomScaleSheetLayoutView="100" zoomScalePageLayoutView="80" workbookViewId="0">
      <pane xSplit="2" ySplit="9" topLeftCell="R10" activePane="bottomRight" state="frozen"/>
      <selection pane="topRight" activeCell="C1" sqref="C1"/>
      <selection pane="bottomLeft" activeCell="A6" sqref="A6"/>
      <selection pane="bottomRight" activeCell="C10" sqref="C10:W41"/>
    </sheetView>
  </sheetViews>
  <sheetFormatPr defaultColWidth="9.109375" defaultRowHeight="14.4" x14ac:dyDescent="0.3"/>
  <cols>
    <col min="1" max="1" width="6.6640625" style="46" customWidth="1"/>
    <col min="2" max="2" width="40.6640625" style="46" customWidth="1"/>
    <col min="3" max="4" width="23.6640625" style="46" customWidth="1"/>
    <col min="5" max="5" width="21.33203125" style="46" customWidth="1"/>
    <col min="6" max="6" width="23.6640625" style="46" customWidth="1"/>
    <col min="7" max="7" width="21.33203125" style="46" customWidth="1"/>
    <col min="8" max="9" width="23.6640625" style="46" customWidth="1"/>
    <col min="10" max="15" width="21.33203125" style="46" customWidth="1"/>
    <col min="16" max="16" width="23.6640625" style="46" customWidth="1"/>
    <col min="17" max="23" width="21.33203125" style="46" customWidth="1"/>
    <col min="24" max="26" width="21.33203125" style="43" customWidth="1"/>
    <col min="27" max="27" width="21.33203125" style="44" customWidth="1"/>
    <col min="28" max="16384" width="9.109375" style="43"/>
  </cols>
  <sheetData>
    <row r="1" spans="1:27" ht="17.399999999999999" x14ac:dyDescent="0.3">
      <c r="A1" s="173" t="s">
        <v>90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row>
    <row r="3" spans="1:27" ht="156" x14ac:dyDescent="0.3">
      <c r="A3" s="99" t="s">
        <v>0</v>
      </c>
      <c r="B3" s="99" t="s">
        <v>1</v>
      </c>
      <c r="C3" s="104" t="s">
        <v>176</v>
      </c>
      <c r="D3" s="104" t="s">
        <v>164</v>
      </c>
      <c r="E3" s="104" t="s">
        <v>154</v>
      </c>
      <c r="F3" s="104" t="s">
        <v>157</v>
      </c>
      <c r="G3" s="104" t="s">
        <v>155</v>
      </c>
      <c r="H3" s="104" t="s">
        <v>156</v>
      </c>
      <c r="I3" s="104" t="s">
        <v>180</v>
      </c>
      <c r="J3" s="104" t="s">
        <v>181</v>
      </c>
      <c r="K3" s="104" t="s">
        <v>158</v>
      </c>
      <c r="L3" s="104" t="s">
        <v>159</v>
      </c>
      <c r="M3" s="104" t="s">
        <v>160</v>
      </c>
      <c r="N3" s="104" t="s">
        <v>161</v>
      </c>
      <c r="O3" s="104" t="s">
        <v>165</v>
      </c>
      <c r="P3" s="104" t="s">
        <v>171</v>
      </c>
      <c r="Q3" s="104" t="s">
        <v>166</v>
      </c>
      <c r="R3" s="104" t="s">
        <v>162</v>
      </c>
      <c r="S3" s="104" t="s">
        <v>163</v>
      </c>
      <c r="T3" s="104" t="s">
        <v>167</v>
      </c>
      <c r="U3" s="104" t="s">
        <v>168</v>
      </c>
      <c r="V3" s="104" t="s">
        <v>169</v>
      </c>
      <c r="W3" s="104" t="s">
        <v>170</v>
      </c>
      <c r="X3" s="102" t="s">
        <v>32</v>
      </c>
      <c r="Y3" s="102" t="s">
        <v>33</v>
      </c>
      <c r="Z3" s="102" t="s">
        <v>25</v>
      </c>
      <c r="AA3" s="102" t="s">
        <v>20</v>
      </c>
    </row>
    <row r="4" spans="1:27" ht="12" x14ac:dyDescent="0.3">
      <c r="A4" s="99" t="s">
        <v>118</v>
      </c>
      <c r="B4" s="99" t="s">
        <v>119</v>
      </c>
      <c r="C4" s="104" t="s">
        <v>121</v>
      </c>
      <c r="D4" s="104" t="s">
        <v>122</v>
      </c>
      <c r="E4" s="104" t="s">
        <v>123</v>
      </c>
      <c r="F4" s="104" t="s">
        <v>124</v>
      </c>
      <c r="G4" s="104" t="s">
        <v>125</v>
      </c>
      <c r="H4" s="104" t="s">
        <v>126</v>
      </c>
      <c r="I4" s="104" t="s">
        <v>127</v>
      </c>
      <c r="J4" s="104" t="s">
        <v>128</v>
      </c>
      <c r="K4" s="104" t="s">
        <v>129</v>
      </c>
      <c r="L4" s="104" t="s">
        <v>130</v>
      </c>
      <c r="M4" s="104" t="s">
        <v>131</v>
      </c>
      <c r="N4" s="104" t="s">
        <v>132</v>
      </c>
      <c r="O4" s="104" t="s">
        <v>133</v>
      </c>
      <c r="P4" s="104" t="s">
        <v>134</v>
      </c>
      <c r="Q4" s="104" t="s">
        <v>135</v>
      </c>
      <c r="R4" s="104" t="s">
        <v>136</v>
      </c>
      <c r="S4" s="104" t="s">
        <v>137</v>
      </c>
      <c r="T4" s="104" t="s">
        <v>138</v>
      </c>
      <c r="U4" s="104" t="s">
        <v>139</v>
      </c>
      <c r="V4" s="104" t="s">
        <v>140</v>
      </c>
      <c r="W4" s="104" t="s">
        <v>141</v>
      </c>
      <c r="X4" s="102" t="s">
        <v>144</v>
      </c>
      <c r="Y4" s="102" t="s">
        <v>172</v>
      </c>
      <c r="Z4" s="102" t="s">
        <v>173</v>
      </c>
      <c r="AA4" s="102" t="s">
        <v>174</v>
      </c>
    </row>
    <row r="5" spans="1:27" s="44" customFormat="1" ht="24" x14ac:dyDescent="0.3">
      <c r="A5" s="99"/>
      <c r="B5" s="100" t="s">
        <v>13</v>
      </c>
      <c r="C5" s="105">
        <v>43273</v>
      </c>
      <c r="D5" s="105">
        <v>43273</v>
      </c>
      <c r="E5" s="105">
        <v>43282</v>
      </c>
      <c r="F5" s="105">
        <v>43287</v>
      </c>
      <c r="G5" s="105">
        <v>43294</v>
      </c>
      <c r="H5" s="105">
        <v>43294</v>
      </c>
      <c r="I5" s="105">
        <v>43303</v>
      </c>
      <c r="J5" s="105">
        <v>43313</v>
      </c>
      <c r="K5" s="105">
        <v>43315</v>
      </c>
      <c r="L5" s="105">
        <v>43315</v>
      </c>
      <c r="M5" s="105">
        <v>43315</v>
      </c>
      <c r="N5" s="105">
        <v>43322</v>
      </c>
      <c r="O5" s="105">
        <v>43327</v>
      </c>
      <c r="P5" s="105">
        <v>43336</v>
      </c>
      <c r="Q5" s="105">
        <v>43343</v>
      </c>
      <c r="R5" s="105">
        <v>43343</v>
      </c>
      <c r="S5" s="105">
        <v>43344</v>
      </c>
      <c r="T5" s="105">
        <v>43344</v>
      </c>
      <c r="U5" s="105">
        <v>43344</v>
      </c>
      <c r="V5" s="105">
        <v>43344</v>
      </c>
      <c r="W5" s="105">
        <v>43344</v>
      </c>
      <c r="X5" s="102"/>
      <c r="Y5" s="102"/>
      <c r="Z5" s="102"/>
      <c r="AA5" s="102"/>
    </row>
    <row r="6" spans="1:27" s="132" customFormat="1" ht="36" x14ac:dyDescent="0.3">
      <c r="A6" s="130"/>
      <c r="B6" s="115" t="s">
        <v>175</v>
      </c>
      <c r="C6" s="131" t="s">
        <v>184</v>
      </c>
      <c r="D6" s="131" t="s">
        <v>177</v>
      </c>
      <c r="E6" s="131" t="s">
        <v>178</v>
      </c>
      <c r="F6" s="131" t="s">
        <v>177</v>
      </c>
      <c r="G6" s="131" t="s">
        <v>179</v>
      </c>
      <c r="H6" s="131" t="s">
        <v>179</v>
      </c>
      <c r="I6" s="131" t="s">
        <v>184</v>
      </c>
      <c r="J6" s="131" t="s">
        <v>182</v>
      </c>
      <c r="K6" s="131" t="s">
        <v>179</v>
      </c>
      <c r="L6" s="131" t="s">
        <v>183</v>
      </c>
      <c r="M6" s="131" t="s">
        <v>185</v>
      </c>
      <c r="N6" s="131" t="s">
        <v>186</v>
      </c>
      <c r="O6" s="131" t="s">
        <v>187</v>
      </c>
      <c r="P6" s="131" t="s">
        <v>177</v>
      </c>
      <c r="Q6" s="131" t="s">
        <v>184</v>
      </c>
      <c r="R6" s="131" t="s">
        <v>184</v>
      </c>
      <c r="S6" s="131" t="s">
        <v>186</v>
      </c>
      <c r="T6" s="131" t="s">
        <v>188</v>
      </c>
      <c r="U6" s="131" t="s">
        <v>189</v>
      </c>
      <c r="V6" s="131" t="s">
        <v>190</v>
      </c>
      <c r="W6" s="131" t="s">
        <v>191</v>
      </c>
      <c r="X6" s="127"/>
      <c r="Y6" s="127"/>
      <c r="Z6" s="127"/>
      <c r="AA6" s="127"/>
    </row>
    <row r="7" spans="1:27" ht="24" x14ac:dyDescent="0.3">
      <c r="A7" s="99"/>
      <c r="B7" s="100" t="s">
        <v>29</v>
      </c>
      <c r="C7" s="101" t="s">
        <v>152</v>
      </c>
      <c r="D7" s="101" t="s">
        <v>152</v>
      </c>
      <c r="E7" s="101" t="s">
        <v>152</v>
      </c>
      <c r="F7" s="101" t="s">
        <v>152</v>
      </c>
      <c r="G7" s="101" t="s">
        <v>152</v>
      </c>
      <c r="H7" s="101" t="s">
        <v>152</v>
      </c>
      <c r="I7" s="101" t="s">
        <v>152</v>
      </c>
      <c r="J7" s="101" t="s">
        <v>152</v>
      </c>
      <c r="K7" s="101" t="s">
        <v>152</v>
      </c>
      <c r="L7" s="101" t="s">
        <v>152</v>
      </c>
      <c r="M7" s="101" t="s">
        <v>152</v>
      </c>
      <c r="N7" s="101" t="s">
        <v>152</v>
      </c>
      <c r="O7" s="101" t="s">
        <v>152</v>
      </c>
      <c r="P7" s="101" t="s">
        <v>152</v>
      </c>
      <c r="Q7" s="101" t="s">
        <v>152</v>
      </c>
      <c r="R7" s="101" t="s">
        <v>152</v>
      </c>
      <c r="S7" s="101" t="s">
        <v>152</v>
      </c>
      <c r="T7" s="101" t="s">
        <v>152</v>
      </c>
      <c r="U7" s="101" t="s">
        <v>152</v>
      </c>
      <c r="V7" s="101" t="s">
        <v>152</v>
      </c>
      <c r="W7" s="101" t="s">
        <v>152</v>
      </c>
      <c r="X7" s="101" t="s">
        <v>152</v>
      </c>
      <c r="Y7" s="101" t="s">
        <v>152</v>
      </c>
      <c r="Z7" s="101" t="s">
        <v>152</v>
      </c>
      <c r="AA7" s="101" t="s">
        <v>152</v>
      </c>
    </row>
    <row r="8" spans="1:27" ht="24" x14ac:dyDescent="0.3">
      <c r="A8" s="99"/>
      <c r="B8" s="100" t="s">
        <v>10</v>
      </c>
      <c r="C8" s="99" t="s">
        <v>31</v>
      </c>
      <c r="D8" s="99" t="s">
        <v>31</v>
      </c>
      <c r="E8" s="99" t="s">
        <v>31</v>
      </c>
      <c r="F8" s="99" t="s">
        <v>31</v>
      </c>
      <c r="G8" s="99" t="s">
        <v>31</v>
      </c>
      <c r="H8" s="99" t="s">
        <v>31</v>
      </c>
      <c r="I8" s="99" t="s">
        <v>31</v>
      </c>
      <c r="J8" s="99" t="s">
        <v>31</v>
      </c>
      <c r="K8" s="99" t="s">
        <v>31</v>
      </c>
      <c r="L8" s="99" t="s">
        <v>31</v>
      </c>
      <c r="M8" s="99" t="s">
        <v>31</v>
      </c>
      <c r="N8" s="99" t="s">
        <v>31</v>
      </c>
      <c r="O8" s="99" t="s">
        <v>31</v>
      </c>
      <c r="P8" s="99" t="s">
        <v>31</v>
      </c>
      <c r="Q8" s="99" t="s">
        <v>31</v>
      </c>
      <c r="R8" s="99" t="s">
        <v>31</v>
      </c>
      <c r="S8" s="99" t="s">
        <v>31</v>
      </c>
      <c r="T8" s="99" t="s">
        <v>31</v>
      </c>
      <c r="U8" s="99" t="s">
        <v>31</v>
      </c>
      <c r="V8" s="99" t="s">
        <v>31</v>
      </c>
      <c r="W8" s="99" t="s">
        <v>31</v>
      </c>
      <c r="X8" s="102" t="s">
        <v>16</v>
      </c>
      <c r="Y8" s="102" t="s">
        <v>16</v>
      </c>
      <c r="Z8" s="102" t="s">
        <v>21</v>
      </c>
      <c r="AA8" s="102" t="s">
        <v>26</v>
      </c>
    </row>
    <row r="9" spans="1:27" ht="24" x14ac:dyDescent="0.3">
      <c r="A9" s="99"/>
      <c r="B9" s="100" t="s">
        <v>11</v>
      </c>
      <c r="C9" s="99" t="s">
        <v>12</v>
      </c>
      <c r="D9" s="99" t="s">
        <v>12</v>
      </c>
      <c r="E9" s="99" t="s">
        <v>12</v>
      </c>
      <c r="F9" s="99" t="s">
        <v>12</v>
      </c>
      <c r="G9" s="99" t="s">
        <v>12</v>
      </c>
      <c r="H9" s="99" t="s">
        <v>12</v>
      </c>
      <c r="I9" s="99" t="s">
        <v>12</v>
      </c>
      <c r="J9" s="99" t="s">
        <v>12</v>
      </c>
      <c r="K9" s="99" t="s">
        <v>12</v>
      </c>
      <c r="L9" s="99" t="s">
        <v>12</v>
      </c>
      <c r="M9" s="99" t="s">
        <v>12</v>
      </c>
      <c r="N9" s="99" t="s">
        <v>12</v>
      </c>
      <c r="O9" s="99" t="s">
        <v>12</v>
      </c>
      <c r="P9" s="99" t="s">
        <v>12</v>
      </c>
      <c r="Q9" s="99" t="s">
        <v>12</v>
      </c>
      <c r="R9" s="99" t="s">
        <v>12</v>
      </c>
      <c r="S9" s="99" t="s">
        <v>12</v>
      </c>
      <c r="T9" s="99" t="s">
        <v>12</v>
      </c>
      <c r="U9" s="99" t="s">
        <v>12</v>
      </c>
      <c r="V9" s="99" t="s">
        <v>12</v>
      </c>
      <c r="W9" s="99" t="s">
        <v>12</v>
      </c>
      <c r="X9" s="102" t="s">
        <v>27</v>
      </c>
      <c r="Y9" s="102" t="s">
        <v>27</v>
      </c>
      <c r="Z9" s="103" t="s">
        <v>27</v>
      </c>
      <c r="AA9" s="102"/>
    </row>
    <row r="10" spans="1:27" s="41" customFormat="1" ht="35.1" customHeight="1" x14ac:dyDescent="0.3">
      <c r="A10" s="84">
        <v>802</v>
      </c>
      <c r="B10" s="85" t="s">
        <v>45</v>
      </c>
      <c r="C10" s="133" t="s">
        <v>258</v>
      </c>
      <c r="D10" s="133" t="s">
        <v>196</v>
      </c>
      <c r="E10" s="133" t="s">
        <v>258</v>
      </c>
      <c r="F10" s="133" t="s">
        <v>212</v>
      </c>
      <c r="G10" s="133" t="s">
        <v>258</v>
      </c>
      <c r="H10" s="133" t="s">
        <v>258</v>
      </c>
      <c r="I10" s="133" t="s">
        <v>258</v>
      </c>
      <c r="J10" s="133" t="s">
        <v>258</v>
      </c>
      <c r="K10" s="133" t="s">
        <v>228</v>
      </c>
      <c r="L10" s="133" t="s">
        <v>258</v>
      </c>
      <c r="M10" s="133" t="s">
        <v>258</v>
      </c>
      <c r="N10" s="133" t="s">
        <v>258</v>
      </c>
      <c r="O10" s="133" t="s">
        <v>258</v>
      </c>
      <c r="P10" s="133" t="s">
        <v>220</v>
      </c>
      <c r="Q10" s="133" t="s">
        <v>258</v>
      </c>
      <c r="R10" s="133" t="s">
        <v>258</v>
      </c>
      <c r="S10" s="133" t="s">
        <v>240</v>
      </c>
      <c r="T10" s="133" t="s">
        <v>240</v>
      </c>
      <c r="U10" s="133" t="s">
        <v>240</v>
      </c>
      <c r="V10" s="133" t="s">
        <v>258</v>
      </c>
      <c r="W10" s="133" t="s">
        <v>240</v>
      </c>
      <c r="X10" s="73">
        <v>8</v>
      </c>
      <c r="Y10" s="81">
        <v>3</v>
      </c>
      <c r="Z10" s="82">
        <v>37.5</v>
      </c>
      <c r="AA10" s="83" t="s">
        <v>118</v>
      </c>
    </row>
    <row r="11" spans="1:27" s="41" customFormat="1" ht="35.1" customHeight="1" x14ac:dyDescent="0.3">
      <c r="A11" s="84">
        <v>803</v>
      </c>
      <c r="B11" s="86" t="s">
        <v>7</v>
      </c>
      <c r="C11" s="133" t="s">
        <v>258</v>
      </c>
      <c r="D11" s="133" t="s">
        <v>258</v>
      </c>
      <c r="E11" s="133" t="s">
        <v>258</v>
      </c>
      <c r="F11" s="133" t="s">
        <v>258</v>
      </c>
      <c r="G11" s="133" t="s">
        <v>210</v>
      </c>
      <c r="H11" s="133" t="s">
        <v>258</v>
      </c>
      <c r="I11" s="133" t="s">
        <v>258</v>
      </c>
      <c r="J11" s="133" t="s">
        <v>258</v>
      </c>
      <c r="K11" s="134" t="s">
        <v>229</v>
      </c>
      <c r="L11" s="133" t="s">
        <v>258</v>
      </c>
      <c r="M11" s="133" t="s">
        <v>258</v>
      </c>
      <c r="N11" s="133" t="s">
        <v>258</v>
      </c>
      <c r="O11" s="133" t="s">
        <v>258</v>
      </c>
      <c r="P11" s="133" t="s">
        <v>258</v>
      </c>
      <c r="Q11" s="133" t="s">
        <v>258</v>
      </c>
      <c r="R11" s="133" t="s">
        <v>258</v>
      </c>
      <c r="S11" s="133" t="s">
        <v>193</v>
      </c>
      <c r="T11" s="133" t="s">
        <v>258</v>
      </c>
      <c r="U11" s="133" t="s">
        <v>258</v>
      </c>
      <c r="V11" s="133" t="s">
        <v>258</v>
      </c>
      <c r="W11" s="133" t="s">
        <v>258</v>
      </c>
      <c r="X11" s="73">
        <v>3</v>
      </c>
      <c r="Y11" s="74" t="s">
        <v>118</v>
      </c>
      <c r="Z11" s="82">
        <v>0</v>
      </c>
      <c r="AA11" s="83" t="s">
        <v>118</v>
      </c>
    </row>
    <row r="12" spans="1:27" s="41" customFormat="1" ht="34.5" customHeight="1" x14ac:dyDescent="0.3">
      <c r="A12" s="84">
        <v>811</v>
      </c>
      <c r="B12" s="86" t="s">
        <v>8</v>
      </c>
      <c r="C12" s="133" t="s">
        <v>195</v>
      </c>
      <c r="D12" s="133" t="s">
        <v>258</v>
      </c>
      <c r="E12" s="133" t="s">
        <v>258</v>
      </c>
      <c r="F12" s="133" t="s">
        <v>258</v>
      </c>
      <c r="G12" s="133" t="s">
        <v>194</v>
      </c>
      <c r="H12" s="133" t="s">
        <v>258</v>
      </c>
      <c r="I12" s="133" t="s">
        <v>226</v>
      </c>
      <c r="J12" s="133" t="s">
        <v>258</v>
      </c>
      <c r="K12" s="134" t="s">
        <v>230</v>
      </c>
      <c r="L12" s="133" t="s">
        <v>258</v>
      </c>
      <c r="M12" s="133" t="s">
        <v>258</v>
      </c>
      <c r="N12" s="133" t="s">
        <v>258</v>
      </c>
      <c r="O12" s="133" t="s">
        <v>258</v>
      </c>
      <c r="P12" s="133" t="s">
        <v>258</v>
      </c>
      <c r="Q12" s="133" t="s">
        <v>239</v>
      </c>
      <c r="R12" s="133" t="s">
        <v>201</v>
      </c>
      <c r="S12" s="133" t="s">
        <v>241</v>
      </c>
      <c r="T12" s="133" t="s">
        <v>197</v>
      </c>
      <c r="U12" s="133" t="s">
        <v>258</v>
      </c>
      <c r="V12" s="133" t="s">
        <v>258</v>
      </c>
      <c r="W12" s="133" t="s">
        <v>197</v>
      </c>
      <c r="X12" s="73">
        <v>9</v>
      </c>
      <c r="Y12" s="74" t="s">
        <v>127</v>
      </c>
      <c r="Z12" s="82">
        <v>100</v>
      </c>
      <c r="AA12" s="83" t="s">
        <v>123</v>
      </c>
    </row>
    <row r="13" spans="1:27" s="41" customFormat="1" ht="35.1" customHeight="1" x14ac:dyDescent="0.3">
      <c r="A13" s="84">
        <v>812</v>
      </c>
      <c r="B13" s="85" t="s">
        <v>46</v>
      </c>
      <c r="C13" s="133" t="s">
        <v>258</v>
      </c>
      <c r="D13" s="133" t="s">
        <v>258</v>
      </c>
      <c r="E13" s="133" t="s">
        <v>197</v>
      </c>
      <c r="F13" s="133" t="s">
        <v>258</v>
      </c>
      <c r="G13" s="133" t="s">
        <v>213</v>
      </c>
      <c r="H13" s="133" t="s">
        <v>213</v>
      </c>
      <c r="I13" s="133" t="s">
        <v>258</v>
      </c>
      <c r="J13" s="133" t="s">
        <v>258</v>
      </c>
      <c r="K13" s="134" t="s">
        <v>224</v>
      </c>
      <c r="L13" s="133" t="s">
        <v>258</v>
      </c>
      <c r="M13" s="133" t="s">
        <v>258</v>
      </c>
      <c r="N13" s="133" t="s">
        <v>235</v>
      </c>
      <c r="O13" s="133" t="s">
        <v>258</v>
      </c>
      <c r="P13" s="133" t="s">
        <v>258</v>
      </c>
      <c r="Q13" s="133" t="s">
        <v>258</v>
      </c>
      <c r="R13" s="133" t="s">
        <v>258</v>
      </c>
      <c r="S13" s="133" t="s">
        <v>197</v>
      </c>
      <c r="T13" s="133" t="s">
        <v>258</v>
      </c>
      <c r="U13" s="133" t="s">
        <v>197</v>
      </c>
      <c r="V13" s="133" t="s">
        <v>258</v>
      </c>
      <c r="W13" s="133" t="s">
        <v>258</v>
      </c>
      <c r="X13" s="73">
        <v>7</v>
      </c>
      <c r="Y13" s="74" t="s">
        <v>124</v>
      </c>
      <c r="Z13" s="82">
        <v>85.714285714285708</v>
      </c>
      <c r="AA13" s="83" t="s">
        <v>119</v>
      </c>
    </row>
    <row r="14" spans="1:27" s="41" customFormat="1" ht="35.1" customHeight="1" x14ac:dyDescent="0.3">
      <c r="A14" s="84">
        <v>814</v>
      </c>
      <c r="B14" s="85" t="s">
        <v>95</v>
      </c>
      <c r="C14" s="133" t="s">
        <v>258</v>
      </c>
      <c r="D14" s="133" t="s">
        <v>258</v>
      </c>
      <c r="E14" s="133" t="s">
        <v>198</v>
      </c>
      <c r="F14" s="133" t="s">
        <v>258</v>
      </c>
      <c r="G14" s="133" t="s">
        <v>207</v>
      </c>
      <c r="H14" s="133" t="s">
        <v>207</v>
      </c>
      <c r="I14" s="133" t="s">
        <v>258</v>
      </c>
      <c r="J14" s="133" t="s">
        <v>258</v>
      </c>
      <c r="K14" s="134" t="s">
        <v>233</v>
      </c>
      <c r="L14" s="133" t="s">
        <v>258</v>
      </c>
      <c r="M14" s="133" t="s">
        <v>258</v>
      </c>
      <c r="N14" s="133" t="s">
        <v>234</v>
      </c>
      <c r="O14" s="133" t="s">
        <v>249</v>
      </c>
      <c r="P14" s="133" t="s">
        <v>258</v>
      </c>
      <c r="Q14" s="133" t="s">
        <v>258</v>
      </c>
      <c r="R14" s="133" t="s">
        <v>258</v>
      </c>
      <c r="S14" s="133" t="s">
        <v>242</v>
      </c>
      <c r="T14" s="133" t="s">
        <v>242</v>
      </c>
      <c r="U14" s="133" t="s">
        <v>242</v>
      </c>
      <c r="V14" s="133" t="s">
        <v>258</v>
      </c>
      <c r="W14" s="133" t="s">
        <v>258</v>
      </c>
      <c r="X14" s="73">
        <v>9</v>
      </c>
      <c r="Y14" s="81">
        <v>5</v>
      </c>
      <c r="Z14" s="82">
        <v>55.555555555555557</v>
      </c>
      <c r="AA14" s="83" t="s">
        <v>118</v>
      </c>
    </row>
    <row r="15" spans="1:27" s="41" customFormat="1" ht="35.1" customHeight="1" x14ac:dyDescent="0.3">
      <c r="A15" s="84">
        <v>815</v>
      </c>
      <c r="B15" s="86" t="s">
        <v>96</v>
      </c>
      <c r="C15" s="133" t="s">
        <v>258</v>
      </c>
      <c r="D15" s="133" t="s">
        <v>258</v>
      </c>
      <c r="E15" s="133" t="s">
        <v>199</v>
      </c>
      <c r="F15" s="133" t="s">
        <v>258</v>
      </c>
      <c r="G15" s="133" t="s">
        <v>214</v>
      </c>
      <c r="H15" s="133" t="s">
        <v>214</v>
      </c>
      <c r="I15" s="133" t="s">
        <v>258</v>
      </c>
      <c r="J15" s="133" t="s">
        <v>258</v>
      </c>
      <c r="K15" s="134" t="s">
        <v>230</v>
      </c>
      <c r="L15" s="133" t="s">
        <v>258</v>
      </c>
      <c r="M15" s="133" t="s">
        <v>258</v>
      </c>
      <c r="N15" s="134" t="s">
        <v>230</v>
      </c>
      <c r="O15" s="133" t="s">
        <v>258</v>
      </c>
      <c r="P15" s="133" t="s">
        <v>258</v>
      </c>
      <c r="Q15" s="133" t="s">
        <v>258</v>
      </c>
      <c r="R15" s="133" t="s">
        <v>258</v>
      </c>
      <c r="S15" s="133" t="s">
        <v>197</v>
      </c>
      <c r="T15" s="133" t="s">
        <v>258</v>
      </c>
      <c r="U15" s="133" t="s">
        <v>197</v>
      </c>
      <c r="V15" s="133" t="s">
        <v>258</v>
      </c>
      <c r="W15" s="133" t="s">
        <v>258</v>
      </c>
      <c r="X15" s="73">
        <v>7</v>
      </c>
      <c r="Y15" s="74" t="s">
        <v>125</v>
      </c>
      <c r="Z15" s="82">
        <v>100</v>
      </c>
      <c r="AA15" s="83" t="s">
        <v>123</v>
      </c>
    </row>
    <row r="16" spans="1:27" s="41" customFormat="1" ht="35.1" customHeight="1" x14ac:dyDescent="0.3">
      <c r="A16" s="84">
        <v>816</v>
      </c>
      <c r="B16" s="85" t="s">
        <v>47</v>
      </c>
      <c r="C16" s="133" t="s">
        <v>258</v>
      </c>
      <c r="D16" s="133" t="s">
        <v>258</v>
      </c>
      <c r="E16" s="133" t="s">
        <v>200</v>
      </c>
      <c r="F16" s="133" t="s">
        <v>258</v>
      </c>
      <c r="G16" s="133" t="s">
        <v>215</v>
      </c>
      <c r="H16" s="133" t="s">
        <v>213</v>
      </c>
      <c r="I16" s="133" t="s">
        <v>258</v>
      </c>
      <c r="J16" s="133" t="s">
        <v>258</v>
      </c>
      <c r="K16" s="134" t="s">
        <v>234</v>
      </c>
      <c r="L16" s="133" t="s">
        <v>258</v>
      </c>
      <c r="M16" s="133" t="s">
        <v>258</v>
      </c>
      <c r="N16" s="133" t="s">
        <v>240</v>
      </c>
      <c r="O16" s="133" t="s">
        <v>258</v>
      </c>
      <c r="P16" s="133" t="s">
        <v>258</v>
      </c>
      <c r="Q16" s="133" t="s">
        <v>258</v>
      </c>
      <c r="R16" s="133" t="s">
        <v>258</v>
      </c>
      <c r="S16" s="133" t="s">
        <v>240</v>
      </c>
      <c r="T16" s="133" t="s">
        <v>258</v>
      </c>
      <c r="U16" s="133" t="s">
        <v>207</v>
      </c>
      <c r="V16" s="133" t="s">
        <v>258</v>
      </c>
      <c r="W16" s="133" t="s">
        <v>258</v>
      </c>
      <c r="X16" s="73">
        <v>7</v>
      </c>
      <c r="Y16" s="74" t="s">
        <v>120</v>
      </c>
      <c r="Z16" s="82">
        <v>28.571428571428569</v>
      </c>
      <c r="AA16" s="83" t="s">
        <v>118</v>
      </c>
    </row>
    <row r="17" spans="1:27" s="41" customFormat="1" ht="35.1" customHeight="1" x14ac:dyDescent="0.3">
      <c r="A17" s="84" t="s">
        <v>97</v>
      </c>
      <c r="B17" s="85" t="s">
        <v>98</v>
      </c>
      <c r="C17" s="133" t="s">
        <v>258</v>
      </c>
      <c r="D17" s="133" t="s">
        <v>258</v>
      </c>
      <c r="E17" s="133" t="s">
        <v>258</v>
      </c>
      <c r="F17" s="133" t="s">
        <v>258</v>
      </c>
      <c r="G17" s="133" t="s">
        <v>216</v>
      </c>
      <c r="H17" s="133" t="s">
        <v>258</v>
      </c>
      <c r="I17" s="133" t="s">
        <v>258</v>
      </c>
      <c r="J17" s="133" t="s">
        <v>258</v>
      </c>
      <c r="K17" s="134" t="s">
        <v>224</v>
      </c>
      <c r="L17" s="133" t="s">
        <v>258</v>
      </c>
      <c r="M17" s="133" t="s">
        <v>258</v>
      </c>
      <c r="N17" s="133" t="s">
        <v>258</v>
      </c>
      <c r="O17" s="133" t="s">
        <v>258</v>
      </c>
      <c r="P17" s="133" t="s">
        <v>258</v>
      </c>
      <c r="Q17" s="133" t="s">
        <v>258</v>
      </c>
      <c r="R17" s="133" t="s">
        <v>258</v>
      </c>
      <c r="S17" s="133" t="s">
        <v>242</v>
      </c>
      <c r="T17" s="133" t="s">
        <v>258</v>
      </c>
      <c r="U17" s="133" t="s">
        <v>258</v>
      </c>
      <c r="V17" s="133" t="s">
        <v>258</v>
      </c>
      <c r="W17" s="133" t="s">
        <v>258</v>
      </c>
      <c r="X17" s="73">
        <v>3</v>
      </c>
      <c r="Y17" s="74" t="s">
        <v>121</v>
      </c>
      <c r="Z17" s="82">
        <v>100</v>
      </c>
      <c r="AA17" s="83" t="s">
        <v>123</v>
      </c>
    </row>
    <row r="18" spans="1:27" s="41" customFormat="1" ht="35.1" customHeight="1" x14ac:dyDescent="0.3">
      <c r="A18" s="84">
        <v>820</v>
      </c>
      <c r="B18" s="86" t="s">
        <v>2</v>
      </c>
      <c r="C18" s="133" t="s">
        <v>258</v>
      </c>
      <c r="D18" s="133" t="s">
        <v>258</v>
      </c>
      <c r="E18" s="133" t="s">
        <v>201</v>
      </c>
      <c r="F18" s="133" t="s">
        <v>258</v>
      </c>
      <c r="G18" s="133" t="s">
        <v>194</v>
      </c>
      <c r="H18" s="133" t="s">
        <v>224</v>
      </c>
      <c r="I18" s="133" t="s">
        <v>258</v>
      </c>
      <c r="J18" s="133" t="s">
        <v>258</v>
      </c>
      <c r="K18" s="134" t="s">
        <v>244</v>
      </c>
      <c r="L18" s="133" t="s">
        <v>258</v>
      </c>
      <c r="M18" s="133" t="s">
        <v>258</v>
      </c>
      <c r="N18" s="133" t="s">
        <v>236</v>
      </c>
      <c r="O18" s="133" t="s">
        <v>258</v>
      </c>
      <c r="P18" s="133" t="s">
        <v>258</v>
      </c>
      <c r="Q18" s="133" t="s">
        <v>258</v>
      </c>
      <c r="R18" s="133" t="s">
        <v>258</v>
      </c>
      <c r="S18" s="133" t="s">
        <v>243</v>
      </c>
      <c r="T18" s="133" t="s">
        <v>245</v>
      </c>
      <c r="U18" s="133" t="s">
        <v>210</v>
      </c>
      <c r="V18" s="133" t="s">
        <v>258</v>
      </c>
      <c r="W18" s="133" t="s">
        <v>251</v>
      </c>
      <c r="X18" s="73">
        <v>9</v>
      </c>
      <c r="Y18" s="81">
        <v>2</v>
      </c>
      <c r="Z18" s="82">
        <v>22.222222222222221</v>
      </c>
      <c r="AA18" s="83" t="s">
        <v>118</v>
      </c>
    </row>
    <row r="19" spans="1:27" s="41" customFormat="1" ht="35.1" customHeight="1" x14ac:dyDescent="0.3">
      <c r="A19" s="84">
        <v>821</v>
      </c>
      <c r="B19" s="85" t="s">
        <v>63</v>
      </c>
      <c r="C19" s="133" t="s">
        <v>258</v>
      </c>
      <c r="D19" s="133" t="s">
        <v>258</v>
      </c>
      <c r="E19" s="133" t="s">
        <v>202</v>
      </c>
      <c r="F19" s="133" t="s">
        <v>258</v>
      </c>
      <c r="G19" s="133" t="s">
        <v>216</v>
      </c>
      <c r="H19" s="133" t="s">
        <v>258</v>
      </c>
      <c r="I19" s="133" t="s">
        <v>258</v>
      </c>
      <c r="J19" s="133" t="s">
        <v>227</v>
      </c>
      <c r="K19" s="134" t="s">
        <v>217</v>
      </c>
      <c r="L19" s="133" t="s">
        <v>258</v>
      </c>
      <c r="M19" s="133" t="s">
        <v>258</v>
      </c>
      <c r="N19" s="133" t="s">
        <v>193</v>
      </c>
      <c r="O19" s="133" t="s">
        <v>258</v>
      </c>
      <c r="P19" s="133" t="s">
        <v>258</v>
      </c>
      <c r="Q19" s="133" t="s">
        <v>258</v>
      </c>
      <c r="R19" s="133" t="s">
        <v>258</v>
      </c>
      <c r="S19" s="133" t="s">
        <v>261</v>
      </c>
      <c r="T19" s="133" t="s">
        <v>193</v>
      </c>
      <c r="U19" s="133" t="s">
        <v>202</v>
      </c>
      <c r="V19" s="133" t="s">
        <v>258</v>
      </c>
      <c r="W19" s="133" t="s">
        <v>258</v>
      </c>
      <c r="X19" s="73">
        <v>8</v>
      </c>
      <c r="Y19" s="81">
        <v>1</v>
      </c>
      <c r="Z19" s="82">
        <v>12.5</v>
      </c>
      <c r="AA19" s="83" t="s">
        <v>118</v>
      </c>
    </row>
    <row r="20" spans="1:27" s="41" customFormat="1" ht="35.1" customHeight="1" x14ac:dyDescent="0.3">
      <c r="A20" s="84">
        <v>825</v>
      </c>
      <c r="B20" s="86" t="s">
        <v>84</v>
      </c>
      <c r="C20" s="133" t="s">
        <v>258</v>
      </c>
      <c r="D20" s="133" t="s">
        <v>258</v>
      </c>
      <c r="E20" s="133" t="s">
        <v>203</v>
      </c>
      <c r="F20" s="133" t="s">
        <v>258</v>
      </c>
      <c r="G20" s="133" t="s">
        <v>218</v>
      </c>
      <c r="H20" s="133" t="s">
        <v>258</v>
      </c>
      <c r="I20" s="133" t="s">
        <v>258</v>
      </c>
      <c r="J20" s="133" t="s">
        <v>258</v>
      </c>
      <c r="K20" s="134" t="s">
        <v>234</v>
      </c>
      <c r="L20" s="133" t="s">
        <v>258</v>
      </c>
      <c r="M20" s="133" t="s">
        <v>258</v>
      </c>
      <c r="N20" s="133" t="s">
        <v>237</v>
      </c>
      <c r="O20" s="133" t="s">
        <v>258</v>
      </c>
      <c r="P20" s="133" t="s">
        <v>258</v>
      </c>
      <c r="Q20" s="133" t="s">
        <v>258</v>
      </c>
      <c r="R20" s="133" t="s">
        <v>258</v>
      </c>
      <c r="S20" s="133" t="s">
        <v>197</v>
      </c>
      <c r="T20" s="133" t="s">
        <v>246</v>
      </c>
      <c r="U20" s="133" t="s">
        <v>197</v>
      </c>
      <c r="V20" s="133" t="s">
        <v>258</v>
      </c>
      <c r="W20" s="133" t="s">
        <v>258</v>
      </c>
      <c r="X20" s="73">
        <v>7</v>
      </c>
      <c r="Y20" s="74" t="s">
        <v>121</v>
      </c>
      <c r="Z20" s="82">
        <v>42.857142857142854</v>
      </c>
      <c r="AA20" s="83" t="s">
        <v>118</v>
      </c>
    </row>
    <row r="21" spans="1:27" s="41" customFormat="1" ht="26.4" x14ac:dyDescent="0.3">
      <c r="A21" s="84" t="s">
        <v>99</v>
      </c>
      <c r="B21" s="86" t="s">
        <v>100</v>
      </c>
      <c r="C21" s="133" t="s">
        <v>258</v>
      </c>
      <c r="D21" s="133" t="s">
        <v>258</v>
      </c>
      <c r="E21" s="133" t="s">
        <v>204</v>
      </c>
      <c r="F21" s="133" t="s">
        <v>258</v>
      </c>
      <c r="G21" s="133" t="s">
        <v>204</v>
      </c>
      <c r="H21" s="133" t="s">
        <v>258</v>
      </c>
      <c r="I21" s="133" t="s">
        <v>258</v>
      </c>
      <c r="J21" s="133" t="s">
        <v>258</v>
      </c>
      <c r="K21" s="134" t="s">
        <v>219</v>
      </c>
      <c r="L21" s="133" t="s">
        <v>258</v>
      </c>
      <c r="M21" s="133" t="s">
        <v>258</v>
      </c>
      <c r="N21" s="133" t="s">
        <v>229</v>
      </c>
      <c r="O21" s="133" t="s">
        <v>258</v>
      </c>
      <c r="P21" s="133" t="s">
        <v>258</v>
      </c>
      <c r="Q21" s="133" t="s">
        <v>258</v>
      </c>
      <c r="R21" s="133" t="s">
        <v>258</v>
      </c>
      <c r="S21" s="133" t="s">
        <v>197</v>
      </c>
      <c r="T21" s="133" t="s">
        <v>258</v>
      </c>
      <c r="U21" s="133" t="s">
        <v>202</v>
      </c>
      <c r="V21" s="133" t="s">
        <v>258</v>
      </c>
      <c r="W21" s="133" t="s">
        <v>258</v>
      </c>
      <c r="X21" s="73">
        <v>6</v>
      </c>
      <c r="Y21" s="74" t="s">
        <v>120</v>
      </c>
      <c r="Z21" s="82">
        <v>33.333333333333329</v>
      </c>
      <c r="AA21" s="83" t="s">
        <v>118</v>
      </c>
    </row>
    <row r="22" spans="1:27" s="41" customFormat="1" ht="35.1" customHeight="1" x14ac:dyDescent="0.3">
      <c r="A22" s="84">
        <v>830</v>
      </c>
      <c r="B22" s="86" t="s">
        <v>58</v>
      </c>
      <c r="C22" s="133" t="s">
        <v>258</v>
      </c>
      <c r="D22" s="133" t="s">
        <v>258</v>
      </c>
      <c r="E22" s="133" t="s">
        <v>244</v>
      </c>
      <c r="F22" s="133" t="s">
        <v>258</v>
      </c>
      <c r="G22" s="133" t="s">
        <v>213</v>
      </c>
      <c r="H22" s="133" t="s">
        <v>213</v>
      </c>
      <c r="I22" s="133" t="s">
        <v>258</v>
      </c>
      <c r="J22" s="133" t="s">
        <v>258</v>
      </c>
      <c r="K22" s="133" t="s">
        <v>194</v>
      </c>
      <c r="L22" s="133" t="s">
        <v>258</v>
      </c>
      <c r="M22" s="133" t="s">
        <v>258</v>
      </c>
      <c r="N22" s="133" t="s">
        <v>237</v>
      </c>
      <c r="O22" s="133" t="s">
        <v>258</v>
      </c>
      <c r="P22" s="133" t="s">
        <v>258</v>
      </c>
      <c r="Q22" s="133" t="s">
        <v>258</v>
      </c>
      <c r="R22" s="133" t="s">
        <v>258</v>
      </c>
      <c r="S22" s="133" t="s">
        <v>237</v>
      </c>
      <c r="T22" s="133" t="s">
        <v>197</v>
      </c>
      <c r="U22" s="133" t="s">
        <v>242</v>
      </c>
      <c r="V22" s="133" t="s">
        <v>258</v>
      </c>
      <c r="W22" s="133" t="s">
        <v>258</v>
      </c>
      <c r="X22" s="73">
        <v>8</v>
      </c>
      <c r="Y22" s="81">
        <v>6</v>
      </c>
      <c r="Z22" s="82">
        <v>75</v>
      </c>
      <c r="AA22" s="83" t="s">
        <v>118</v>
      </c>
    </row>
    <row r="23" spans="1:27" s="41" customFormat="1" ht="39.6" x14ac:dyDescent="0.3">
      <c r="A23" s="84">
        <v>832</v>
      </c>
      <c r="B23" s="86" t="s">
        <v>259</v>
      </c>
      <c r="C23" s="133" t="s">
        <v>258</v>
      </c>
      <c r="D23" s="133" t="s">
        <v>258</v>
      </c>
      <c r="E23" s="133" t="s">
        <v>258</v>
      </c>
      <c r="F23" s="133" t="s">
        <v>258</v>
      </c>
      <c r="G23" s="133" t="s">
        <v>213</v>
      </c>
      <c r="H23" s="133" t="s">
        <v>258</v>
      </c>
      <c r="I23" s="133" t="s">
        <v>258</v>
      </c>
      <c r="J23" s="133" t="s">
        <v>258</v>
      </c>
      <c r="K23" s="134" t="s">
        <v>230</v>
      </c>
      <c r="L23" s="133" t="s">
        <v>258</v>
      </c>
      <c r="M23" s="133" t="s">
        <v>258</v>
      </c>
      <c r="N23" s="133" t="s">
        <v>197</v>
      </c>
      <c r="O23" s="133" t="s">
        <v>258</v>
      </c>
      <c r="P23" s="133" t="s">
        <v>258</v>
      </c>
      <c r="Q23" s="133" t="s">
        <v>258</v>
      </c>
      <c r="R23" s="133" t="s">
        <v>258</v>
      </c>
      <c r="S23" s="133" t="s">
        <v>197</v>
      </c>
      <c r="T23" s="133" t="s">
        <v>197</v>
      </c>
      <c r="U23" s="133" t="s">
        <v>231</v>
      </c>
      <c r="V23" s="133" t="s">
        <v>258</v>
      </c>
      <c r="W23" s="133" t="s">
        <v>258</v>
      </c>
      <c r="X23" s="73">
        <v>6</v>
      </c>
      <c r="Y23" s="74" t="s">
        <v>123</v>
      </c>
      <c r="Z23" s="82">
        <v>83.333333333333343</v>
      </c>
      <c r="AA23" s="83" t="s">
        <v>119</v>
      </c>
    </row>
    <row r="24" spans="1:27" s="41" customFormat="1" ht="39.75" customHeight="1" x14ac:dyDescent="0.3">
      <c r="A24" s="84" t="s">
        <v>48</v>
      </c>
      <c r="B24" s="86" t="s">
        <v>260</v>
      </c>
      <c r="C24" s="133" t="s">
        <v>258</v>
      </c>
      <c r="D24" s="133" t="s">
        <v>258</v>
      </c>
      <c r="E24" s="133" t="s">
        <v>205</v>
      </c>
      <c r="F24" s="133" t="s">
        <v>258</v>
      </c>
      <c r="G24" s="133" t="s">
        <v>205</v>
      </c>
      <c r="H24" s="133" t="s">
        <v>258</v>
      </c>
      <c r="I24" s="133" t="s">
        <v>258</v>
      </c>
      <c r="J24" s="133" t="s">
        <v>258</v>
      </c>
      <c r="K24" s="134" t="s">
        <v>230</v>
      </c>
      <c r="L24" s="133" t="s">
        <v>258</v>
      </c>
      <c r="M24" s="133" t="s">
        <v>258</v>
      </c>
      <c r="N24" s="133" t="s">
        <v>193</v>
      </c>
      <c r="O24" s="133" t="s">
        <v>258</v>
      </c>
      <c r="P24" s="133" t="s">
        <v>258</v>
      </c>
      <c r="Q24" s="133" t="s">
        <v>258</v>
      </c>
      <c r="R24" s="133" t="s">
        <v>258</v>
      </c>
      <c r="S24" s="133" t="s">
        <v>262</v>
      </c>
      <c r="T24" s="133" t="s">
        <v>258</v>
      </c>
      <c r="U24" s="133" t="s">
        <v>258</v>
      </c>
      <c r="V24" s="133" t="s">
        <v>258</v>
      </c>
      <c r="W24" s="133" t="s">
        <v>258</v>
      </c>
      <c r="X24" s="73">
        <v>5</v>
      </c>
      <c r="Y24" s="74" t="s">
        <v>120</v>
      </c>
      <c r="Z24" s="82">
        <v>40</v>
      </c>
      <c r="AA24" s="83" t="s">
        <v>118</v>
      </c>
    </row>
    <row r="25" spans="1:27" s="41" customFormat="1" ht="35.1" customHeight="1" x14ac:dyDescent="0.3">
      <c r="A25" s="84">
        <v>834</v>
      </c>
      <c r="B25" s="86" t="s">
        <v>3</v>
      </c>
      <c r="C25" s="133" t="s">
        <v>258</v>
      </c>
      <c r="D25" s="133" t="s">
        <v>258</v>
      </c>
      <c r="E25" s="133" t="s">
        <v>206</v>
      </c>
      <c r="F25" s="133" t="s">
        <v>258</v>
      </c>
      <c r="G25" s="133" t="s">
        <v>219</v>
      </c>
      <c r="H25" s="133" t="s">
        <v>258</v>
      </c>
      <c r="I25" s="133" t="s">
        <v>258</v>
      </c>
      <c r="J25" s="133" t="s">
        <v>258</v>
      </c>
      <c r="K25" s="134" t="s">
        <v>219</v>
      </c>
      <c r="L25" s="133" t="s">
        <v>258</v>
      </c>
      <c r="M25" s="133" t="s">
        <v>258</v>
      </c>
      <c r="N25" s="133" t="s">
        <v>238</v>
      </c>
      <c r="O25" s="133" t="s">
        <v>258</v>
      </c>
      <c r="P25" s="133" t="s">
        <v>258</v>
      </c>
      <c r="Q25" s="133" t="s">
        <v>258</v>
      </c>
      <c r="R25" s="133" t="s">
        <v>258</v>
      </c>
      <c r="S25" s="133" t="s">
        <v>197</v>
      </c>
      <c r="T25" s="133" t="s">
        <v>258</v>
      </c>
      <c r="U25" s="133" t="s">
        <v>258</v>
      </c>
      <c r="V25" s="133" t="s">
        <v>258</v>
      </c>
      <c r="W25" s="133" t="s">
        <v>258</v>
      </c>
      <c r="X25" s="73">
        <v>5</v>
      </c>
      <c r="Y25" s="74" t="s">
        <v>119</v>
      </c>
      <c r="Z25" s="82">
        <v>20</v>
      </c>
      <c r="AA25" s="83" t="s">
        <v>118</v>
      </c>
    </row>
    <row r="26" spans="1:27" s="40" customFormat="1" ht="35.1" customHeight="1" x14ac:dyDescent="0.3">
      <c r="A26" s="84">
        <v>835</v>
      </c>
      <c r="B26" s="85" t="s">
        <v>49</v>
      </c>
      <c r="C26" s="133" t="s">
        <v>258</v>
      </c>
      <c r="D26" s="133" t="s">
        <v>258</v>
      </c>
      <c r="E26" s="133" t="s">
        <v>258</v>
      </c>
      <c r="F26" s="133" t="s">
        <v>258</v>
      </c>
      <c r="G26" s="133" t="s">
        <v>203</v>
      </c>
      <c r="H26" s="133" t="s">
        <v>258</v>
      </c>
      <c r="I26" s="133" t="s">
        <v>258</v>
      </c>
      <c r="J26" s="133" t="s">
        <v>258</v>
      </c>
      <c r="K26" s="134" t="s">
        <v>219</v>
      </c>
      <c r="L26" s="133" t="s">
        <v>258</v>
      </c>
      <c r="M26" s="133" t="s">
        <v>258</v>
      </c>
      <c r="N26" s="133" t="s">
        <v>258</v>
      </c>
      <c r="O26" s="133" t="s">
        <v>258</v>
      </c>
      <c r="P26" s="133" t="s">
        <v>258</v>
      </c>
      <c r="Q26" s="133" t="s">
        <v>258</v>
      </c>
      <c r="R26" s="133" t="s">
        <v>258</v>
      </c>
      <c r="S26" s="133" t="s">
        <v>197</v>
      </c>
      <c r="T26" s="133" t="s">
        <v>197</v>
      </c>
      <c r="U26" s="133" t="s">
        <v>258</v>
      </c>
      <c r="V26" s="133" t="s">
        <v>258</v>
      </c>
      <c r="W26" s="133" t="s">
        <v>258</v>
      </c>
      <c r="X26" s="73">
        <v>4</v>
      </c>
      <c r="Y26" s="74" t="s">
        <v>120</v>
      </c>
      <c r="Z26" s="82">
        <v>50</v>
      </c>
      <c r="AA26" s="83" t="s">
        <v>118</v>
      </c>
    </row>
    <row r="27" spans="1:27" s="41" customFormat="1" ht="35.1" customHeight="1" x14ac:dyDescent="0.3">
      <c r="A27" s="84" t="s">
        <v>62</v>
      </c>
      <c r="B27" s="85" t="s">
        <v>101</v>
      </c>
      <c r="C27" s="133" t="s">
        <v>258</v>
      </c>
      <c r="D27" s="133" t="s">
        <v>258</v>
      </c>
      <c r="E27" s="133" t="s">
        <v>193</v>
      </c>
      <c r="F27" s="133" t="s">
        <v>258</v>
      </c>
      <c r="G27" s="133" t="s">
        <v>193</v>
      </c>
      <c r="H27" s="133" t="s">
        <v>258</v>
      </c>
      <c r="I27" s="133" t="s">
        <v>258</v>
      </c>
      <c r="J27" s="133" t="s">
        <v>258</v>
      </c>
      <c r="K27" s="134" t="s">
        <v>216</v>
      </c>
      <c r="L27" s="133" t="s">
        <v>258</v>
      </c>
      <c r="M27" s="133" t="s">
        <v>258</v>
      </c>
      <c r="N27" s="133" t="s">
        <v>244</v>
      </c>
      <c r="O27" s="133" t="s">
        <v>258</v>
      </c>
      <c r="P27" s="133" t="s">
        <v>258</v>
      </c>
      <c r="Q27" s="133" t="s">
        <v>258</v>
      </c>
      <c r="R27" s="133" t="s">
        <v>258</v>
      </c>
      <c r="S27" s="133" t="s">
        <v>244</v>
      </c>
      <c r="T27" s="133" t="s">
        <v>258</v>
      </c>
      <c r="U27" s="133" t="s">
        <v>258</v>
      </c>
      <c r="V27" s="133" t="s">
        <v>258</v>
      </c>
      <c r="W27" s="133" t="s">
        <v>258</v>
      </c>
      <c r="X27" s="73">
        <v>5</v>
      </c>
      <c r="Y27" s="74" t="s">
        <v>119</v>
      </c>
      <c r="Z27" s="82">
        <v>20</v>
      </c>
      <c r="AA27" s="83" t="s">
        <v>118</v>
      </c>
    </row>
    <row r="28" spans="1:27" s="41" customFormat="1" ht="35.1" customHeight="1" x14ac:dyDescent="0.3">
      <c r="A28" s="84">
        <v>840</v>
      </c>
      <c r="B28" s="86" t="s">
        <v>5</v>
      </c>
      <c r="C28" s="133" t="s">
        <v>258</v>
      </c>
      <c r="D28" s="133" t="s">
        <v>258</v>
      </c>
      <c r="E28" s="133" t="s">
        <v>258</v>
      </c>
      <c r="F28" s="133" t="s">
        <v>258</v>
      </c>
      <c r="G28" s="133" t="s">
        <v>258</v>
      </c>
      <c r="H28" s="133" t="s">
        <v>258</v>
      </c>
      <c r="I28" s="133" t="s">
        <v>258</v>
      </c>
      <c r="J28" s="133" t="s">
        <v>258</v>
      </c>
      <c r="K28" s="134" t="s">
        <v>231</v>
      </c>
      <c r="L28" s="133" t="s">
        <v>258</v>
      </c>
      <c r="M28" s="133" t="s">
        <v>258</v>
      </c>
      <c r="N28" s="133" t="s">
        <v>258</v>
      </c>
      <c r="O28" s="133" t="s">
        <v>258</v>
      </c>
      <c r="P28" s="133" t="s">
        <v>258</v>
      </c>
      <c r="Q28" s="133" t="s">
        <v>258</v>
      </c>
      <c r="R28" s="133" t="s">
        <v>258</v>
      </c>
      <c r="S28" s="133" t="s">
        <v>242</v>
      </c>
      <c r="T28" s="133" t="s">
        <v>258</v>
      </c>
      <c r="U28" s="133" t="s">
        <v>258</v>
      </c>
      <c r="V28" s="133" t="s">
        <v>258</v>
      </c>
      <c r="W28" s="133" t="s">
        <v>258</v>
      </c>
      <c r="X28" s="73">
        <v>2</v>
      </c>
      <c r="Y28" s="74" t="s">
        <v>119</v>
      </c>
      <c r="Z28" s="82">
        <v>50</v>
      </c>
      <c r="AA28" s="83" t="s">
        <v>118</v>
      </c>
    </row>
    <row r="29" spans="1:27" s="41" customFormat="1" ht="35.1" customHeight="1" x14ac:dyDescent="0.3">
      <c r="A29" s="84">
        <v>843</v>
      </c>
      <c r="B29" s="85" t="s">
        <v>59</v>
      </c>
      <c r="C29" s="133" t="s">
        <v>258</v>
      </c>
      <c r="D29" s="133" t="s">
        <v>258</v>
      </c>
      <c r="E29" s="133" t="s">
        <v>258</v>
      </c>
      <c r="F29" s="133" t="s">
        <v>258</v>
      </c>
      <c r="G29" s="133" t="s">
        <v>214</v>
      </c>
      <c r="H29" s="133" t="s">
        <v>258</v>
      </c>
      <c r="I29" s="133" t="s">
        <v>258</v>
      </c>
      <c r="J29" s="133" t="s">
        <v>258</v>
      </c>
      <c r="K29" s="134" t="s">
        <v>232</v>
      </c>
      <c r="L29" s="133" t="s">
        <v>258</v>
      </c>
      <c r="M29" s="133" t="s">
        <v>258</v>
      </c>
      <c r="N29" s="133" t="s">
        <v>258</v>
      </c>
      <c r="O29" s="133" t="s">
        <v>258</v>
      </c>
      <c r="P29" s="133" t="s">
        <v>258</v>
      </c>
      <c r="Q29" s="133" t="s">
        <v>258</v>
      </c>
      <c r="R29" s="133" t="s">
        <v>258</v>
      </c>
      <c r="S29" s="133" t="s">
        <v>248</v>
      </c>
      <c r="T29" s="133" t="s">
        <v>258</v>
      </c>
      <c r="U29" s="133" t="s">
        <v>248</v>
      </c>
      <c r="V29" s="133" t="s">
        <v>258</v>
      </c>
      <c r="W29" s="133" t="s">
        <v>258</v>
      </c>
      <c r="X29" s="73">
        <v>4</v>
      </c>
      <c r="Y29" s="74" t="s">
        <v>122</v>
      </c>
      <c r="Z29" s="82">
        <v>100</v>
      </c>
      <c r="AA29" s="83" t="s">
        <v>123</v>
      </c>
    </row>
    <row r="30" spans="1:27" s="41" customFormat="1" ht="35.1" customHeight="1" x14ac:dyDescent="0.3">
      <c r="A30" s="84" t="s">
        <v>50</v>
      </c>
      <c r="B30" s="85" t="s">
        <v>60</v>
      </c>
      <c r="C30" s="133" t="s">
        <v>258</v>
      </c>
      <c r="D30" s="133" t="s">
        <v>258</v>
      </c>
      <c r="E30" s="133" t="s">
        <v>258</v>
      </c>
      <c r="F30" s="133" t="s">
        <v>258</v>
      </c>
      <c r="G30" s="133" t="s">
        <v>205</v>
      </c>
      <c r="H30" s="133" t="s">
        <v>258</v>
      </c>
      <c r="I30" s="133" t="s">
        <v>258</v>
      </c>
      <c r="J30" s="133" t="s">
        <v>258</v>
      </c>
      <c r="K30" s="134" t="s">
        <v>203</v>
      </c>
      <c r="L30" s="133" t="s">
        <v>258</v>
      </c>
      <c r="M30" s="133" t="s">
        <v>258</v>
      </c>
      <c r="N30" s="133" t="s">
        <v>258</v>
      </c>
      <c r="O30" s="133" t="s">
        <v>258</v>
      </c>
      <c r="P30" s="133" t="s">
        <v>258</v>
      </c>
      <c r="Q30" s="133" t="s">
        <v>258</v>
      </c>
      <c r="R30" s="133" t="s">
        <v>258</v>
      </c>
      <c r="S30" s="133" t="s">
        <v>239</v>
      </c>
      <c r="T30" s="133" t="s">
        <v>258</v>
      </c>
      <c r="U30" s="133" t="s">
        <v>258</v>
      </c>
      <c r="V30" s="133" t="s">
        <v>258</v>
      </c>
      <c r="W30" s="133" t="s">
        <v>258</v>
      </c>
      <c r="X30" s="73">
        <v>3</v>
      </c>
      <c r="Y30" s="74" t="s">
        <v>119</v>
      </c>
      <c r="Z30" s="82">
        <v>33.333333333333329</v>
      </c>
      <c r="AA30" s="83" t="s">
        <v>118</v>
      </c>
    </row>
    <row r="31" spans="1:27" s="41" customFormat="1" ht="35.1" customHeight="1" x14ac:dyDescent="0.3">
      <c r="A31" s="84">
        <v>846</v>
      </c>
      <c r="B31" s="86" t="s">
        <v>146</v>
      </c>
      <c r="C31" s="133" t="s">
        <v>258</v>
      </c>
      <c r="D31" s="133" t="s">
        <v>258</v>
      </c>
      <c r="E31" s="133" t="s">
        <v>258</v>
      </c>
      <c r="F31" s="133" t="s">
        <v>258</v>
      </c>
      <c r="G31" s="133" t="s">
        <v>207</v>
      </c>
      <c r="H31" s="133" t="s">
        <v>258</v>
      </c>
      <c r="I31" s="133" t="s">
        <v>258</v>
      </c>
      <c r="J31" s="133" t="s">
        <v>258</v>
      </c>
      <c r="K31" s="134" t="s">
        <v>193</v>
      </c>
      <c r="L31" s="133" t="s">
        <v>258</v>
      </c>
      <c r="M31" s="133" t="s">
        <v>258</v>
      </c>
      <c r="N31" s="133" t="s">
        <v>258</v>
      </c>
      <c r="O31" s="133" t="s">
        <v>258</v>
      </c>
      <c r="P31" s="133" t="s">
        <v>258</v>
      </c>
      <c r="Q31" s="133" t="s">
        <v>258</v>
      </c>
      <c r="R31" s="133" t="s">
        <v>258</v>
      </c>
      <c r="S31" s="133" t="s">
        <v>193</v>
      </c>
      <c r="T31" s="133" t="s">
        <v>258</v>
      </c>
      <c r="U31" s="133" t="s">
        <v>258</v>
      </c>
      <c r="V31" s="133" t="s">
        <v>258</v>
      </c>
      <c r="W31" s="133" t="s">
        <v>258</v>
      </c>
      <c r="X31" s="73">
        <v>3</v>
      </c>
      <c r="Y31" s="74" t="s">
        <v>118</v>
      </c>
      <c r="Z31" s="82">
        <v>0</v>
      </c>
      <c r="AA31" s="83" t="s">
        <v>118</v>
      </c>
    </row>
    <row r="32" spans="1:27" s="41" customFormat="1" ht="35.1" customHeight="1" x14ac:dyDescent="0.3">
      <c r="A32" s="84" t="s">
        <v>147</v>
      </c>
      <c r="B32" s="86" t="s">
        <v>148</v>
      </c>
      <c r="C32" s="133" t="s">
        <v>258</v>
      </c>
      <c r="D32" s="133" t="s">
        <v>258</v>
      </c>
      <c r="E32" s="133" t="s">
        <v>258</v>
      </c>
      <c r="F32" s="133" t="s">
        <v>258</v>
      </c>
      <c r="G32" s="133" t="s">
        <v>258</v>
      </c>
      <c r="H32" s="133" t="s">
        <v>258</v>
      </c>
      <c r="I32" s="133" t="s">
        <v>258</v>
      </c>
      <c r="J32" s="133" t="s">
        <v>258</v>
      </c>
      <c r="K32" s="133" t="s">
        <v>258</v>
      </c>
      <c r="L32" s="133" t="s">
        <v>258</v>
      </c>
      <c r="M32" s="133" t="s">
        <v>258</v>
      </c>
      <c r="N32" s="133" t="s">
        <v>258</v>
      </c>
      <c r="O32" s="133" t="s">
        <v>258</v>
      </c>
      <c r="P32" s="133" t="s">
        <v>258</v>
      </c>
      <c r="Q32" s="133" t="s">
        <v>258</v>
      </c>
      <c r="R32" s="133" t="s">
        <v>258</v>
      </c>
      <c r="S32" s="133" t="s">
        <v>258</v>
      </c>
      <c r="T32" s="133" t="s">
        <v>258</v>
      </c>
      <c r="U32" s="133" t="s">
        <v>258</v>
      </c>
      <c r="V32" s="133" t="s">
        <v>258</v>
      </c>
      <c r="W32" s="133" t="s">
        <v>258</v>
      </c>
      <c r="X32" s="133" t="s">
        <v>258</v>
      </c>
      <c r="Y32" s="133" t="s">
        <v>258</v>
      </c>
      <c r="Z32" s="133" t="s">
        <v>258</v>
      </c>
      <c r="AA32" s="83" t="s">
        <v>120</v>
      </c>
    </row>
    <row r="33" spans="1:27" s="41" customFormat="1" ht="35.1" customHeight="1" x14ac:dyDescent="0.3">
      <c r="A33" s="84">
        <v>855</v>
      </c>
      <c r="B33" s="86" t="s">
        <v>4</v>
      </c>
      <c r="C33" s="133" t="s">
        <v>258</v>
      </c>
      <c r="D33" s="133" t="s">
        <v>258</v>
      </c>
      <c r="E33" s="133" t="s">
        <v>200</v>
      </c>
      <c r="F33" s="133" t="s">
        <v>258</v>
      </c>
      <c r="G33" s="133" t="s">
        <v>197</v>
      </c>
      <c r="H33" s="133" t="s">
        <v>225</v>
      </c>
      <c r="I33" s="133" t="s">
        <v>258</v>
      </c>
      <c r="J33" s="133" t="s">
        <v>258</v>
      </c>
      <c r="K33" s="134" t="s">
        <v>228</v>
      </c>
      <c r="L33" s="134" t="s">
        <v>228</v>
      </c>
      <c r="M33" s="133" t="s">
        <v>258</v>
      </c>
      <c r="N33" s="133" t="s">
        <v>229</v>
      </c>
      <c r="O33" s="133" t="s">
        <v>258</v>
      </c>
      <c r="P33" s="133" t="s">
        <v>258</v>
      </c>
      <c r="Q33" s="133" t="s">
        <v>258</v>
      </c>
      <c r="R33" s="133" t="s">
        <v>258</v>
      </c>
      <c r="S33" s="133" t="s">
        <v>210</v>
      </c>
      <c r="T33" s="133" t="s">
        <v>197</v>
      </c>
      <c r="U33" s="133" t="s">
        <v>204</v>
      </c>
      <c r="V33" s="133" t="s">
        <v>258</v>
      </c>
      <c r="W33" s="133" t="s">
        <v>258</v>
      </c>
      <c r="X33" s="73">
        <v>9</v>
      </c>
      <c r="Y33" s="74" t="s">
        <v>124</v>
      </c>
      <c r="Z33" s="82">
        <v>66.666666666666657</v>
      </c>
      <c r="AA33" s="83" t="s">
        <v>118</v>
      </c>
    </row>
    <row r="34" spans="1:27" s="41" customFormat="1" ht="35.1" customHeight="1" x14ac:dyDescent="0.3">
      <c r="A34" s="84">
        <v>856</v>
      </c>
      <c r="B34" s="86" t="s">
        <v>9</v>
      </c>
      <c r="C34" s="133" t="s">
        <v>258</v>
      </c>
      <c r="D34" s="133" t="s">
        <v>258</v>
      </c>
      <c r="E34" s="133" t="s">
        <v>208</v>
      </c>
      <c r="F34" s="133" t="s">
        <v>258</v>
      </c>
      <c r="G34" s="133" t="s">
        <v>201</v>
      </c>
      <c r="H34" s="133" t="s">
        <v>213</v>
      </c>
      <c r="I34" s="133" t="s">
        <v>258</v>
      </c>
      <c r="J34" s="133" t="s">
        <v>258</v>
      </c>
      <c r="K34" s="134" t="s">
        <v>200</v>
      </c>
      <c r="L34" s="133" t="s">
        <v>258</v>
      </c>
      <c r="M34" s="133" t="s">
        <v>258</v>
      </c>
      <c r="N34" s="133" t="s">
        <v>229</v>
      </c>
      <c r="O34" s="133" t="s">
        <v>258</v>
      </c>
      <c r="P34" s="133" t="s">
        <v>258</v>
      </c>
      <c r="Q34" s="133" t="s">
        <v>258</v>
      </c>
      <c r="R34" s="133" t="s">
        <v>258</v>
      </c>
      <c r="S34" s="133" t="s">
        <v>197</v>
      </c>
      <c r="T34" s="133" t="s">
        <v>258</v>
      </c>
      <c r="U34" s="133" t="s">
        <v>197</v>
      </c>
      <c r="V34" s="133" t="s">
        <v>258</v>
      </c>
      <c r="W34" s="133" t="s">
        <v>258</v>
      </c>
      <c r="X34" s="73">
        <v>7</v>
      </c>
      <c r="Y34" s="81">
        <v>4</v>
      </c>
      <c r="Z34" s="82">
        <v>57.142857142857139</v>
      </c>
      <c r="AA34" s="83" t="s">
        <v>118</v>
      </c>
    </row>
    <row r="35" spans="1:27" s="41" customFormat="1" ht="35.1" customHeight="1" x14ac:dyDescent="0.3">
      <c r="A35" s="84" t="s">
        <v>149</v>
      </c>
      <c r="B35" s="86" t="s">
        <v>150</v>
      </c>
      <c r="C35" s="133" t="s">
        <v>258</v>
      </c>
      <c r="D35" s="133" t="s">
        <v>258</v>
      </c>
      <c r="E35" s="133" t="s">
        <v>258</v>
      </c>
      <c r="F35" s="133" t="s">
        <v>258</v>
      </c>
      <c r="G35" s="133" t="s">
        <v>258</v>
      </c>
      <c r="H35" s="133" t="s">
        <v>258</v>
      </c>
      <c r="I35" s="133" t="s">
        <v>258</v>
      </c>
      <c r="J35" s="133" t="s">
        <v>258</v>
      </c>
      <c r="K35" s="133" t="s">
        <v>258</v>
      </c>
      <c r="L35" s="133" t="s">
        <v>258</v>
      </c>
      <c r="M35" s="133" t="s">
        <v>258</v>
      </c>
      <c r="N35" s="133" t="s">
        <v>258</v>
      </c>
      <c r="O35" s="133" t="s">
        <v>258</v>
      </c>
      <c r="P35" s="133" t="s">
        <v>258</v>
      </c>
      <c r="Q35" s="133" t="s">
        <v>258</v>
      </c>
      <c r="R35" s="133" t="s">
        <v>258</v>
      </c>
      <c r="S35" s="133" t="s">
        <v>258</v>
      </c>
      <c r="T35" s="133" t="s">
        <v>258</v>
      </c>
      <c r="U35" s="133" t="s">
        <v>258</v>
      </c>
      <c r="V35" s="133" t="s">
        <v>258</v>
      </c>
      <c r="W35" s="133" t="s">
        <v>258</v>
      </c>
      <c r="X35" s="133" t="s">
        <v>258</v>
      </c>
      <c r="Y35" s="133" t="s">
        <v>258</v>
      </c>
      <c r="Z35" s="133" t="s">
        <v>258</v>
      </c>
      <c r="AA35" s="83" t="s">
        <v>120</v>
      </c>
    </row>
    <row r="36" spans="1:27" s="41" customFormat="1" ht="35.1" customHeight="1" x14ac:dyDescent="0.3">
      <c r="A36" s="84">
        <v>861</v>
      </c>
      <c r="B36" s="86" t="s">
        <v>151</v>
      </c>
      <c r="C36" s="133" t="s">
        <v>258</v>
      </c>
      <c r="D36" s="133" t="s">
        <v>258</v>
      </c>
      <c r="E36" s="133" t="s">
        <v>250</v>
      </c>
      <c r="F36" s="133" t="s">
        <v>258</v>
      </c>
      <c r="G36" s="133" t="s">
        <v>213</v>
      </c>
      <c r="H36" s="133" t="s">
        <v>213</v>
      </c>
      <c r="I36" s="133" t="s">
        <v>258</v>
      </c>
      <c r="J36" s="133" t="s">
        <v>258</v>
      </c>
      <c r="K36" s="134" t="s">
        <v>193</v>
      </c>
      <c r="L36" s="133" t="s">
        <v>258</v>
      </c>
      <c r="M36" s="133" t="s">
        <v>258</v>
      </c>
      <c r="N36" s="133" t="s">
        <v>193</v>
      </c>
      <c r="O36" s="133" t="s">
        <v>258</v>
      </c>
      <c r="P36" s="133" t="s">
        <v>258</v>
      </c>
      <c r="Q36" s="133" t="s">
        <v>258</v>
      </c>
      <c r="R36" s="133" t="s">
        <v>258</v>
      </c>
      <c r="S36" s="133" t="s">
        <v>238</v>
      </c>
      <c r="T36" s="133" t="s">
        <v>238</v>
      </c>
      <c r="U36" s="133" t="s">
        <v>193</v>
      </c>
      <c r="V36" s="133" t="s">
        <v>258</v>
      </c>
      <c r="W36" s="133" t="s">
        <v>258</v>
      </c>
      <c r="X36" s="73">
        <v>8</v>
      </c>
      <c r="Y36" s="74" t="s">
        <v>121</v>
      </c>
      <c r="Z36" s="82">
        <v>37.5</v>
      </c>
      <c r="AA36" s="83" t="s">
        <v>118</v>
      </c>
    </row>
    <row r="37" spans="1:27" s="41" customFormat="1" ht="35.1" customHeight="1" x14ac:dyDescent="0.3">
      <c r="A37" s="84" t="s">
        <v>103</v>
      </c>
      <c r="B37" s="86" t="s">
        <v>102</v>
      </c>
      <c r="C37" s="133" t="s">
        <v>258</v>
      </c>
      <c r="D37" s="133" t="s">
        <v>258</v>
      </c>
      <c r="E37" s="133" t="s">
        <v>209</v>
      </c>
      <c r="F37" s="133" t="s">
        <v>258</v>
      </c>
      <c r="G37" s="136">
        <v>43318</v>
      </c>
      <c r="H37" s="133" t="s">
        <v>201</v>
      </c>
      <c r="I37" s="133" t="s">
        <v>258</v>
      </c>
      <c r="J37" s="133" t="s">
        <v>258</v>
      </c>
      <c r="K37" s="134" t="s">
        <v>193</v>
      </c>
      <c r="L37" s="133" t="s">
        <v>258</v>
      </c>
      <c r="M37" s="133" t="s">
        <v>258</v>
      </c>
      <c r="N37" s="133" t="s">
        <v>236</v>
      </c>
      <c r="O37" s="133" t="s">
        <v>258</v>
      </c>
      <c r="P37" s="133" t="s">
        <v>258</v>
      </c>
      <c r="Q37" s="133" t="s">
        <v>258</v>
      </c>
      <c r="R37" s="133" t="s">
        <v>258</v>
      </c>
      <c r="S37" s="133" t="s">
        <v>193</v>
      </c>
      <c r="T37" s="133" t="s">
        <v>247</v>
      </c>
      <c r="U37" s="133" t="s">
        <v>193</v>
      </c>
      <c r="V37" s="133" t="s">
        <v>258</v>
      </c>
      <c r="W37" s="133" t="s">
        <v>258</v>
      </c>
      <c r="X37" s="73">
        <v>8</v>
      </c>
      <c r="Y37" s="74" t="s">
        <v>119</v>
      </c>
      <c r="Z37" s="82">
        <v>12.5</v>
      </c>
      <c r="AA37" s="83" t="s">
        <v>118</v>
      </c>
    </row>
    <row r="38" spans="1:27" s="41" customFormat="1" ht="35.1" customHeight="1" x14ac:dyDescent="0.3">
      <c r="A38" s="84">
        <v>875</v>
      </c>
      <c r="B38" s="86" t="s">
        <v>6</v>
      </c>
      <c r="C38" s="133" t="s">
        <v>258</v>
      </c>
      <c r="D38" s="133" t="s">
        <v>258</v>
      </c>
      <c r="E38" s="133" t="s">
        <v>210</v>
      </c>
      <c r="F38" s="133" t="s">
        <v>258</v>
      </c>
      <c r="G38" s="133" t="s">
        <v>220</v>
      </c>
      <c r="H38" s="133" t="s">
        <v>258</v>
      </c>
      <c r="I38" s="133" t="s">
        <v>258</v>
      </c>
      <c r="J38" s="133" t="s">
        <v>258</v>
      </c>
      <c r="K38" s="134" t="s">
        <v>233</v>
      </c>
      <c r="L38" s="133" t="s">
        <v>193</v>
      </c>
      <c r="M38" s="134" t="s">
        <v>200</v>
      </c>
      <c r="N38" s="133" t="s">
        <v>200</v>
      </c>
      <c r="O38" s="133" t="s">
        <v>258</v>
      </c>
      <c r="P38" s="133" t="s">
        <v>258</v>
      </c>
      <c r="Q38" s="133" t="s">
        <v>258</v>
      </c>
      <c r="R38" s="133" t="s">
        <v>258</v>
      </c>
      <c r="S38" s="133" t="s">
        <v>197</v>
      </c>
      <c r="T38" s="133" t="s">
        <v>258</v>
      </c>
      <c r="U38" s="133" t="s">
        <v>258</v>
      </c>
      <c r="V38" s="133" t="s">
        <v>258</v>
      </c>
      <c r="W38" s="133" t="s">
        <v>257</v>
      </c>
      <c r="X38" s="73">
        <v>8</v>
      </c>
      <c r="Y38" s="74" t="s">
        <v>121</v>
      </c>
      <c r="Z38" s="82">
        <v>37.5</v>
      </c>
      <c r="AA38" s="83" t="s">
        <v>118</v>
      </c>
    </row>
    <row r="39" spans="1:27" s="41" customFormat="1" ht="35.1" customHeight="1" x14ac:dyDescent="0.3">
      <c r="A39" s="84">
        <v>880</v>
      </c>
      <c r="B39" s="85" t="s">
        <v>64</v>
      </c>
      <c r="C39" s="133" t="s">
        <v>258</v>
      </c>
      <c r="D39" s="133" t="s">
        <v>258</v>
      </c>
      <c r="E39" s="133" t="s">
        <v>211</v>
      </c>
      <c r="F39" s="133" t="s">
        <v>258</v>
      </c>
      <c r="G39" s="133" t="s">
        <v>221</v>
      </c>
      <c r="H39" s="133" t="s">
        <v>258</v>
      </c>
      <c r="I39" s="133" t="s">
        <v>258</v>
      </c>
      <c r="J39" s="133" t="s">
        <v>258</v>
      </c>
      <c r="K39" s="134" t="s">
        <v>234</v>
      </c>
      <c r="L39" s="133" t="s">
        <v>258</v>
      </c>
      <c r="M39" s="133" t="s">
        <v>258</v>
      </c>
      <c r="N39" s="133" t="s">
        <v>229</v>
      </c>
      <c r="O39" s="133" t="s">
        <v>258</v>
      </c>
      <c r="P39" s="133" t="s">
        <v>258</v>
      </c>
      <c r="Q39" s="133" t="s">
        <v>258</v>
      </c>
      <c r="R39" s="133" t="s">
        <v>258</v>
      </c>
      <c r="S39" s="133" t="s">
        <v>197</v>
      </c>
      <c r="T39" s="133" t="s">
        <v>197</v>
      </c>
      <c r="U39" s="133" t="s">
        <v>197</v>
      </c>
      <c r="V39" s="133" t="s">
        <v>197</v>
      </c>
      <c r="W39" s="133" t="s">
        <v>258</v>
      </c>
      <c r="X39" s="73">
        <v>8</v>
      </c>
      <c r="Y39" s="74" t="s">
        <v>124</v>
      </c>
      <c r="Z39" s="82">
        <v>75</v>
      </c>
      <c r="AA39" s="83" t="s">
        <v>118</v>
      </c>
    </row>
    <row r="40" spans="1:27" ht="35.1" customHeight="1" x14ac:dyDescent="0.3">
      <c r="A40" s="84">
        <v>886</v>
      </c>
      <c r="B40" s="85" t="s">
        <v>61</v>
      </c>
      <c r="C40" s="133" t="s">
        <v>258</v>
      </c>
      <c r="D40" s="133" t="s">
        <v>258</v>
      </c>
      <c r="E40" s="133" t="s">
        <v>222</v>
      </c>
      <c r="F40" s="133" t="s">
        <v>258</v>
      </c>
      <c r="G40" s="134" t="s">
        <v>222</v>
      </c>
      <c r="H40" s="134" t="s">
        <v>222</v>
      </c>
      <c r="I40" s="133" t="s">
        <v>258</v>
      </c>
      <c r="J40" s="133" t="s">
        <v>258</v>
      </c>
      <c r="K40" s="134" t="s">
        <v>223</v>
      </c>
      <c r="L40" s="133" t="s">
        <v>258</v>
      </c>
      <c r="M40" s="136">
        <v>43312</v>
      </c>
      <c r="N40" s="133" t="s">
        <v>222</v>
      </c>
      <c r="O40" s="133" t="s">
        <v>258</v>
      </c>
      <c r="P40" s="133" t="s">
        <v>258</v>
      </c>
      <c r="Q40" s="133" t="s">
        <v>258</v>
      </c>
      <c r="R40" s="133" t="s">
        <v>258</v>
      </c>
      <c r="S40" s="133" t="s">
        <v>223</v>
      </c>
      <c r="T40" s="133" t="s">
        <v>258</v>
      </c>
      <c r="U40" s="133" t="s">
        <v>223</v>
      </c>
      <c r="V40" s="133" t="s">
        <v>258</v>
      </c>
      <c r="W40" s="133" t="s">
        <v>258</v>
      </c>
      <c r="X40" s="73">
        <v>8</v>
      </c>
      <c r="Y40" s="74" t="s">
        <v>123</v>
      </c>
      <c r="Z40" s="82">
        <v>62.5</v>
      </c>
      <c r="AA40" s="83" t="s">
        <v>118</v>
      </c>
    </row>
    <row r="41" spans="1:27" ht="35.1" customHeight="1" x14ac:dyDescent="0.3">
      <c r="A41" s="84">
        <v>892</v>
      </c>
      <c r="B41" s="85" t="s">
        <v>51</v>
      </c>
      <c r="C41" s="133" t="s">
        <v>258</v>
      </c>
      <c r="D41" s="133" t="s">
        <v>258</v>
      </c>
      <c r="E41" s="133" t="s">
        <v>258</v>
      </c>
      <c r="F41" s="133" t="s">
        <v>258</v>
      </c>
      <c r="G41" s="134" t="s">
        <v>223</v>
      </c>
      <c r="H41" s="134" t="s">
        <v>223</v>
      </c>
      <c r="I41" s="133" t="s">
        <v>258</v>
      </c>
      <c r="J41" s="133" t="s">
        <v>258</v>
      </c>
      <c r="K41" s="136">
        <v>43314</v>
      </c>
      <c r="L41" s="133" t="s">
        <v>258</v>
      </c>
      <c r="M41" s="133" t="s">
        <v>258</v>
      </c>
      <c r="N41" s="133" t="s">
        <v>258</v>
      </c>
      <c r="O41" s="133" t="s">
        <v>258</v>
      </c>
      <c r="P41" s="133" t="s">
        <v>258</v>
      </c>
      <c r="Q41" s="133" t="s">
        <v>258</v>
      </c>
      <c r="R41" s="133" t="s">
        <v>258</v>
      </c>
      <c r="S41" s="133" t="s">
        <v>203</v>
      </c>
      <c r="T41" s="133" t="s">
        <v>258</v>
      </c>
      <c r="U41" s="133" t="s">
        <v>210</v>
      </c>
      <c r="V41" s="133" t="s">
        <v>258</v>
      </c>
      <c r="W41" s="133" t="s">
        <v>258</v>
      </c>
      <c r="X41" s="73">
        <v>5</v>
      </c>
      <c r="Y41" s="74" t="s">
        <v>121</v>
      </c>
      <c r="Z41" s="82">
        <v>60</v>
      </c>
      <c r="AA41" s="83" t="s">
        <v>118</v>
      </c>
    </row>
    <row r="42" spans="1:27" x14ac:dyDescent="0.3">
      <c r="A42" s="45"/>
      <c r="B42" s="45"/>
      <c r="C42" s="42"/>
      <c r="D42" s="42"/>
      <c r="E42" s="42"/>
      <c r="F42" s="42"/>
      <c r="G42" s="42"/>
      <c r="H42" s="42"/>
      <c r="I42" s="42"/>
      <c r="J42" s="45"/>
      <c r="K42" s="45"/>
      <c r="L42" s="45"/>
      <c r="M42" s="45"/>
      <c r="N42" s="45"/>
      <c r="O42" s="45"/>
      <c r="P42" s="45"/>
      <c r="Q42" s="45"/>
      <c r="R42" s="45"/>
      <c r="S42" s="45"/>
      <c r="T42" s="45"/>
      <c r="U42" s="45"/>
      <c r="V42" s="45"/>
      <c r="W42" s="45"/>
    </row>
    <row r="43" spans="1:27" x14ac:dyDescent="0.3">
      <c r="A43" s="45"/>
      <c r="B43" s="45"/>
      <c r="C43" s="42"/>
      <c r="D43" s="42"/>
      <c r="E43" s="42"/>
      <c r="F43" s="42"/>
      <c r="G43" s="42"/>
      <c r="H43" s="42"/>
      <c r="I43" s="42"/>
      <c r="J43" s="45"/>
      <c r="K43" s="45"/>
      <c r="L43" s="45"/>
      <c r="M43" s="45"/>
      <c r="N43" s="45"/>
      <c r="O43" s="45"/>
      <c r="P43" s="45"/>
      <c r="Q43" s="45"/>
      <c r="R43" s="45"/>
      <c r="S43" s="45"/>
      <c r="T43" s="45"/>
      <c r="U43" s="45"/>
      <c r="V43" s="45"/>
      <c r="W43" s="45"/>
    </row>
    <row r="44" spans="1:27" x14ac:dyDescent="0.3">
      <c r="A44" s="43"/>
      <c r="B44" s="45"/>
      <c r="C44" s="42"/>
      <c r="D44" s="42"/>
      <c r="E44" s="42"/>
      <c r="F44" s="42"/>
      <c r="G44" s="42"/>
      <c r="H44" s="42"/>
      <c r="I44" s="42"/>
      <c r="J44" s="45"/>
      <c r="K44" s="45"/>
      <c r="L44" s="45"/>
      <c r="M44" s="45"/>
      <c r="N44" s="45"/>
      <c r="O44" s="45"/>
      <c r="P44" s="45"/>
      <c r="Q44" s="45"/>
      <c r="R44" s="45"/>
      <c r="S44" s="45"/>
      <c r="T44" s="45"/>
      <c r="U44" s="45"/>
      <c r="V44" s="45"/>
      <c r="W44" s="45"/>
    </row>
    <row r="45" spans="1:27" x14ac:dyDescent="0.3">
      <c r="A45" s="43"/>
      <c r="B45" s="45"/>
      <c r="C45" s="42"/>
      <c r="D45" s="42"/>
      <c r="E45" s="42"/>
      <c r="F45" s="42"/>
      <c r="G45" s="42"/>
      <c r="H45" s="42"/>
      <c r="I45" s="42"/>
      <c r="J45" s="45"/>
      <c r="K45" s="45"/>
      <c r="L45" s="45"/>
      <c r="M45" s="45"/>
      <c r="N45" s="45"/>
      <c r="O45" s="45"/>
      <c r="P45" s="45"/>
      <c r="Q45" s="45"/>
      <c r="R45" s="45"/>
      <c r="S45" s="45"/>
      <c r="T45" s="45"/>
      <c r="U45" s="45"/>
      <c r="V45" s="45"/>
      <c r="W45" s="45"/>
    </row>
    <row r="46" spans="1:27" x14ac:dyDescent="0.3">
      <c r="A46" s="43"/>
      <c r="B46" s="45"/>
      <c r="C46" s="42"/>
      <c r="D46" s="42"/>
      <c r="E46" s="42"/>
      <c r="F46" s="42"/>
      <c r="G46" s="42"/>
      <c r="H46" s="42"/>
      <c r="I46" s="42"/>
      <c r="J46" s="45"/>
      <c r="K46" s="45"/>
      <c r="L46" s="45"/>
      <c r="M46" s="45"/>
      <c r="N46" s="45"/>
      <c r="O46" s="45"/>
      <c r="P46" s="45"/>
      <c r="Q46" s="45"/>
      <c r="R46" s="45"/>
      <c r="S46" s="45"/>
      <c r="T46" s="45"/>
      <c r="U46" s="45"/>
      <c r="V46" s="45"/>
      <c r="W46" s="45"/>
    </row>
    <row r="47" spans="1:27" x14ac:dyDescent="0.3">
      <c r="A47" s="43"/>
      <c r="B47" s="45"/>
      <c r="C47" s="43"/>
      <c r="D47" s="43"/>
      <c r="E47" s="43"/>
      <c r="F47" s="42"/>
      <c r="G47" s="42"/>
      <c r="H47" s="42"/>
      <c r="I47" s="42"/>
      <c r="J47" s="45"/>
      <c r="K47" s="45"/>
      <c r="L47" s="45"/>
      <c r="M47" s="45"/>
      <c r="N47" s="45"/>
      <c r="O47" s="45"/>
      <c r="P47" s="45"/>
      <c r="Q47" s="45"/>
      <c r="R47" s="45"/>
      <c r="S47" s="45"/>
      <c r="T47" s="45"/>
      <c r="U47" s="45"/>
      <c r="V47" s="45"/>
      <c r="W47" s="45"/>
    </row>
    <row r="48" spans="1:27" x14ac:dyDescent="0.3">
      <c r="A48" s="45"/>
      <c r="B48" s="45"/>
      <c r="C48" s="42"/>
      <c r="D48" s="42"/>
      <c r="E48" s="42"/>
      <c r="F48" s="42"/>
      <c r="G48" s="42"/>
      <c r="H48" s="42"/>
      <c r="I48" s="42"/>
      <c r="J48" s="45"/>
      <c r="K48" s="45"/>
      <c r="L48" s="45"/>
      <c r="M48" s="45"/>
      <c r="N48" s="45"/>
      <c r="O48" s="45"/>
      <c r="P48" s="45"/>
      <c r="Q48" s="45"/>
      <c r="R48" s="45"/>
      <c r="S48" s="45"/>
      <c r="T48" s="45"/>
      <c r="U48" s="45"/>
      <c r="V48" s="45"/>
      <c r="W48" s="45"/>
    </row>
    <row r="49" spans="1:9" x14ac:dyDescent="0.3">
      <c r="C49" s="42"/>
      <c r="D49" s="42"/>
      <c r="E49" s="42"/>
      <c r="F49" s="42"/>
      <c r="G49" s="42"/>
      <c r="H49" s="42"/>
      <c r="I49" s="42"/>
    </row>
    <row r="50" spans="1:9" x14ac:dyDescent="0.3">
      <c r="C50" s="42"/>
      <c r="D50" s="42"/>
      <c r="E50" s="42"/>
      <c r="F50" s="42"/>
      <c r="G50" s="42"/>
      <c r="H50" s="42"/>
      <c r="I50" s="42"/>
    </row>
    <row r="51" spans="1:9" x14ac:dyDescent="0.3">
      <c r="C51" s="42"/>
      <c r="D51" s="42"/>
      <c r="E51" s="42"/>
      <c r="F51" s="42"/>
      <c r="G51" s="42"/>
      <c r="H51" s="42"/>
      <c r="I51" s="42"/>
    </row>
    <row r="52" spans="1:9" x14ac:dyDescent="0.3">
      <c r="A52" s="43"/>
      <c r="C52" s="42"/>
      <c r="D52" s="42"/>
      <c r="E52" s="42"/>
      <c r="F52" s="42"/>
      <c r="G52" s="42"/>
      <c r="H52" s="42"/>
      <c r="I52" s="42"/>
    </row>
    <row r="53" spans="1:9" x14ac:dyDescent="0.3">
      <c r="A53" s="43"/>
      <c r="C53" s="42"/>
      <c r="D53" s="42"/>
      <c r="E53" s="42"/>
      <c r="F53" s="42"/>
      <c r="G53" s="42"/>
      <c r="H53" s="42"/>
      <c r="I53" s="42"/>
    </row>
    <row r="54" spans="1:9" x14ac:dyDescent="0.3">
      <c r="A54" s="43"/>
      <c r="C54" s="42"/>
      <c r="D54" s="42"/>
      <c r="E54" s="42"/>
      <c r="F54" s="42"/>
      <c r="G54" s="42"/>
      <c r="H54" s="42"/>
      <c r="I54" s="42"/>
    </row>
    <row r="55" spans="1:9" x14ac:dyDescent="0.3">
      <c r="C55" s="42"/>
      <c r="D55" s="42"/>
      <c r="E55" s="42"/>
      <c r="F55" s="42"/>
      <c r="G55" s="42"/>
      <c r="H55" s="42"/>
      <c r="I55" s="42"/>
    </row>
    <row r="56" spans="1:9" x14ac:dyDescent="0.3">
      <c r="C56" s="42"/>
      <c r="D56" s="42"/>
      <c r="E56" s="42"/>
      <c r="F56" s="42"/>
      <c r="G56" s="42"/>
      <c r="H56" s="42"/>
      <c r="I56" s="42"/>
    </row>
    <row r="57" spans="1:9" x14ac:dyDescent="0.3">
      <c r="C57" s="42"/>
      <c r="D57" s="42"/>
      <c r="E57" s="42"/>
      <c r="F57" s="42"/>
      <c r="G57" s="42"/>
      <c r="H57" s="42"/>
      <c r="I57" s="42"/>
    </row>
    <row r="58" spans="1:9" x14ac:dyDescent="0.3">
      <c r="C58" s="42"/>
      <c r="D58" s="42"/>
      <c r="E58" s="42"/>
      <c r="F58" s="42"/>
      <c r="G58" s="42"/>
      <c r="H58" s="42"/>
      <c r="I58" s="42"/>
    </row>
    <row r="59" spans="1:9" x14ac:dyDescent="0.3">
      <c r="C59" s="42"/>
      <c r="D59" s="42"/>
      <c r="E59" s="42"/>
      <c r="F59" s="42"/>
      <c r="G59" s="42"/>
      <c r="H59" s="42"/>
      <c r="I59" s="42"/>
    </row>
    <row r="60" spans="1:9" x14ac:dyDescent="0.3">
      <c r="C60" s="42"/>
      <c r="D60" s="42"/>
      <c r="E60" s="42"/>
      <c r="F60" s="42"/>
      <c r="G60" s="42"/>
      <c r="H60" s="42"/>
      <c r="I60" s="42"/>
    </row>
    <row r="61" spans="1:9" x14ac:dyDescent="0.3">
      <c r="C61" s="42"/>
      <c r="D61" s="42"/>
      <c r="E61" s="42"/>
      <c r="F61" s="42"/>
      <c r="G61" s="42"/>
      <c r="H61" s="42"/>
      <c r="I61" s="42"/>
    </row>
    <row r="62" spans="1:9" x14ac:dyDescent="0.3">
      <c r="C62" s="42"/>
      <c r="D62" s="42"/>
      <c r="E62" s="42"/>
      <c r="F62" s="42"/>
      <c r="G62" s="42"/>
      <c r="H62" s="42"/>
      <c r="I62" s="42"/>
    </row>
    <row r="63" spans="1:9" x14ac:dyDescent="0.3">
      <c r="C63" s="42"/>
      <c r="D63" s="42"/>
      <c r="E63" s="42"/>
      <c r="F63" s="42"/>
      <c r="G63" s="42"/>
      <c r="H63" s="42"/>
      <c r="I63" s="42"/>
    </row>
    <row r="64" spans="1:9" x14ac:dyDescent="0.3">
      <c r="C64" s="42"/>
      <c r="D64" s="42"/>
      <c r="E64" s="42"/>
      <c r="F64" s="42"/>
      <c r="G64" s="42"/>
      <c r="H64" s="42"/>
      <c r="I64" s="42"/>
    </row>
    <row r="65" spans="3:9" x14ac:dyDescent="0.3">
      <c r="C65" s="42"/>
      <c r="D65" s="42"/>
      <c r="E65" s="42"/>
      <c r="F65" s="42"/>
      <c r="G65" s="42"/>
      <c r="H65" s="42"/>
      <c r="I65" s="42"/>
    </row>
    <row r="66" spans="3:9" x14ac:dyDescent="0.3">
      <c r="C66" s="42"/>
      <c r="D66" s="42"/>
      <c r="E66" s="42"/>
      <c r="F66" s="42"/>
      <c r="G66" s="42"/>
      <c r="H66" s="42"/>
      <c r="I66" s="42"/>
    </row>
    <row r="67" spans="3:9" x14ac:dyDescent="0.3">
      <c r="C67" s="42"/>
      <c r="D67" s="42"/>
      <c r="E67" s="42"/>
      <c r="F67" s="42"/>
      <c r="G67" s="42"/>
      <c r="H67" s="42"/>
      <c r="I67" s="42"/>
    </row>
    <row r="68" spans="3:9" x14ac:dyDescent="0.3">
      <c r="C68" s="42"/>
      <c r="D68" s="42"/>
      <c r="E68" s="42"/>
      <c r="F68" s="42"/>
      <c r="G68" s="42"/>
      <c r="H68" s="42"/>
      <c r="I68" s="42"/>
    </row>
    <row r="69" spans="3:9" x14ac:dyDescent="0.3">
      <c r="C69" s="42"/>
      <c r="D69" s="42"/>
      <c r="E69" s="42"/>
      <c r="F69" s="42"/>
      <c r="G69" s="42"/>
      <c r="H69" s="42"/>
      <c r="I69" s="42"/>
    </row>
    <row r="70" spans="3:9" x14ac:dyDescent="0.3">
      <c r="C70" s="42"/>
      <c r="D70" s="42"/>
      <c r="E70" s="42"/>
      <c r="F70" s="42"/>
      <c r="G70" s="42"/>
      <c r="H70" s="42"/>
      <c r="I70" s="42"/>
    </row>
    <row r="71" spans="3:9" x14ac:dyDescent="0.3">
      <c r="C71" s="42"/>
      <c r="D71" s="42"/>
      <c r="E71" s="42"/>
      <c r="F71" s="42"/>
      <c r="G71" s="42"/>
      <c r="H71" s="42"/>
      <c r="I71" s="42"/>
    </row>
    <row r="72" spans="3:9" x14ac:dyDescent="0.3">
      <c r="C72" s="42"/>
      <c r="D72" s="42"/>
      <c r="E72" s="42"/>
      <c r="F72" s="42"/>
      <c r="G72" s="42"/>
      <c r="H72" s="42"/>
      <c r="I72" s="42"/>
    </row>
    <row r="73" spans="3:9" x14ac:dyDescent="0.3">
      <c r="C73" s="42"/>
      <c r="D73" s="42"/>
      <c r="E73" s="42"/>
      <c r="F73" s="42"/>
      <c r="G73" s="42"/>
      <c r="H73" s="42"/>
      <c r="I73" s="42"/>
    </row>
    <row r="74" spans="3:9" x14ac:dyDescent="0.3">
      <c r="C74" s="42"/>
      <c r="D74" s="42"/>
      <c r="E74" s="42"/>
      <c r="F74" s="42"/>
      <c r="G74" s="42"/>
      <c r="H74" s="42"/>
      <c r="I74" s="42"/>
    </row>
    <row r="75" spans="3:9" x14ac:dyDescent="0.3">
      <c r="C75" s="42"/>
      <c r="D75" s="42"/>
      <c r="E75" s="42"/>
      <c r="F75" s="42"/>
      <c r="G75" s="42"/>
      <c r="H75" s="42"/>
      <c r="I75" s="42"/>
    </row>
    <row r="76" spans="3:9" x14ac:dyDescent="0.3">
      <c r="C76" s="42"/>
      <c r="D76" s="42"/>
      <c r="E76" s="42"/>
      <c r="F76" s="42"/>
      <c r="G76" s="42"/>
      <c r="H76" s="42"/>
      <c r="I76" s="42"/>
    </row>
    <row r="77" spans="3:9" x14ac:dyDescent="0.3">
      <c r="C77" s="42"/>
      <c r="D77" s="42"/>
      <c r="E77" s="42"/>
      <c r="F77" s="42"/>
      <c r="G77" s="42"/>
      <c r="H77" s="42"/>
      <c r="I77" s="42"/>
    </row>
    <row r="78" spans="3:9" x14ac:dyDescent="0.3">
      <c r="C78" s="42"/>
      <c r="D78" s="42"/>
      <c r="E78" s="42"/>
      <c r="F78" s="42"/>
      <c r="G78" s="42"/>
      <c r="H78" s="42"/>
      <c r="I78" s="42"/>
    </row>
    <row r="79" spans="3:9" x14ac:dyDescent="0.3">
      <c r="C79" s="42"/>
      <c r="D79" s="42"/>
      <c r="E79" s="42"/>
      <c r="F79" s="42"/>
      <c r="G79" s="42"/>
      <c r="H79" s="42"/>
      <c r="I79" s="42"/>
    </row>
    <row r="80" spans="3:9" x14ac:dyDescent="0.3">
      <c r="C80" s="42"/>
      <c r="D80" s="42"/>
      <c r="E80" s="42"/>
      <c r="F80" s="42"/>
      <c r="G80" s="42"/>
      <c r="H80" s="42"/>
      <c r="I80" s="42"/>
    </row>
    <row r="81" spans="3:9" x14ac:dyDescent="0.3">
      <c r="C81" s="42"/>
      <c r="D81" s="42"/>
      <c r="E81" s="42"/>
      <c r="F81" s="42"/>
      <c r="G81" s="42"/>
      <c r="H81" s="42"/>
      <c r="I81" s="42"/>
    </row>
    <row r="82" spans="3:9" x14ac:dyDescent="0.3">
      <c r="C82" s="42"/>
      <c r="D82" s="42"/>
      <c r="E82" s="42"/>
      <c r="F82" s="42"/>
      <c r="G82" s="42"/>
      <c r="H82" s="42"/>
      <c r="I82" s="42"/>
    </row>
    <row r="83" spans="3:9" x14ac:dyDescent="0.3">
      <c r="C83" s="42"/>
      <c r="D83" s="42"/>
      <c r="E83" s="42"/>
      <c r="F83" s="42"/>
      <c r="G83" s="42"/>
      <c r="H83" s="42"/>
      <c r="I83" s="42"/>
    </row>
    <row r="84" spans="3:9" x14ac:dyDescent="0.3">
      <c r="C84" s="42"/>
      <c r="D84" s="42"/>
      <c r="E84" s="42"/>
      <c r="F84" s="42"/>
      <c r="G84" s="42"/>
      <c r="H84" s="42"/>
      <c r="I84" s="42"/>
    </row>
    <row r="85" spans="3:9" x14ac:dyDescent="0.3">
      <c r="C85" s="42"/>
      <c r="D85" s="42"/>
      <c r="E85" s="42"/>
      <c r="F85" s="42"/>
      <c r="G85" s="42"/>
      <c r="H85" s="42"/>
      <c r="I85" s="42"/>
    </row>
    <row r="86" spans="3:9" x14ac:dyDescent="0.3">
      <c r="C86" s="42"/>
      <c r="D86" s="42"/>
      <c r="E86" s="42"/>
      <c r="F86" s="42"/>
      <c r="G86" s="42"/>
      <c r="H86" s="42"/>
      <c r="I86" s="42"/>
    </row>
    <row r="87" spans="3:9" x14ac:dyDescent="0.3">
      <c r="C87" s="42"/>
      <c r="D87" s="42"/>
      <c r="E87" s="42"/>
      <c r="F87" s="42"/>
      <c r="G87" s="42"/>
      <c r="H87" s="42"/>
      <c r="I87" s="42"/>
    </row>
    <row r="88" spans="3:9" x14ac:dyDescent="0.3">
      <c r="C88" s="42"/>
      <c r="D88" s="42"/>
      <c r="E88" s="42"/>
      <c r="F88" s="42"/>
      <c r="G88" s="42"/>
      <c r="H88" s="42"/>
      <c r="I88" s="42"/>
    </row>
    <row r="89" spans="3:9" x14ac:dyDescent="0.3">
      <c r="C89" s="42"/>
      <c r="D89" s="42"/>
      <c r="E89" s="42"/>
      <c r="F89" s="42"/>
      <c r="G89" s="42"/>
      <c r="H89" s="42"/>
      <c r="I89" s="42"/>
    </row>
    <row r="90" spans="3:9" x14ac:dyDescent="0.3">
      <c r="C90" s="42"/>
      <c r="D90" s="42"/>
      <c r="E90" s="42"/>
      <c r="F90" s="42"/>
      <c r="G90" s="42"/>
      <c r="H90" s="42"/>
      <c r="I90" s="42"/>
    </row>
    <row r="91" spans="3:9" x14ac:dyDescent="0.3">
      <c r="C91" s="42"/>
      <c r="D91" s="42"/>
      <c r="E91" s="42"/>
      <c r="F91" s="42"/>
      <c r="G91" s="42"/>
      <c r="H91" s="42"/>
      <c r="I91" s="42"/>
    </row>
    <row r="92" spans="3:9" x14ac:dyDescent="0.3">
      <c r="C92" s="42"/>
      <c r="D92" s="42"/>
      <c r="E92" s="42"/>
      <c r="F92" s="42"/>
      <c r="G92" s="42"/>
      <c r="H92" s="42"/>
      <c r="I92" s="42"/>
    </row>
    <row r="93" spans="3:9" x14ac:dyDescent="0.3">
      <c r="C93" s="42"/>
      <c r="D93" s="42"/>
      <c r="E93" s="42"/>
      <c r="F93" s="42"/>
      <c r="G93" s="42"/>
      <c r="H93" s="42"/>
      <c r="I93" s="42"/>
    </row>
    <row r="94" spans="3:9" x14ac:dyDescent="0.3">
      <c r="C94" s="42"/>
      <c r="D94" s="42"/>
      <c r="E94" s="42"/>
      <c r="F94" s="42"/>
      <c r="G94" s="42"/>
      <c r="H94" s="42"/>
      <c r="I94" s="42"/>
    </row>
    <row r="95" spans="3:9" x14ac:dyDescent="0.3">
      <c r="C95" s="42"/>
      <c r="D95" s="42"/>
      <c r="E95" s="42"/>
      <c r="F95" s="42"/>
      <c r="G95" s="42"/>
      <c r="H95" s="42"/>
      <c r="I95" s="42"/>
    </row>
    <row r="96" spans="3:9" x14ac:dyDescent="0.3">
      <c r="C96" s="42"/>
      <c r="D96" s="42"/>
      <c r="E96" s="42"/>
      <c r="F96" s="42"/>
      <c r="G96" s="42"/>
      <c r="H96" s="42"/>
      <c r="I96" s="42"/>
    </row>
    <row r="97" spans="3:9" x14ac:dyDescent="0.3">
      <c r="C97" s="42"/>
      <c r="D97" s="42"/>
      <c r="E97" s="42"/>
      <c r="F97" s="42"/>
      <c r="G97" s="42"/>
      <c r="H97" s="42"/>
      <c r="I97" s="42"/>
    </row>
    <row r="98" spans="3:9" x14ac:dyDescent="0.3">
      <c r="C98" s="42"/>
      <c r="D98" s="42"/>
      <c r="E98" s="42"/>
      <c r="F98" s="42"/>
      <c r="G98" s="42"/>
      <c r="H98" s="42"/>
      <c r="I98" s="42"/>
    </row>
    <row r="99" spans="3:9" x14ac:dyDescent="0.3">
      <c r="C99" s="42"/>
      <c r="D99" s="42"/>
      <c r="E99" s="42"/>
      <c r="F99" s="42"/>
      <c r="G99" s="42"/>
      <c r="H99" s="42"/>
      <c r="I99" s="42"/>
    </row>
    <row r="100" spans="3:9" x14ac:dyDescent="0.3">
      <c r="C100" s="42"/>
      <c r="D100" s="42"/>
      <c r="E100" s="42"/>
      <c r="F100" s="42"/>
      <c r="G100" s="42"/>
      <c r="H100" s="42"/>
      <c r="I100" s="42"/>
    </row>
    <row r="101" spans="3:9" x14ac:dyDescent="0.3">
      <c r="C101" s="42"/>
      <c r="D101" s="42"/>
      <c r="E101" s="42"/>
      <c r="F101" s="42"/>
      <c r="G101" s="42"/>
      <c r="H101" s="42"/>
      <c r="I101" s="42"/>
    </row>
    <row r="102" spans="3:9" x14ac:dyDescent="0.3">
      <c r="C102" s="42"/>
      <c r="D102" s="42"/>
      <c r="E102" s="42"/>
      <c r="F102" s="42"/>
      <c r="G102" s="42"/>
      <c r="H102" s="42"/>
      <c r="I102" s="42"/>
    </row>
    <row r="103" spans="3:9" x14ac:dyDescent="0.3">
      <c r="C103" s="42"/>
      <c r="D103" s="42"/>
      <c r="E103" s="42"/>
      <c r="F103" s="42"/>
      <c r="G103" s="42"/>
      <c r="H103" s="42"/>
      <c r="I103" s="42"/>
    </row>
    <row r="104" spans="3:9" x14ac:dyDescent="0.3">
      <c r="C104" s="42"/>
      <c r="D104" s="42"/>
      <c r="E104" s="42"/>
      <c r="F104" s="42"/>
      <c r="G104" s="42"/>
      <c r="H104" s="42"/>
      <c r="I104" s="42"/>
    </row>
    <row r="105" spans="3:9" x14ac:dyDescent="0.3">
      <c r="C105" s="42"/>
      <c r="D105" s="42"/>
      <c r="E105" s="42"/>
      <c r="F105" s="42"/>
      <c r="G105" s="42"/>
      <c r="H105" s="42"/>
      <c r="I105" s="42"/>
    </row>
    <row r="106" spans="3:9" x14ac:dyDescent="0.3">
      <c r="C106" s="42"/>
      <c r="D106" s="42"/>
      <c r="E106" s="42"/>
      <c r="F106" s="42"/>
      <c r="G106" s="42"/>
      <c r="H106" s="42"/>
      <c r="I106" s="42"/>
    </row>
    <row r="107" spans="3:9" x14ac:dyDescent="0.3">
      <c r="C107" s="42"/>
      <c r="D107" s="42"/>
      <c r="E107" s="42"/>
      <c r="F107" s="42"/>
      <c r="G107" s="42"/>
      <c r="H107" s="42"/>
      <c r="I107" s="42"/>
    </row>
    <row r="108" spans="3:9" x14ac:dyDescent="0.3">
      <c r="C108" s="42"/>
      <c r="D108" s="42"/>
      <c r="E108" s="42"/>
      <c r="F108" s="42"/>
      <c r="G108" s="42"/>
      <c r="H108" s="42"/>
      <c r="I108" s="42"/>
    </row>
    <row r="109" spans="3:9" x14ac:dyDescent="0.3">
      <c r="C109" s="42"/>
      <c r="D109" s="42"/>
      <c r="E109" s="42"/>
      <c r="F109" s="42"/>
      <c r="G109" s="42"/>
      <c r="H109" s="42"/>
      <c r="I109" s="42"/>
    </row>
    <row r="110" spans="3:9" x14ac:dyDescent="0.3">
      <c r="C110" s="42"/>
      <c r="D110" s="42"/>
      <c r="E110" s="42"/>
      <c r="F110" s="42"/>
      <c r="G110" s="42"/>
      <c r="H110" s="42"/>
      <c r="I110" s="42"/>
    </row>
    <row r="111" spans="3:9" x14ac:dyDescent="0.3">
      <c r="C111" s="42"/>
      <c r="D111" s="42"/>
      <c r="E111" s="42"/>
      <c r="F111" s="42"/>
      <c r="G111" s="42"/>
      <c r="H111" s="42"/>
      <c r="I111" s="42"/>
    </row>
    <row r="112" spans="3:9" x14ac:dyDescent="0.3">
      <c r="C112" s="42"/>
      <c r="D112" s="42"/>
      <c r="E112" s="42"/>
      <c r="F112" s="42"/>
      <c r="G112" s="42"/>
      <c r="H112" s="42"/>
      <c r="I112" s="42"/>
    </row>
    <row r="113" spans="3:9" x14ac:dyDescent="0.3">
      <c r="C113" s="42"/>
      <c r="D113" s="42"/>
      <c r="E113" s="42"/>
      <c r="F113" s="42"/>
      <c r="G113" s="42"/>
      <c r="H113" s="42"/>
      <c r="I113" s="42"/>
    </row>
    <row r="114" spans="3:9" x14ac:dyDescent="0.3">
      <c r="C114" s="42"/>
      <c r="D114" s="42"/>
      <c r="E114" s="42"/>
      <c r="F114" s="42"/>
      <c r="G114" s="42"/>
      <c r="H114" s="42"/>
      <c r="I114" s="42"/>
    </row>
    <row r="115" spans="3:9" x14ac:dyDescent="0.3">
      <c r="C115" s="42"/>
      <c r="D115" s="42"/>
      <c r="E115" s="42"/>
      <c r="F115" s="42"/>
      <c r="G115" s="42"/>
      <c r="H115" s="42"/>
      <c r="I115" s="42"/>
    </row>
    <row r="116" spans="3:9" x14ac:dyDescent="0.3">
      <c r="C116" s="42"/>
      <c r="D116" s="42"/>
      <c r="E116" s="42"/>
      <c r="F116" s="42"/>
      <c r="G116" s="42"/>
      <c r="H116" s="42"/>
      <c r="I116" s="42"/>
    </row>
    <row r="117" spans="3:9" x14ac:dyDescent="0.3">
      <c r="C117" s="42"/>
      <c r="D117" s="42"/>
      <c r="E117" s="42"/>
      <c r="F117" s="42"/>
      <c r="G117" s="42"/>
      <c r="H117" s="42"/>
      <c r="I117" s="42"/>
    </row>
    <row r="118" spans="3:9" x14ac:dyDescent="0.3">
      <c r="C118" s="42"/>
      <c r="D118" s="42"/>
      <c r="E118" s="42"/>
      <c r="F118" s="42"/>
      <c r="G118" s="42"/>
      <c r="H118" s="42"/>
      <c r="I118" s="42"/>
    </row>
    <row r="119" spans="3:9" x14ac:dyDescent="0.3">
      <c r="C119" s="42"/>
      <c r="D119" s="42"/>
      <c r="E119" s="42"/>
      <c r="F119" s="42"/>
      <c r="G119" s="42"/>
      <c r="H119" s="42"/>
      <c r="I119" s="42"/>
    </row>
    <row r="120" spans="3:9" x14ac:dyDescent="0.3">
      <c r="C120" s="42"/>
      <c r="D120" s="42"/>
      <c r="E120" s="42"/>
      <c r="F120" s="42"/>
      <c r="G120" s="42"/>
      <c r="H120" s="42"/>
      <c r="I120" s="42"/>
    </row>
    <row r="121" spans="3:9" x14ac:dyDescent="0.3">
      <c r="C121" s="42"/>
      <c r="D121" s="42"/>
      <c r="E121" s="42"/>
      <c r="F121" s="42"/>
      <c r="G121" s="42"/>
      <c r="H121" s="42"/>
      <c r="I121" s="42"/>
    </row>
    <row r="122" spans="3:9" x14ac:dyDescent="0.3">
      <c r="C122" s="42"/>
      <c r="D122" s="42"/>
      <c r="E122" s="42"/>
      <c r="F122" s="42"/>
      <c r="G122" s="42"/>
      <c r="H122" s="42"/>
      <c r="I122" s="42"/>
    </row>
    <row r="123" spans="3:9" x14ac:dyDescent="0.3">
      <c r="C123" s="42"/>
      <c r="D123" s="42"/>
      <c r="E123" s="42"/>
      <c r="F123" s="42"/>
      <c r="G123" s="42"/>
      <c r="H123" s="42"/>
      <c r="I123" s="42"/>
    </row>
    <row r="124" spans="3:9" x14ac:dyDescent="0.3">
      <c r="C124" s="42"/>
      <c r="D124" s="42"/>
      <c r="E124" s="42"/>
      <c r="F124" s="42"/>
      <c r="G124" s="42"/>
      <c r="H124" s="42"/>
      <c r="I124" s="42"/>
    </row>
    <row r="125" spans="3:9" x14ac:dyDescent="0.3">
      <c r="C125" s="42"/>
      <c r="D125" s="42"/>
      <c r="E125" s="42"/>
      <c r="F125" s="42"/>
      <c r="G125" s="42"/>
      <c r="H125" s="42"/>
      <c r="I125" s="42"/>
    </row>
    <row r="126" spans="3:9" x14ac:dyDescent="0.3">
      <c r="C126" s="42"/>
      <c r="D126" s="42"/>
      <c r="E126" s="42"/>
      <c r="F126" s="42"/>
      <c r="G126" s="42"/>
      <c r="H126" s="42"/>
      <c r="I126" s="42"/>
    </row>
    <row r="127" spans="3:9" x14ac:dyDescent="0.3">
      <c r="C127" s="42"/>
      <c r="D127" s="42"/>
      <c r="E127" s="42"/>
      <c r="F127" s="42"/>
      <c r="G127" s="42"/>
      <c r="H127" s="42"/>
      <c r="I127" s="42"/>
    </row>
    <row r="128" spans="3:9" x14ac:dyDescent="0.3">
      <c r="C128" s="42"/>
      <c r="D128" s="42"/>
      <c r="E128" s="42"/>
      <c r="F128" s="42"/>
      <c r="G128" s="42"/>
      <c r="H128" s="42"/>
      <c r="I128" s="42"/>
    </row>
    <row r="129" spans="3:9" x14ac:dyDescent="0.3">
      <c r="C129" s="42"/>
      <c r="D129" s="42"/>
      <c r="E129" s="42"/>
      <c r="F129" s="42"/>
      <c r="G129" s="42"/>
      <c r="H129" s="42"/>
      <c r="I129" s="42"/>
    </row>
    <row r="130" spans="3:9" x14ac:dyDescent="0.3">
      <c r="C130" s="42"/>
      <c r="D130" s="42"/>
      <c r="E130" s="42"/>
      <c r="F130" s="42"/>
      <c r="G130" s="42"/>
      <c r="H130" s="42"/>
      <c r="I130" s="42"/>
    </row>
    <row r="131" spans="3:9" x14ac:dyDescent="0.3">
      <c r="C131" s="42"/>
      <c r="D131" s="42"/>
      <c r="E131" s="42"/>
      <c r="F131" s="42"/>
      <c r="G131" s="42"/>
      <c r="H131" s="42"/>
      <c r="I131" s="42"/>
    </row>
    <row r="132" spans="3:9" x14ac:dyDescent="0.3">
      <c r="C132" s="42"/>
      <c r="D132" s="42"/>
      <c r="E132" s="42"/>
      <c r="F132" s="42"/>
      <c r="G132" s="42"/>
      <c r="H132" s="42"/>
      <c r="I132" s="42"/>
    </row>
    <row r="133" spans="3:9" x14ac:dyDescent="0.3">
      <c r="C133" s="42"/>
      <c r="D133" s="42"/>
      <c r="E133" s="42"/>
      <c r="F133" s="42"/>
      <c r="G133" s="42"/>
      <c r="H133" s="42"/>
      <c r="I133" s="42"/>
    </row>
    <row r="134" spans="3:9" x14ac:dyDescent="0.3">
      <c r="C134" s="42"/>
      <c r="D134" s="42"/>
      <c r="E134" s="42"/>
      <c r="F134" s="42"/>
      <c r="G134" s="42"/>
      <c r="H134" s="42"/>
      <c r="I134" s="42"/>
    </row>
    <row r="135" spans="3:9" x14ac:dyDescent="0.3">
      <c r="C135" s="42"/>
      <c r="D135" s="42"/>
      <c r="E135" s="42"/>
      <c r="F135" s="42"/>
      <c r="G135" s="42"/>
      <c r="H135" s="42"/>
      <c r="I135" s="42"/>
    </row>
    <row r="136" spans="3:9" x14ac:dyDescent="0.3">
      <c r="C136" s="42"/>
      <c r="D136" s="42"/>
      <c r="E136" s="42"/>
      <c r="F136" s="42"/>
      <c r="G136" s="42"/>
      <c r="H136" s="42"/>
      <c r="I136" s="42"/>
    </row>
    <row r="137" spans="3:9" x14ac:dyDescent="0.3">
      <c r="C137" s="42"/>
      <c r="D137" s="42"/>
      <c r="E137" s="42"/>
      <c r="F137" s="42"/>
      <c r="G137" s="42"/>
      <c r="H137" s="42"/>
      <c r="I137" s="42"/>
    </row>
    <row r="138" spans="3:9" x14ac:dyDescent="0.3">
      <c r="C138" s="42"/>
      <c r="D138" s="42"/>
      <c r="E138" s="42"/>
      <c r="F138" s="42"/>
      <c r="G138" s="42"/>
      <c r="H138" s="42"/>
      <c r="I138" s="42"/>
    </row>
    <row r="139" spans="3:9" x14ac:dyDescent="0.3">
      <c r="C139" s="42"/>
      <c r="D139" s="42"/>
      <c r="E139" s="42"/>
      <c r="F139" s="42"/>
      <c r="G139" s="42"/>
      <c r="H139" s="42"/>
      <c r="I139" s="42"/>
    </row>
    <row r="140" spans="3:9" x14ac:dyDescent="0.3">
      <c r="C140" s="42"/>
      <c r="D140" s="42"/>
      <c r="E140" s="42"/>
      <c r="F140" s="42"/>
      <c r="G140" s="42"/>
      <c r="H140" s="42"/>
      <c r="I140" s="42"/>
    </row>
    <row r="141" spans="3:9" x14ac:dyDescent="0.3">
      <c r="C141" s="42"/>
      <c r="D141" s="42"/>
      <c r="E141" s="42"/>
      <c r="F141" s="42"/>
      <c r="G141" s="42"/>
      <c r="H141" s="42"/>
      <c r="I141" s="42"/>
    </row>
    <row r="142" spans="3:9" x14ac:dyDescent="0.3">
      <c r="C142" s="42"/>
      <c r="D142" s="42"/>
      <c r="E142" s="42"/>
      <c r="F142" s="42"/>
      <c r="G142" s="42"/>
      <c r="H142" s="42"/>
      <c r="I142" s="42"/>
    </row>
    <row r="143" spans="3:9" x14ac:dyDescent="0.3">
      <c r="C143" s="42"/>
      <c r="D143" s="42"/>
      <c r="E143" s="42"/>
      <c r="F143" s="42"/>
      <c r="G143" s="42"/>
      <c r="H143" s="42"/>
      <c r="I143" s="42"/>
    </row>
    <row r="144" spans="3:9" x14ac:dyDescent="0.3">
      <c r="C144" s="42"/>
      <c r="D144" s="42"/>
      <c r="E144" s="42"/>
      <c r="F144" s="42"/>
      <c r="G144" s="42"/>
      <c r="H144" s="42"/>
      <c r="I144" s="42"/>
    </row>
    <row r="145" spans="3:9" x14ac:dyDescent="0.3">
      <c r="C145" s="42"/>
      <c r="D145" s="42"/>
      <c r="E145" s="42"/>
      <c r="F145" s="42"/>
      <c r="G145" s="42"/>
      <c r="H145" s="42"/>
      <c r="I145" s="42"/>
    </row>
    <row r="146" spans="3:9" x14ac:dyDescent="0.3">
      <c r="C146" s="42"/>
      <c r="D146" s="42"/>
      <c r="E146" s="42"/>
      <c r="F146" s="42"/>
      <c r="G146" s="42"/>
      <c r="H146" s="42"/>
      <c r="I146" s="42"/>
    </row>
    <row r="147" spans="3:9" x14ac:dyDescent="0.3">
      <c r="C147" s="42"/>
      <c r="D147" s="42"/>
      <c r="E147" s="42"/>
      <c r="F147" s="42"/>
      <c r="G147" s="42"/>
      <c r="H147" s="42"/>
      <c r="I147" s="42"/>
    </row>
    <row r="148" spans="3:9" x14ac:dyDescent="0.3">
      <c r="C148" s="42"/>
      <c r="D148" s="42"/>
      <c r="E148" s="42"/>
      <c r="F148" s="42"/>
      <c r="G148" s="42"/>
      <c r="H148" s="42"/>
      <c r="I148" s="42"/>
    </row>
    <row r="149" spans="3:9" x14ac:dyDescent="0.3">
      <c r="C149" s="42"/>
      <c r="D149" s="42"/>
      <c r="E149" s="42"/>
      <c r="F149" s="42"/>
      <c r="G149" s="42"/>
      <c r="H149" s="42"/>
      <c r="I149" s="42"/>
    </row>
    <row r="150" spans="3:9" x14ac:dyDescent="0.3">
      <c r="C150" s="42"/>
      <c r="D150" s="42"/>
      <c r="E150" s="42"/>
      <c r="F150" s="42"/>
      <c r="G150" s="42"/>
      <c r="H150" s="42"/>
      <c r="I150" s="42"/>
    </row>
    <row r="151" spans="3:9" x14ac:dyDescent="0.3">
      <c r="C151" s="42"/>
      <c r="D151" s="42"/>
      <c r="E151" s="42"/>
      <c r="F151" s="42"/>
      <c r="G151" s="42"/>
      <c r="H151" s="42"/>
      <c r="I151" s="42"/>
    </row>
    <row r="152" spans="3:9" x14ac:dyDescent="0.3">
      <c r="C152" s="42"/>
      <c r="D152" s="42"/>
      <c r="E152" s="42"/>
      <c r="F152" s="42"/>
      <c r="G152" s="42"/>
      <c r="H152" s="42"/>
      <c r="I152" s="42"/>
    </row>
    <row r="153" spans="3:9" x14ac:dyDescent="0.3">
      <c r="C153" s="42"/>
      <c r="D153" s="42"/>
      <c r="E153" s="42"/>
      <c r="F153" s="42"/>
      <c r="G153" s="42"/>
      <c r="H153" s="42"/>
      <c r="I153" s="42"/>
    </row>
    <row r="154" spans="3:9" x14ac:dyDescent="0.3">
      <c r="C154" s="42"/>
      <c r="D154" s="42"/>
      <c r="E154" s="42"/>
      <c r="F154" s="42"/>
      <c r="G154" s="42"/>
      <c r="H154" s="42"/>
      <c r="I154" s="42"/>
    </row>
    <row r="155" spans="3:9" x14ac:dyDescent="0.3">
      <c r="C155" s="42"/>
      <c r="D155" s="42"/>
      <c r="E155" s="42"/>
      <c r="F155" s="42"/>
      <c r="G155" s="42"/>
      <c r="H155" s="42"/>
      <c r="I155" s="42"/>
    </row>
    <row r="156" spans="3:9" x14ac:dyDescent="0.3">
      <c r="C156" s="42"/>
      <c r="D156" s="42"/>
      <c r="E156" s="42"/>
      <c r="F156" s="42"/>
      <c r="G156" s="42"/>
      <c r="H156" s="42"/>
      <c r="I156" s="42"/>
    </row>
    <row r="157" spans="3:9" x14ac:dyDescent="0.3">
      <c r="C157" s="42"/>
      <c r="D157" s="42"/>
      <c r="E157" s="42"/>
      <c r="F157" s="42"/>
      <c r="G157" s="42"/>
      <c r="H157" s="42"/>
      <c r="I157" s="42"/>
    </row>
    <row r="158" spans="3:9" x14ac:dyDescent="0.3">
      <c r="C158" s="42"/>
      <c r="D158" s="42"/>
      <c r="E158" s="42"/>
      <c r="F158" s="42"/>
      <c r="G158" s="42"/>
      <c r="H158" s="42"/>
      <c r="I158" s="42"/>
    </row>
    <row r="159" spans="3:9" x14ac:dyDescent="0.3">
      <c r="C159" s="42"/>
      <c r="D159" s="42"/>
      <c r="E159" s="42"/>
      <c r="F159" s="42"/>
      <c r="G159" s="42"/>
      <c r="H159" s="42"/>
      <c r="I159" s="42"/>
    </row>
    <row r="160" spans="3:9" x14ac:dyDescent="0.3">
      <c r="C160" s="42"/>
      <c r="D160" s="42"/>
      <c r="E160" s="42"/>
      <c r="F160" s="42"/>
      <c r="G160" s="42"/>
      <c r="H160" s="42"/>
      <c r="I160" s="42"/>
    </row>
    <row r="161" spans="3:9" x14ac:dyDescent="0.3">
      <c r="C161" s="42"/>
      <c r="D161" s="42"/>
      <c r="E161" s="42"/>
      <c r="F161" s="42"/>
      <c r="G161" s="42"/>
      <c r="H161" s="42"/>
      <c r="I161" s="42"/>
    </row>
    <row r="162" spans="3:9" x14ac:dyDescent="0.3">
      <c r="C162" s="42"/>
      <c r="D162" s="42"/>
      <c r="E162" s="42"/>
      <c r="F162" s="42"/>
      <c r="G162" s="42"/>
      <c r="H162" s="42"/>
      <c r="I162" s="42"/>
    </row>
    <row r="163" spans="3:9" x14ac:dyDescent="0.3">
      <c r="C163" s="42"/>
      <c r="D163" s="42"/>
      <c r="E163" s="42"/>
      <c r="F163" s="42"/>
      <c r="G163" s="42"/>
      <c r="H163" s="42"/>
      <c r="I163" s="42"/>
    </row>
    <row r="164" spans="3:9" x14ac:dyDescent="0.3">
      <c r="C164" s="42"/>
      <c r="D164" s="42"/>
      <c r="E164" s="42"/>
      <c r="F164" s="42"/>
      <c r="G164" s="42"/>
      <c r="H164" s="42"/>
      <c r="I164" s="42"/>
    </row>
    <row r="165" spans="3:9" x14ac:dyDescent="0.3">
      <c r="C165" s="42"/>
      <c r="D165" s="42"/>
      <c r="E165" s="42"/>
      <c r="F165" s="42"/>
      <c r="G165" s="42"/>
      <c r="H165" s="42"/>
      <c r="I165" s="42"/>
    </row>
    <row r="166" spans="3:9" x14ac:dyDescent="0.3">
      <c r="C166" s="42"/>
      <c r="D166" s="42"/>
      <c r="E166" s="42"/>
      <c r="F166" s="42"/>
      <c r="G166" s="42"/>
      <c r="H166" s="42"/>
      <c r="I166" s="42"/>
    </row>
    <row r="167" spans="3:9" x14ac:dyDescent="0.3">
      <c r="C167" s="42"/>
      <c r="D167" s="42"/>
      <c r="E167" s="42"/>
      <c r="F167" s="42"/>
      <c r="G167" s="42"/>
      <c r="H167" s="42"/>
      <c r="I167" s="42"/>
    </row>
    <row r="168" spans="3:9" x14ac:dyDescent="0.3">
      <c r="C168" s="42"/>
      <c r="D168" s="42"/>
      <c r="E168" s="42"/>
      <c r="F168" s="42"/>
      <c r="G168" s="42"/>
      <c r="H168" s="42"/>
      <c r="I168" s="42"/>
    </row>
    <row r="169" spans="3:9" x14ac:dyDescent="0.3">
      <c r="C169" s="42"/>
      <c r="D169" s="42"/>
      <c r="E169" s="42"/>
      <c r="F169" s="42"/>
      <c r="G169" s="42"/>
      <c r="H169" s="42"/>
      <c r="I169" s="42"/>
    </row>
    <row r="170" spans="3:9" x14ac:dyDescent="0.3">
      <c r="C170" s="42"/>
      <c r="D170" s="42"/>
      <c r="E170" s="42"/>
      <c r="F170" s="42"/>
      <c r="G170" s="42"/>
      <c r="H170" s="42"/>
      <c r="I170" s="42"/>
    </row>
    <row r="171" spans="3:9" x14ac:dyDescent="0.3">
      <c r="C171" s="42"/>
      <c r="D171" s="42"/>
      <c r="E171" s="42"/>
      <c r="F171" s="42"/>
      <c r="G171" s="42"/>
      <c r="H171" s="42"/>
      <c r="I171" s="42"/>
    </row>
    <row r="172" spans="3:9" x14ac:dyDescent="0.3">
      <c r="C172" s="42"/>
      <c r="D172" s="42"/>
      <c r="E172" s="42"/>
      <c r="F172" s="42"/>
      <c r="G172" s="42"/>
      <c r="H172" s="42"/>
      <c r="I172" s="42"/>
    </row>
    <row r="173" spans="3:9" x14ac:dyDescent="0.3">
      <c r="C173" s="42"/>
      <c r="D173" s="42"/>
      <c r="E173" s="42"/>
      <c r="F173" s="42"/>
      <c r="G173" s="42"/>
      <c r="H173" s="42"/>
      <c r="I173" s="42"/>
    </row>
    <row r="174" spans="3:9" x14ac:dyDescent="0.3">
      <c r="C174" s="42"/>
      <c r="D174" s="42"/>
      <c r="E174" s="42"/>
      <c r="F174" s="42"/>
      <c r="G174" s="42"/>
      <c r="H174" s="42"/>
      <c r="I174" s="42"/>
    </row>
    <row r="175" spans="3:9" x14ac:dyDescent="0.3">
      <c r="C175" s="42"/>
      <c r="D175" s="42"/>
      <c r="E175" s="42"/>
      <c r="F175" s="42"/>
      <c r="G175" s="42"/>
      <c r="H175" s="42"/>
      <c r="I175" s="42"/>
    </row>
    <row r="176" spans="3:9" x14ac:dyDescent="0.3">
      <c r="C176" s="42"/>
      <c r="D176" s="42"/>
      <c r="E176" s="42"/>
      <c r="F176" s="42"/>
      <c r="G176" s="42"/>
      <c r="H176" s="42"/>
      <c r="I176" s="42"/>
    </row>
    <row r="177" spans="3:9" x14ac:dyDescent="0.3">
      <c r="C177" s="42"/>
      <c r="D177" s="42"/>
      <c r="E177" s="42"/>
      <c r="F177" s="42"/>
      <c r="G177" s="42"/>
      <c r="H177" s="42"/>
      <c r="I177" s="42"/>
    </row>
    <row r="178" spans="3:9" x14ac:dyDescent="0.3">
      <c r="C178" s="42"/>
      <c r="D178" s="42"/>
      <c r="E178" s="42"/>
      <c r="F178" s="42"/>
      <c r="G178" s="42"/>
      <c r="H178" s="42"/>
      <c r="I178" s="42"/>
    </row>
    <row r="179" spans="3:9" x14ac:dyDescent="0.3">
      <c r="C179" s="42"/>
      <c r="D179" s="42"/>
      <c r="E179" s="42"/>
      <c r="F179" s="42"/>
      <c r="G179" s="42"/>
      <c r="H179" s="42"/>
      <c r="I179" s="42"/>
    </row>
    <row r="180" spans="3:9" x14ac:dyDescent="0.3">
      <c r="C180" s="42"/>
      <c r="D180" s="42"/>
      <c r="E180" s="42"/>
      <c r="F180" s="42"/>
      <c r="G180" s="42"/>
      <c r="H180" s="42"/>
      <c r="I180" s="42"/>
    </row>
    <row r="181" spans="3:9" x14ac:dyDescent="0.3">
      <c r="C181" s="42"/>
      <c r="D181" s="42"/>
      <c r="E181" s="42"/>
      <c r="F181" s="42"/>
      <c r="G181" s="42"/>
      <c r="H181" s="42"/>
      <c r="I181" s="42"/>
    </row>
    <row r="182" spans="3:9" x14ac:dyDescent="0.3">
      <c r="C182" s="42"/>
      <c r="D182" s="42"/>
      <c r="E182" s="42"/>
      <c r="F182" s="42"/>
      <c r="G182" s="42"/>
      <c r="H182" s="42"/>
      <c r="I182" s="42"/>
    </row>
    <row r="183" spans="3:9" x14ac:dyDescent="0.3">
      <c r="C183" s="42"/>
      <c r="D183" s="42"/>
      <c r="E183" s="42"/>
      <c r="F183" s="42"/>
      <c r="G183" s="42"/>
      <c r="H183" s="42"/>
      <c r="I183" s="42"/>
    </row>
    <row r="184" spans="3:9" x14ac:dyDescent="0.3">
      <c r="C184" s="42"/>
      <c r="D184" s="42"/>
      <c r="E184" s="42"/>
      <c r="F184" s="42"/>
      <c r="G184" s="42"/>
      <c r="H184" s="42"/>
      <c r="I184" s="42"/>
    </row>
    <row r="185" spans="3:9" x14ac:dyDescent="0.3">
      <c r="C185" s="42"/>
      <c r="D185" s="42"/>
      <c r="E185" s="42"/>
      <c r="F185" s="42"/>
      <c r="G185" s="42"/>
      <c r="H185" s="42"/>
      <c r="I185" s="42"/>
    </row>
    <row r="186" spans="3:9" x14ac:dyDescent="0.3">
      <c r="C186" s="42"/>
      <c r="D186" s="42"/>
      <c r="E186" s="42"/>
      <c r="F186" s="42"/>
      <c r="G186" s="42"/>
      <c r="H186" s="42"/>
      <c r="I186" s="42"/>
    </row>
    <row r="187" spans="3:9" x14ac:dyDescent="0.3">
      <c r="C187" s="42"/>
      <c r="D187" s="42"/>
      <c r="E187" s="42"/>
      <c r="F187" s="42"/>
      <c r="G187" s="42"/>
      <c r="H187" s="42"/>
      <c r="I187" s="42"/>
    </row>
    <row r="188" spans="3:9" x14ac:dyDescent="0.3">
      <c r="C188" s="42"/>
      <c r="D188" s="42"/>
      <c r="E188" s="42"/>
      <c r="F188" s="42"/>
      <c r="G188" s="42"/>
      <c r="H188" s="42"/>
      <c r="I188" s="42"/>
    </row>
    <row r="189" spans="3:9" x14ac:dyDescent="0.3">
      <c r="C189" s="42"/>
      <c r="D189" s="42"/>
      <c r="E189" s="42"/>
      <c r="F189" s="42"/>
      <c r="G189" s="42"/>
      <c r="H189" s="42"/>
      <c r="I189" s="42"/>
    </row>
    <row r="190" spans="3:9" x14ac:dyDescent="0.3">
      <c r="C190" s="42"/>
      <c r="D190" s="42"/>
      <c r="E190" s="42"/>
      <c r="F190" s="42"/>
      <c r="G190" s="42"/>
      <c r="H190" s="42"/>
      <c r="I190" s="42"/>
    </row>
    <row r="191" spans="3:9" x14ac:dyDescent="0.3">
      <c r="C191" s="42"/>
      <c r="D191" s="42"/>
      <c r="E191" s="42"/>
      <c r="F191" s="42"/>
      <c r="G191" s="42"/>
      <c r="H191" s="42"/>
      <c r="I191" s="42"/>
    </row>
    <row r="192" spans="3:9" x14ac:dyDescent="0.3">
      <c r="C192" s="42"/>
      <c r="D192" s="42"/>
      <c r="E192" s="42"/>
      <c r="F192" s="42"/>
      <c r="G192" s="42"/>
      <c r="H192" s="42"/>
      <c r="I192" s="42"/>
    </row>
    <row r="193" spans="3:9" x14ac:dyDescent="0.3">
      <c r="C193" s="42"/>
      <c r="D193" s="42"/>
      <c r="E193" s="42"/>
      <c r="F193" s="42"/>
      <c r="G193" s="42"/>
      <c r="H193" s="42"/>
      <c r="I193" s="42"/>
    </row>
    <row r="194" spans="3:9" x14ac:dyDescent="0.3">
      <c r="C194" s="42"/>
      <c r="D194" s="42"/>
      <c r="E194" s="42"/>
      <c r="F194" s="42"/>
      <c r="G194" s="42"/>
      <c r="H194" s="42"/>
      <c r="I194" s="42"/>
    </row>
    <row r="195" spans="3:9" x14ac:dyDescent="0.3">
      <c r="C195" s="42"/>
      <c r="D195" s="42"/>
      <c r="E195" s="42"/>
      <c r="F195" s="42"/>
      <c r="G195" s="42"/>
      <c r="H195" s="42"/>
      <c r="I195" s="42"/>
    </row>
    <row r="196" spans="3:9" x14ac:dyDescent="0.3">
      <c r="C196" s="42"/>
      <c r="D196" s="42"/>
      <c r="E196" s="42"/>
      <c r="F196" s="42"/>
      <c r="G196" s="42"/>
      <c r="H196" s="42"/>
      <c r="I196" s="42"/>
    </row>
    <row r="197" spans="3:9" x14ac:dyDescent="0.3">
      <c r="C197" s="42"/>
      <c r="D197" s="42"/>
      <c r="E197" s="42"/>
      <c r="F197" s="42"/>
      <c r="G197" s="42"/>
      <c r="H197" s="42"/>
      <c r="I197" s="42"/>
    </row>
    <row r="198" spans="3:9" x14ac:dyDescent="0.3">
      <c r="C198" s="42"/>
      <c r="D198" s="42"/>
      <c r="E198" s="42"/>
      <c r="F198" s="42"/>
      <c r="G198" s="42"/>
      <c r="H198" s="42"/>
      <c r="I198" s="42"/>
    </row>
    <row r="199" spans="3:9" x14ac:dyDescent="0.3">
      <c r="C199" s="42"/>
      <c r="D199" s="42"/>
      <c r="E199" s="42"/>
      <c r="F199" s="42"/>
      <c r="G199" s="42"/>
      <c r="H199" s="42"/>
      <c r="I199" s="42"/>
    </row>
    <row r="200" spans="3:9" x14ac:dyDescent="0.3">
      <c r="C200" s="42"/>
      <c r="D200" s="42"/>
      <c r="E200" s="42"/>
      <c r="F200" s="42"/>
      <c r="G200" s="42"/>
      <c r="H200" s="42"/>
      <c r="I200" s="42"/>
    </row>
    <row r="201" spans="3:9" x14ac:dyDescent="0.3">
      <c r="C201" s="42"/>
      <c r="D201" s="42"/>
      <c r="E201" s="42"/>
      <c r="F201" s="42"/>
      <c r="G201" s="42"/>
      <c r="H201" s="42"/>
      <c r="I201" s="42"/>
    </row>
    <row r="202" spans="3:9" x14ac:dyDescent="0.3">
      <c r="C202" s="42"/>
      <c r="D202" s="42"/>
      <c r="E202" s="42"/>
      <c r="F202" s="42"/>
      <c r="G202" s="42"/>
      <c r="H202" s="42"/>
      <c r="I202" s="42"/>
    </row>
    <row r="203" spans="3:9" x14ac:dyDescent="0.3">
      <c r="C203" s="42"/>
      <c r="D203" s="42"/>
      <c r="E203" s="42"/>
      <c r="F203" s="42"/>
      <c r="G203" s="42"/>
      <c r="H203" s="42"/>
      <c r="I203" s="42"/>
    </row>
    <row r="204" spans="3:9" x14ac:dyDescent="0.3">
      <c r="C204" s="42"/>
      <c r="D204" s="42"/>
      <c r="E204" s="42"/>
      <c r="F204" s="42"/>
      <c r="G204" s="42"/>
      <c r="H204" s="42"/>
      <c r="I204" s="42"/>
    </row>
    <row r="205" spans="3:9" x14ac:dyDescent="0.3">
      <c r="C205" s="42"/>
      <c r="D205" s="42"/>
      <c r="E205" s="42"/>
      <c r="F205" s="42"/>
      <c r="G205" s="42"/>
      <c r="H205" s="42"/>
      <c r="I205" s="42"/>
    </row>
    <row r="206" spans="3:9" x14ac:dyDescent="0.3">
      <c r="C206" s="42"/>
      <c r="D206" s="42"/>
      <c r="E206" s="42"/>
      <c r="F206" s="42"/>
      <c r="G206" s="42"/>
      <c r="H206" s="42"/>
      <c r="I206" s="42"/>
    </row>
    <row r="207" spans="3:9" x14ac:dyDescent="0.3">
      <c r="C207" s="42"/>
      <c r="D207" s="42"/>
      <c r="E207" s="42"/>
      <c r="F207" s="42"/>
      <c r="G207" s="42"/>
      <c r="H207" s="42"/>
      <c r="I207" s="42"/>
    </row>
    <row r="208" spans="3:9" x14ac:dyDescent="0.3">
      <c r="C208" s="42"/>
      <c r="D208" s="42"/>
      <c r="E208" s="42"/>
      <c r="F208" s="42"/>
      <c r="G208" s="42"/>
      <c r="H208" s="42"/>
      <c r="I208" s="42"/>
    </row>
    <row r="209" spans="3:9" x14ac:dyDescent="0.3">
      <c r="C209" s="42"/>
      <c r="D209" s="42"/>
      <c r="E209" s="42"/>
      <c r="F209" s="42"/>
      <c r="G209" s="42"/>
      <c r="H209" s="42"/>
      <c r="I209" s="42"/>
    </row>
    <row r="210" spans="3:9" x14ac:dyDescent="0.3">
      <c r="C210" s="42"/>
      <c r="D210" s="42"/>
      <c r="E210" s="42"/>
      <c r="F210" s="42"/>
      <c r="G210" s="42"/>
      <c r="H210" s="42"/>
      <c r="I210" s="42"/>
    </row>
    <row r="211" spans="3:9" x14ac:dyDescent="0.3">
      <c r="C211" s="42"/>
      <c r="D211" s="42"/>
      <c r="E211" s="42"/>
      <c r="F211" s="42"/>
      <c r="G211" s="42"/>
      <c r="H211" s="42"/>
      <c r="I211" s="42"/>
    </row>
    <row r="212" spans="3:9" x14ac:dyDescent="0.3">
      <c r="C212" s="42"/>
      <c r="D212" s="42"/>
      <c r="E212" s="42"/>
      <c r="F212" s="42"/>
      <c r="G212" s="42"/>
      <c r="H212" s="42"/>
      <c r="I212" s="42"/>
    </row>
  </sheetData>
  <autoFilter ref="A9:AA41"/>
  <mergeCells count="1">
    <mergeCell ref="A1:AA1"/>
  </mergeCells>
  <printOptions horizontalCentered="1"/>
  <pageMargins left="0" right="0" top="0" bottom="0" header="0" footer="0"/>
  <pageSetup paperSize="9" scale="32" fitToWidth="0" orientation="landscape" horizontalDpi="4294967294" verticalDpi="4294967294" r:id="rId1"/>
  <headerFooter>
    <oddFooter>&amp;L&amp;A&amp;R&amp;P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rgb="FF92D050"/>
    <pageSetUpPr fitToPage="1"/>
  </sheetPr>
  <dimension ref="A1:BU208"/>
  <sheetViews>
    <sheetView view="pageBreakPreview" zoomScaleNormal="70" zoomScaleSheetLayoutView="100" zoomScalePageLayoutView="80" workbookViewId="0">
      <pane xSplit="2" ySplit="8" topLeftCell="T9" activePane="bottomRight" state="frozen"/>
      <selection pane="topRight" activeCell="C1" sqref="C1"/>
      <selection pane="bottomLeft" activeCell="A5" sqref="A5"/>
      <selection pane="bottomRight" activeCell="X9" sqref="X9:AA40"/>
    </sheetView>
  </sheetViews>
  <sheetFormatPr defaultColWidth="0" defaultRowHeight="10.199999999999999" x14ac:dyDescent="0.3"/>
  <cols>
    <col min="1" max="1" width="6.6640625" style="5" customWidth="1"/>
    <col min="2" max="2" width="50.6640625" style="5" customWidth="1"/>
    <col min="3" max="5" width="23.6640625" style="5" customWidth="1"/>
    <col min="6" max="6" width="24.88671875" style="5" customWidth="1"/>
    <col min="7" max="26" width="23.6640625" style="5" customWidth="1"/>
    <col min="27" max="27" width="23.6640625" style="34" customWidth="1"/>
    <col min="28" max="28" width="0" style="5" hidden="1" customWidth="1"/>
    <col min="29" max="73" width="5.6640625" style="5" hidden="1" customWidth="1"/>
    <col min="74" max="16384" width="0" style="5" hidden="1"/>
  </cols>
  <sheetData>
    <row r="1" spans="1:27" ht="29.25" customHeight="1" x14ac:dyDescent="0.3">
      <c r="A1" s="173" t="s">
        <v>89</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row>
    <row r="2" spans="1:27" ht="15" customHeight="1" x14ac:dyDescent="0.3"/>
    <row r="3" spans="1:27" ht="156" x14ac:dyDescent="0.3">
      <c r="A3" s="99" t="s">
        <v>0</v>
      </c>
      <c r="B3" s="99" t="s">
        <v>1</v>
      </c>
      <c r="C3" s="104" t="s">
        <v>176</v>
      </c>
      <c r="D3" s="104" t="s">
        <v>164</v>
      </c>
      <c r="E3" s="104" t="s">
        <v>154</v>
      </c>
      <c r="F3" s="104" t="s">
        <v>157</v>
      </c>
      <c r="G3" s="104" t="s">
        <v>155</v>
      </c>
      <c r="H3" s="104" t="s">
        <v>156</v>
      </c>
      <c r="I3" s="104" t="s">
        <v>180</v>
      </c>
      <c r="J3" s="104" t="s">
        <v>181</v>
      </c>
      <c r="K3" s="104" t="s">
        <v>158</v>
      </c>
      <c r="L3" s="104" t="s">
        <v>159</v>
      </c>
      <c r="M3" s="104" t="s">
        <v>160</v>
      </c>
      <c r="N3" s="104" t="s">
        <v>161</v>
      </c>
      <c r="O3" s="104" t="s">
        <v>165</v>
      </c>
      <c r="P3" s="104" t="s">
        <v>171</v>
      </c>
      <c r="Q3" s="104" t="s">
        <v>166</v>
      </c>
      <c r="R3" s="104" t="s">
        <v>162</v>
      </c>
      <c r="S3" s="104" t="s">
        <v>163</v>
      </c>
      <c r="T3" s="104" t="s">
        <v>167</v>
      </c>
      <c r="U3" s="104" t="s">
        <v>168</v>
      </c>
      <c r="V3" s="104" t="s">
        <v>169</v>
      </c>
      <c r="W3" s="104" t="s">
        <v>170</v>
      </c>
      <c r="X3" s="104" t="s">
        <v>32</v>
      </c>
      <c r="Y3" s="102" t="s">
        <v>34</v>
      </c>
      <c r="Z3" s="102" t="s">
        <v>25</v>
      </c>
      <c r="AA3" s="102" t="s">
        <v>20</v>
      </c>
    </row>
    <row r="4" spans="1:27" ht="12" x14ac:dyDescent="0.3">
      <c r="A4" s="99" t="s">
        <v>118</v>
      </c>
      <c r="B4" s="99" t="s">
        <v>119</v>
      </c>
      <c r="C4" s="104" t="s">
        <v>121</v>
      </c>
      <c r="D4" s="104" t="s">
        <v>122</v>
      </c>
      <c r="E4" s="104" t="s">
        <v>123</v>
      </c>
      <c r="F4" s="104" t="s">
        <v>124</v>
      </c>
      <c r="G4" s="104" t="s">
        <v>125</v>
      </c>
      <c r="H4" s="104" t="s">
        <v>126</v>
      </c>
      <c r="I4" s="104" t="s">
        <v>127</v>
      </c>
      <c r="J4" s="104" t="s">
        <v>128</v>
      </c>
      <c r="K4" s="104" t="s">
        <v>129</v>
      </c>
      <c r="L4" s="104" t="s">
        <v>130</v>
      </c>
      <c r="M4" s="104" t="s">
        <v>131</v>
      </c>
      <c r="N4" s="104" t="s">
        <v>132</v>
      </c>
      <c r="O4" s="104" t="s">
        <v>133</v>
      </c>
      <c r="P4" s="104" t="s">
        <v>134</v>
      </c>
      <c r="Q4" s="104" t="s">
        <v>135</v>
      </c>
      <c r="R4" s="104" t="s">
        <v>136</v>
      </c>
      <c r="S4" s="104" t="s">
        <v>137</v>
      </c>
      <c r="T4" s="104" t="s">
        <v>138</v>
      </c>
      <c r="U4" s="104" t="s">
        <v>139</v>
      </c>
      <c r="V4" s="104" t="s">
        <v>140</v>
      </c>
      <c r="W4" s="104" t="s">
        <v>141</v>
      </c>
      <c r="X4" s="104" t="s">
        <v>144</v>
      </c>
      <c r="Y4" s="102" t="s">
        <v>172</v>
      </c>
      <c r="Z4" s="102" t="s">
        <v>173</v>
      </c>
      <c r="AA4" s="102" t="s">
        <v>174</v>
      </c>
    </row>
    <row r="5" spans="1:27" ht="24" x14ac:dyDescent="0.3">
      <c r="A5" s="106"/>
      <c r="B5" s="107" t="s">
        <v>29</v>
      </c>
      <c r="C5" s="101" t="s">
        <v>152</v>
      </c>
      <c r="D5" s="101" t="s">
        <v>152</v>
      </c>
      <c r="E5" s="101" t="s">
        <v>152</v>
      </c>
      <c r="F5" s="101" t="s">
        <v>152</v>
      </c>
      <c r="G5" s="101" t="s">
        <v>152</v>
      </c>
      <c r="H5" s="101" t="s">
        <v>152</v>
      </c>
      <c r="I5" s="101" t="s">
        <v>152</v>
      </c>
      <c r="J5" s="101" t="s">
        <v>152</v>
      </c>
      <c r="K5" s="101" t="s">
        <v>152</v>
      </c>
      <c r="L5" s="101" t="s">
        <v>152</v>
      </c>
      <c r="M5" s="101" t="s">
        <v>152</v>
      </c>
      <c r="N5" s="101" t="s">
        <v>152</v>
      </c>
      <c r="O5" s="101" t="s">
        <v>152</v>
      </c>
      <c r="P5" s="101" t="s">
        <v>152</v>
      </c>
      <c r="Q5" s="101" t="s">
        <v>152</v>
      </c>
      <c r="R5" s="101" t="s">
        <v>152</v>
      </c>
      <c r="S5" s="101" t="s">
        <v>152</v>
      </c>
      <c r="T5" s="101" t="s">
        <v>152</v>
      </c>
      <c r="U5" s="101" t="s">
        <v>152</v>
      </c>
      <c r="V5" s="101" t="s">
        <v>152</v>
      </c>
      <c r="W5" s="101" t="s">
        <v>152</v>
      </c>
      <c r="X5" s="101" t="s">
        <v>152</v>
      </c>
      <c r="Y5" s="101" t="s">
        <v>152</v>
      </c>
      <c r="Z5" s="101" t="s">
        <v>152</v>
      </c>
      <c r="AA5" s="101" t="s">
        <v>152</v>
      </c>
    </row>
    <row r="6" spans="1:27" ht="36" x14ac:dyDescent="0.3">
      <c r="A6" s="106"/>
      <c r="B6" s="107" t="s">
        <v>14</v>
      </c>
      <c r="C6" s="102" t="s">
        <v>15</v>
      </c>
      <c r="D6" s="102" t="s">
        <v>15</v>
      </c>
      <c r="E6" s="102" t="s">
        <v>15</v>
      </c>
      <c r="F6" s="102" t="s">
        <v>15</v>
      </c>
      <c r="G6" s="102" t="s">
        <v>15</v>
      </c>
      <c r="H6" s="102" t="s">
        <v>15</v>
      </c>
      <c r="I6" s="102" t="s">
        <v>15</v>
      </c>
      <c r="J6" s="102" t="s">
        <v>15</v>
      </c>
      <c r="K6" s="102" t="s">
        <v>15</v>
      </c>
      <c r="L6" s="102" t="s">
        <v>15</v>
      </c>
      <c r="M6" s="102" t="s">
        <v>15</v>
      </c>
      <c r="N6" s="102" t="s">
        <v>15</v>
      </c>
      <c r="O6" s="102" t="s">
        <v>15</v>
      </c>
      <c r="P6" s="102" t="s">
        <v>15</v>
      </c>
      <c r="Q6" s="102" t="s">
        <v>15</v>
      </c>
      <c r="R6" s="102" t="s">
        <v>15</v>
      </c>
      <c r="S6" s="102" t="s">
        <v>15</v>
      </c>
      <c r="T6" s="102" t="s">
        <v>15</v>
      </c>
      <c r="U6" s="102" t="s">
        <v>15</v>
      </c>
      <c r="V6" s="102" t="s">
        <v>15</v>
      </c>
      <c r="W6" s="102" t="s">
        <v>16</v>
      </c>
      <c r="X6" s="137" t="s">
        <v>16</v>
      </c>
      <c r="Y6" s="102" t="s">
        <v>16</v>
      </c>
      <c r="Z6" s="102" t="s">
        <v>21</v>
      </c>
      <c r="AA6" s="108" t="s">
        <v>26</v>
      </c>
    </row>
    <row r="7" spans="1:27" s="129" customFormat="1" ht="24" x14ac:dyDescent="0.3">
      <c r="A7" s="126"/>
      <c r="B7" s="115" t="s">
        <v>175</v>
      </c>
      <c r="C7" s="131" t="s">
        <v>184</v>
      </c>
      <c r="D7" s="131" t="s">
        <v>177</v>
      </c>
      <c r="E7" s="131" t="s">
        <v>178</v>
      </c>
      <c r="F7" s="131" t="s">
        <v>177</v>
      </c>
      <c r="G7" s="131" t="s">
        <v>179</v>
      </c>
      <c r="H7" s="131" t="s">
        <v>179</v>
      </c>
      <c r="I7" s="131" t="s">
        <v>184</v>
      </c>
      <c r="J7" s="131" t="s">
        <v>182</v>
      </c>
      <c r="K7" s="131" t="s">
        <v>179</v>
      </c>
      <c r="L7" s="131" t="s">
        <v>183</v>
      </c>
      <c r="M7" s="131" t="s">
        <v>185</v>
      </c>
      <c r="N7" s="131" t="s">
        <v>186</v>
      </c>
      <c r="O7" s="131" t="s">
        <v>187</v>
      </c>
      <c r="P7" s="131" t="s">
        <v>177</v>
      </c>
      <c r="Q7" s="131" t="s">
        <v>184</v>
      </c>
      <c r="R7" s="131" t="s">
        <v>184</v>
      </c>
      <c r="S7" s="131" t="s">
        <v>186</v>
      </c>
      <c r="T7" s="131" t="s">
        <v>188</v>
      </c>
      <c r="U7" s="131" t="s">
        <v>189</v>
      </c>
      <c r="V7" s="131" t="s">
        <v>190</v>
      </c>
      <c r="W7" s="131" t="s">
        <v>191</v>
      </c>
      <c r="X7" s="131"/>
      <c r="Y7" s="127"/>
      <c r="Z7" s="127"/>
      <c r="AA7" s="128"/>
    </row>
    <row r="8" spans="1:27" ht="24" x14ac:dyDescent="0.3">
      <c r="A8" s="106"/>
      <c r="B8" s="107" t="s">
        <v>11</v>
      </c>
      <c r="C8" s="102" t="s">
        <v>12</v>
      </c>
      <c r="D8" s="102" t="s">
        <v>12</v>
      </c>
      <c r="E8" s="102" t="s">
        <v>12</v>
      </c>
      <c r="F8" s="102" t="s">
        <v>12</v>
      </c>
      <c r="G8" s="102" t="s">
        <v>12</v>
      </c>
      <c r="H8" s="102" t="s">
        <v>12</v>
      </c>
      <c r="I8" s="102" t="s">
        <v>12</v>
      </c>
      <c r="J8" s="102" t="s">
        <v>12</v>
      </c>
      <c r="K8" s="102" t="s">
        <v>12</v>
      </c>
      <c r="L8" s="102" t="s">
        <v>12</v>
      </c>
      <c r="M8" s="102" t="s">
        <v>12</v>
      </c>
      <c r="N8" s="102" t="s">
        <v>12</v>
      </c>
      <c r="O8" s="102" t="s">
        <v>12</v>
      </c>
      <c r="P8" s="102" t="s">
        <v>12</v>
      </c>
      <c r="Q8" s="102" t="s">
        <v>12</v>
      </c>
      <c r="R8" s="102" t="s">
        <v>12</v>
      </c>
      <c r="S8" s="102" t="s">
        <v>12</v>
      </c>
      <c r="T8" s="102" t="s">
        <v>12</v>
      </c>
      <c r="U8" s="102" t="s">
        <v>12</v>
      </c>
      <c r="V8" s="102" t="s">
        <v>12</v>
      </c>
      <c r="W8" s="137" t="s">
        <v>12</v>
      </c>
      <c r="X8" s="137" t="s">
        <v>27</v>
      </c>
      <c r="Y8" s="102" t="s">
        <v>27</v>
      </c>
      <c r="Z8" s="109" t="s">
        <v>27</v>
      </c>
      <c r="AA8" s="102"/>
    </row>
    <row r="9" spans="1:27" ht="25.5" customHeight="1" x14ac:dyDescent="0.3">
      <c r="A9" s="84">
        <v>802</v>
      </c>
      <c r="B9" s="85" t="s">
        <v>45</v>
      </c>
      <c r="C9" s="133" t="s">
        <v>258</v>
      </c>
      <c r="D9" s="133" t="s">
        <v>252</v>
      </c>
      <c r="E9" s="133" t="s">
        <v>258</v>
      </c>
      <c r="F9" s="133" t="s">
        <v>252</v>
      </c>
      <c r="G9" s="133" t="s">
        <v>258</v>
      </c>
      <c r="H9" s="133" t="s">
        <v>258</v>
      </c>
      <c r="I9" s="133" t="s">
        <v>258</v>
      </c>
      <c r="J9" s="133" t="s">
        <v>258</v>
      </c>
      <c r="K9" s="133" t="s">
        <v>252</v>
      </c>
      <c r="L9" s="133" t="s">
        <v>258</v>
      </c>
      <c r="M9" s="133" t="s">
        <v>258</v>
      </c>
      <c r="N9" s="133" t="s">
        <v>258</v>
      </c>
      <c r="O9" s="133" t="s">
        <v>258</v>
      </c>
      <c r="P9" s="133" t="s">
        <v>252</v>
      </c>
      <c r="Q9" s="133" t="s">
        <v>258</v>
      </c>
      <c r="R9" s="133" t="s">
        <v>258</v>
      </c>
      <c r="S9" s="133" t="s">
        <v>252</v>
      </c>
      <c r="T9" s="133" t="s">
        <v>252</v>
      </c>
      <c r="U9" s="133" t="s">
        <v>252</v>
      </c>
      <c r="V9" s="133" t="s">
        <v>258</v>
      </c>
      <c r="W9" s="133" t="s">
        <v>252</v>
      </c>
      <c r="X9" s="73">
        <v>8</v>
      </c>
      <c r="Y9" s="138">
        <v>8</v>
      </c>
      <c r="Z9" s="139">
        <v>100</v>
      </c>
      <c r="AA9" s="140" t="s">
        <v>123</v>
      </c>
    </row>
    <row r="10" spans="1:27" ht="25.5" customHeight="1" x14ac:dyDescent="0.3">
      <c r="A10" s="84">
        <v>803</v>
      </c>
      <c r="B10" s="86" t="s">
        <v>7</v>
      </c>
      <c r="C10" s="133" t="s">
        <v>258</v>
      </c>
      <c r="D10" s="133" t="s">
        <v>258</v>
      </c>
      <c r="E10" s="133" t="s">
        <v>258</v>
      </c>
      <c r="F10" s="133" t="s">
        <v>258</v>
      </c>
      <c r="G10" s="133" t="s">
        <v>252</v>
      </c>
      <c r="H10" s="133" t="s">
        <v>258</v>
      </c>
      <c r="I10" s="133" t="s">
        <v>258</v>
      </c>
      <c r="J10" s="133" t="s">
        <v>258</v>
      </c>
      <c r="K10" s="133" t="s">
        <v>252</v>
      </c>
      <c r="L10" s="133" t="s">
        <v>258</v>
      </c>
      <c r="M10" s="133" t="s">
        <v>258</v>
      </c>
      <c r="N10" s="133" t="s">
        <v>258</v>
      </c>
      <c r="O10" s="133" t="s">
        <v>258</v>
      </c>
      <c r="P10" s="133" t="s">
        <v>258</v>
      </c>
      <c r="Q10" s="133" t="s">
        <v>258</v>
      </c>
      <c r="R10" s="133" t="s">
        <v>258</v>
      </c>
      <c r="S10" s="133" t="s">
        <v>253</v>
      </c>
      <c r="T10" s="133" t="s">
        <v>258</v>
      </c>
      <c r="U10" s="133" t="s">
        <v>258</v>
      </c>
      <c r="V10" s="133" t="s">
        <v>258</v>
      </c>
      <c r="W10" s="133" t="s">
        <v>258</v>
      </c>
      <c r="X10" s="73">
        <v>3</v>
      </c>
      <c r="Y10" s="138">
        <v>2</v>
      </c>
      <c r="Z10" s="139">
        <v>66.666666666666657</v>
      </c>
      <c r="AA10" s="140" t="s">
        <v>118</v>
      </c>
    </row>
    <row r="11" spans="1:27" s="4" customFormat="1" ht="25.5" customHeight="1" x14ac:dyDescent="0.3">
      <c r="A11" s="84">
        <v>811</v>
      </c>
      <c r="B11" s="86" t="s">
        <v>8</v>
      </c>
      <c r="C11" s="133" t="s">
        <v>252</v>
      </c>
      <c r="D11" s="133" t="s">
        <v>258</v>
      </c>
      <c r="E11" s="133" t="s">
        <v>258</v>
      </c>
      <c r="F11" s="133" t="s">
        <v>258</v>
      </c>
      <c r="G11" s="133" t="s">
        <v>252</v>
      </c>
      <c r="H11" s="133" t="s">
        <v>258</v>
      </c>
      <c r="I11" s="133" t="s">
        <v>252</v>
      </c>
      <c r="J11" s="133" t="s">
        <v>258</v>
      </c>
      <c r="K11" s="134" t="s">
        <v>252</v>
      </c>
      <c r="L11" s="133" t="s">
        <v>258</v>
      </c>
      <c r="M11" s="133" t="s">
        <v>258</v>
      </c>
      <c r="N11" s="133" t="s">
        <v>258</v>
      </c>
      <c r="O11" s="133" t="s">
        <v>258</v>
      </c>
      <c r="P11" s="133" t="s">
        <v>258</v>
      </c>
      <c r="Q11" s="133" t="s">
        <v>252</v>
      </c>
      <c r="R11" s="133" t="s">
        <v>252</v>
      </c>
      <c r="S11" s="133" t="s">
        <v>252</v>
      </c>
      <c r="T11" s="133" t="s">
        <v>252</v>
      </c>
      <c r="U11" s="133" t="s">
        <v>258</v>
      </c>
      <c r="V11" s="133" t="s">
        <v>258</v>
      </c>
      <c r="W11" s="133" t="s">
        <v>252</v>
      </c>
      <c r="X11" s="73">
        <v>9</v>
      </c>
      <c r="Y11" s="138">
        <v>9</v>
      </c>
      <c r="Z11" s="139">
        <v>100</v>
      </c>
      <c r="AA11" s="140" t="s">
        <v>123</v>
      </c>
    </row>
    <row r="12" spans="1:27" s="4" customFormat="1" ht="25.5" customHeight="1" x14ac:dyDescent="0.3">
      <c r="A12" s="84">
        <v>812</v>
      </c>
      <c r="B12" s="85" t="s">
        <v>46</v>
      </c>
      <c r="C12" s="133" t="s">
        <v>258</v>
      </c>
      <c r="D12" s="133" t="s">
        <v>258</v>
      </c>
      <c r="E12" s="133" t="s">
        <v>252</v>
      </c>
      <c r="F12" s="133" t="s">
        <v>258</v>
      </c>
      <c r="G12" s="133" t="s">
        <v>252</v>
      </c>
      <c r="H12" s="133" t="s">
        <v>252</v>
      </c>
      <c r="I12" s="133" t="s">
        <v>258</v>
      </c>
      <c r="J12" s="133" t="s">
        <v>258</v>
      </c>
      <c r="K12" s="133" t="s">
        <v>252</v>
      </c>
      <c r="L12" s="133" t="s">
        <v>258</v>
      </c>
      <c r="M12" s="133" t="s">
        <v>258</v>
      </c>
      <c r="N12" s="133" t="s">
        <v>252</v>
      </c>
      <c r="O12" s="133" t="s">
        <v>258</v>
      </c>
      <c r="P12" s="133" t="s">
        <v>258</v>
      </c>
      <c r="Q12" s="133" t="s">
        <v>258</v>
      </c>
      <c r="R12" s="133" t="s">
        <v>258</v>
      </c>
      <c r="S12" s="133" t="s">
        <v>252</v>
      </c>
      <c r="T12" s="133" t="s">
        <v>258</v>
      </c>
      <c r="U12" s="133" t="s">
        <v>252</v>
      </c>
      <c r="V12" s="133" t="s">
        <v>258</v>
      </c>
      <c r="W12" s="133" t="s">
        <v>258</v>
      </c>
      <c r="X12" s="73">
        <v>7</v>
      </c>
      <c r="Y12" s="138">
        <v>7</v>
      </c>
      <c r="Z12" s="139">
        <v>100</v>
      </c>
      <c r="AA12" s="140" t="s">
        <v>123</v>
      </c>
    </row>
    <row r="13" spans="1:27" s="4" customFormat="1" ht="25.5" customHeight="1" x14ac:dyDescent="0.3">
      <c r="A13" s="84">
        <v>814</v>
      </c>
      <c r="B13" s="85" t="s">
        <v>95</v>
      </c>
      <c r="C13" s="133" t="s">
        <v>258</v>
      </c>
      <c r="D13" s="133" t="s">
        <v>258</v>
      </c>
      <c r="E13" s="133" t="s">
        <v>252</v>
      </c>
      <c r="F13" s="133" t="s">
        <v>258</v>
      </c>
      <c r="G13" s="133" t="s">
        <v>252</v>
      </c>
      <c r="H13" s="133" t="s">
        <v>252</v>
      </c>
      <c r="I13" s="133" t="s">
        <v>258</v>
      </c>
      <c r="J13" s="133" t="s">
        <v>258</v>
      </c>
      <c r="K13" s="133" t="s">
        <v>252</v>
      </c>
      <c r="L13" s="133" t="s">
        <v>258</v>
      </c>
      <c r="M13" s="133" t="s">
        <v>258</v>
      </c>
      <c r="N13" s="133" t="s">
        <v>252</v>
      </c>
      <c r="O13" s="133" t="s">
        <v>253</v>
      </c>
      <c r="P13" s="133" t="s">
        <v>258</v>
      </c>
      <c r="Q13" s="133" t="s">
        <v>258</v>
      </c>
      <c r="R13" s="133" t="s">
        <v>258</v>
      </c>
      <c r="S13" s="133" t="s">
        <v>252</v>
      </c>
      <c r="T13" s="133" t="s">
        <v>252</v>
      </c>
      <c r="U13" s="133" t="s">
        <v>252</v>
      </c>
      <c r="V13" s="133" t="s">
        <v>258</v>
      </c>
      <c r="W13" s="133" t="s">
        <v>258</v>
      </c>
      <c r="X13" s="73">
        <v>9</v>
      </c>
      <c r="Y13" s="138">
        <v>8</v>
      </c>
      <c r="Z13" s="139">
        <v>88.888888888888886</v>
      </c>
      <c r="AA13" s="140" t="s">
        <v>119</v>
      </c>
    </row>
    <row r="14" spans="1:27" s="4" customFormat="1" ht="25.5" customHeight="1" x14ac:dyDescent="0.3">
      <c r="A14" s="84">
        <v>815</v>
      </c>
      <c r="B14" s="86" t="s">
        <v>96</v>
      </c>
      <c r="C14" s="133" t="s">
        <v>258</v>
      </c>
      <c r="D14" s="133" t="s">
        <v>258</v>
      </c>
      <c r="E14" s="133" t="s">
        <v>252</v>
      </c>
      <c r="F14" s="133" t="s">
        <v>258</v>
      </c>
      <c r="G14" s="133" t="s">
        <v>252</v>
      </c>
      <c r="H14" s="133" t="s">
        <v>252</v>
      </c>
      <c r="I14" s="133" t="s">
        <v>258</v>
      </c>
      <c r="J14" s="133" t="s">
        <v>258</v>
      </c>
      <c r="K14" s="133" t="s">
        <v>252</v>
      </c>
      <c r="L14" s="133" t="s">
        <v>258</v>
      </c>
      <c r="M14" s="133" t="s">
        <v>258</v>
      </c>
      <c r="N14" s="133" t="s">
        <v>252</v>
      </c>
      <c r="O14" s="133" t="s">
        <v>258</v>
      </c>
      <c r="P14" s="133" t="s">
        <v>258</v>
      </c>
      <c r="Q14" s="133" t="s">
        <v>258</v>
      </c>
      <c r="R14" s="133" t="s">
        <v>258</v>
      </c>
      <c r="S14" s="133" t="s">
        <v>252</v>
      </c>
      <c r="T14" s="133" t="s">
        <v>258</v>
      </c>
      <c r="U14" s="133" t="s">
        <v>252</v>
      </c>
      <c r="V14" s="133" t="s">
        <v>258</v>
      </c>
      <c r="W14" s="133" t="s">
        <v>258</v>
      </c>
      <c r="X14" s="73">
        <v>7</v>
      </c>
      <c r="Y14" s="138">
        <v>7</v>
      </c>
      <c r="Z14" s="139">
        <v>100</v>
      </c>
      <c r="AA14" s="140" t="s">
        <v>123</v>
      </c>
    </row>
    <row r="15" spans="1:27" s="4" customFormat="1" ht="25.5" customHeight="1" x14ac:dyDescent="0.3">
      <c r="A15" s="84">
        <v>816</v>
      </c>
      <c r="B15" s="85" t="s">
        <v>47</v>
      </c>
      <c r="C15" s="133" t="s">
        <v>258</v>
      </c>
      <c r="D15" s="133" t="s">
        <v>258</v>
      </c>
      <c r="E15" s="133" t="s">
        <v>252</v>
      </c>
      <c r="F15" s="133" t="s">
        <v>258</v>
      </c>
      <c r="G15" s="133" t="s">
        <v>252</v>
      </c>
      <c r="H15" s="133" t="s">
        <v>252</v>
      </c>
      <c r="I15" s="133" t="s">
        <v>258</v>
      </c>
      <c r="J15" s="133" t="s">
        <v>258</v>
      </c>
      <c r="K15" s="133" t="s">
        <v>252</v>
      </c>
      <c r="L15" s="133" t="s">
        <v>258</v>
      </c>
      <c r="M15" s="133" t="s">
        <v>258</v>
      </c>
      <c r="N15" s="133" t="s">
        <v>252</v>
      </c>
      <c r="O15" s="133" t="s">
        <v>258</v>
      </c>
      <c r="P15" s="133" t="s">
        <v>258</v>
      </c>
      <c r="Q15" s="133" t="s">
        <v>258</v>
      </c>
      <c r="R15" s="133" t="s">
        <v>258</v>
      </c>
      <c r="S15" s="133" t="s">
        <v>252</v>
      </c>
      <c r="T15" s="133" t="s">
        <v>258</v>
      </c>
      <c r="U15" s="133" t="s">
        <v>252</v>
      </c>
      <c r="V15" s="133" t="s">
        <v>258</v>
      </c>
      <c r="W15" s="133" t="s">
        <v>258</v>
      </c>
      <c r="X15" s="73">
        <v>7</v>
      </c>
      <c r="Y15" s="138">
        <v>7</v>
      </c>
      <c r="Z15" s="139">
        <v>100</v>
      </c>
      <c r="AA15" s="140" t="s">
        <v>123</v>
      </c>
    </row>
    <row r="16" spans="1:27" s="4" customFormat="1" ht="25.5" customHeight="1" x14ac:dyDescent="0.3">
      <c r="A16" s="84" t="s">
        <v>97</v>
      </c>
      <c r="B16" s="85" t="s">
        <v>98</v>
      </c>
      <c r="C16" s="133" t="s">
        <v>258</v>
      </c>
      <c r="D16" s="133" t="s">
        <v>258</v>
      </c>
      <c r="E16" s="133" t="s">
        <v>258</v>
      </c>
      <c r="F16" s="133" t="s">
        <v>258</v>
      </c>
      <c r="G16" s="133" t="s">
        <v>252</v>
      </c>
      <c r="H16" s="133" t="s">
        <v>258</v>
      </c>
      <c r="I16" s="133" t="s">
        <v>258</v>
      </c>
      <c r="J16" s="133" t="s">
        <v>258</v>
      </c>
      <c r="K16" s="134" t="s">
        <v>252</v>
      </c>
      <c r="L16" s="133" t="s">
        <v>258</v>
      </c>
      <c r="M16" s="133" t="s">
        <v>258</v>
      </c>
      <c r="N16" s="133" t="s">
        <v>258</v>
      </c>
      <c r="O16" s="133" t="s">
        <v>258</v>
      </c>
      <c r="P16" s="133" t="s">
        <v>258</v>
      </c>
      <c r="Q16" s="133" t="s">
        <v>258</v>
      </c>
      <c r="R16" s="133" t="s">
        <v>258</v>
      </c>
      <c r="S16" s="133" t="s">
        <v>252</v>
      </c>
      <c r="T16" s="133" t="s">
        <v>258</v>
      </c>
      <c r="U16" s="133" t="s">
        <v>258</v>
      </c>
      <c r="V16" s="133" t="s">
        <v>258</v>
      </c>
      <c r="W16" s="133" t="s">
        <v>258</v>
      </c>
      <c r="X16" s="73">
        <v>3</v>
      </c>
      <c r="Y16" s="138">
        <v>3</v>
      </c>
      <c r="Z16" s="139">
        <v>100</v>
      </c>
      <c r="AA16" s="140" t="s">
        <v>123</v>
      </c>
    </row>
    <row r="17" spans="1:28" s="4" customFormat="1" ht="25.5" customHeight="1" x14ac:dyDescent="0.3">
      <c r="A17" s="84">
        <v>820</v>
      </c>
      <c r="B17" s="86" t="s">
        <v>2</v>
      </c>
      <c r="C17" s="133" t="s">
        <v>258</v>
      </c>
      <c r="D17" s="133" t="s">
        <v>258</v>
      </c>
      <c r="E17" s="133" t="s">
        <v>253</v>
      </c>
      <c r="F17" s="133" t="s">
        <v>258</v>
      </c>
      <c r="G17" s="133" t="s">
        <v>252</v>
      </c>
      <c r="H17" s="133" t="s">
        <v>253</v>
      </c>
      <c r="I17" s="133" t="s">
        <v>258</v>
      </c>
      <c r="J17" s="133" t="s">
        <v>258</v>
      </c>
      <c r="K17" s="133" t="s">
        <v>252</v>
      </c>
      <c r="L17" s="133" t="s">
        <v>258</v>
      </c>
      <c r="M17" s="133" t="s">
        <v>258</v>
      </c>
      <c r="N17" s="133" t="s">
        <v>253</v>
      </c>
      <c r="O17" s="133" t="s">
        <v>258</v>
      </c>
      <c r="P17" s="133" t="s">
        <v>258</v>
      </c>
      <c r="Q17" s="133" t="s">
        <v>258</v>
      </c>
      <c r="R17" s="133" t="s">
        <v>258</v>
      </c>
      <c r="S17" s="133" t="s">
        <v>252</v>
      </c>
      <c r="T17" s="133" t="s">
        <v>252</v>
      </c>
      <c r="U17" s="133" t="s">
        <v>253</v>
      </c>
      <c r="V17" s="133" t="s">
        <v>258</v>
      </c>
      <c r="W17" s="133" t="s">
        <v>253</v>
      </c>
      <c r="X17" s="73">
        <v>9</v>
      </c>
      <c r="Y17" s="138">
        <v>4</v>
      </c>
      <c r="Z17" s="139">
        <v>44.444444444444443</v>
      </c>
      <c r="AA17" s="140" t="s">
        <v>118</v>
      </c>
    </row>
    <row r="18" spans="1:28" s="4" customFormat="1" ht="25.5" customHeight="1" x14ac:dyDescent="0.3">
      <c r="A18" s="84">
        <v>821</v>
      </c>
      <c r="B18" s="85" t="s">
        <v>63</v>
      </c>
      <c r="C18" s="133" t="s">
        <v>258</v>
      </c>
      <c r="D18" s="133" t="s">
        <v>258</v>
      </c>
      <c r="E18" s="133" t="s">
        <v>252</v>
      </c>
      <c r="F18" s="133" t="s">
        <v>258</v>
      </c>
      <c r="G18" s="133" t="s">
        <v>252</v>
      </c>
      <c r="H18" s="133" t="s">
        <v>258</v>
      </c>
      <c r="I18" s="133" t="s">
        <v>258</v>
      </c>
      <c r="J18" s="133" t="s">
        <v>252</v>
      </c>
      <c r="K18" s="133" t="s">
        <v>252</v>
      </c>
      <c r="L18" s="133" t="s">
        <v>258</v>
      </c>
      <c r="M18" s="133" t="s">
        <v>258</v>
      </c>
      <c r="N18" s="133" t="s">
        <v>253</v>
      </c>
      <c r="O18" s="133" t="s">
        <v>258</v>
      </c>
      <c r="P18" s="133" t="s">
        <v>258</v>
      </c>
      <c r="Q18" s="133" t="s">
        <v>258</v>
      </c>
      <c r="R18" s="133" t="s">
        <v>258</v>
      </c>
      <c r="S18" s="133" t="s">
        <v>252</v>
      </c>
      <c r="T18" s="133" t="s">
        <v>253</v>
      </c>
      <c r="U18" s="133" t="s">
        <v>252</v>
      </c>
      <c r="V18" s="133" t="s">
        <v>258</v>
      </c>
      <c r="W18" s="133" t="s">
        <v>258</v>
      </c>
      <c r="X18" s="73">
        <v>8</v>
      </c>
      <c r="Y18" s="138">
        <v>6</v>
      </c>
      <c r="Z18" s="139">
        <v>75</v>
      </c>
      <c r="AA18" s="140" t="s">
        <v>118</v>
      </c>
    </row>
    <row r="19" spans="1:28" s="4" customFormat="1" ht="25.5" customHeight="1" x14ac:dyDescent="0.3">
      <c r="A19" s="84">
        <v>825</v>
      </c>
      <c r="B19" s="86" t="s">
        <v>84</v>
      </c>
      <c r="C19" s="133" t="s">
        <v>258</v>
      </c>
      <c r="D19" s="133" t="s">
        <v>258</v>
      </c>
      <c r="E19" s="133" t="s">
        <v>252</v>
      </c>
      <c r="F19" s="133" t="s">
        <v>258</v>
      </c>
      <c r="G19" s="133" t="s">
        <v>253</v>
      </c>
      <c r="H19" s="133" t="s">
        <v>258</v>
      </c>
      <c r="I19" s="133" t="s">
        <v>258</v>
      </c>
      <c r="J19" s="133" t="s">
        <v>258</v>
      </c>
      <c r="K19" s="133" t="s">
        <v>252</v>
      </c>
      <c r="L19" s="133" t="s">
        <v>258</v>
      </c>
      <c r="M19" s="133" t="s">
        <v>258</v>
      </c>
      <c r="N19" s="133" t="s">
        <v>252</v>
      </c>
      <c r="O19" s="133" t="s">
        <v>258</v>
      </c>
      <c r="P19" s="133" t="s">
        <v>258</v>
      </c>
      <c r="Q19" s="133" t="s">
        <v>258</v>
      </c>
      <c r="R19" s="133" t="s">
        <v>258</v>
      </c>
      <c r="S19" s="133" t="s">
        <v>252</v>
      </c>
      <c r="T19" s="133" t="s">
        <v>252</v>
      </c>
      <c r="U19" s="133" t="s">
        <v>252</v>
      </c>
      <c r="V19" s="133" t="s">
        <v>258</v>
      </c>
      <c r="W19" s="133" t="s">
        <v>258</v>
      </c>
      <c r="X19" s="73">
        <v>7</v>
      </c>
      <c r="Y19" s="138">
        <v>6</v>
      </c>
      <c r="Z19" s="139">
        <v>85.714285714285708</v>
      </c>
      <c r="AA19" s="140" t="s">
        <v>119</v>
      </c>
    </row>
    <row r="20" spans="1:28" s="4" customFormat="1" ht="25.5" customHeight="1" x14ac:dyDescent="0.3">
      <c r="A20" s="84" t="s">
        <v>99</v>
      </c>
      <c r="B20" s="86" t="s">
        <v>100</v>
      </c>
      <c r="C20" s="133" t="s">
        <v>258</v>
      </c>
      <c r="D20" s="133" t="s">
        <v>258</v>
      </c>
      <c r="E20" s="133" t="s">
        <v>252</v>
      </c>
      <c r="F20" s="133" t="s">
        <v>258</v>
      </c>
      <c r="G20" s="133" t="s">
        <v>252</v>
      </c>
      <c r="H20" s="133" t="s">
        <v>258</v>
      </c>
      <c r="I20" s="133" t="s">
        <v>258</v>
      </c>
      <c r="J20" s="133" t="s">
        <v>258</v>
      </c>
      <c r="K20" s="133" t="s">
        <v>252</v>
      </c>
      <c r="L20" s="133" t="s">
        <v>258</v>
      </c>
      <c r="M20" s="133" t="s">
        <v>258</v>
      </c>
      <c r="N20" s="133" t="s">
        <v>252</v>
      </c>
      <c r="O20" s="133" t="s">
        <v>258</v>
      </c>
      <c r="P20" s="133" t="s">
        <v>258</v>
      </c>
      <c r="Q20" s="133" t="s">
        <v>258</v>
      </c>
      <c r="R20" s="133" t="s">
        <v>258</v>
      </c>
      <c r="S20" s="133" t="s">
        <v>252</v>
      </c>
      <c r="T20" s="133" t="s">
        <v>258</v>
      </c>
      <c r="U20" s="133" t="s">
        <v>252</v>
      </c>
      <c r="V20" s="133" t="s">
        <v>258</v>
      </c>
      <c r="W20" s="133" t="s">
        <v>258</v>
      </c>
      <c r="X20" s="73">
        <v>6</v>
      </c>
      <c r="Y20" s="138">
        <v>6</v>
      </c>
      <c r="Z20" s="139">
        <v>100</v>
      </c>
      <c r="AA20" s="140" t="s">
        <v>123</v>
      </c>
    </row>
    <row r="21" spans="1:28" s="4" customFormat="1" ht="25.5" customHeight="1" x14ac:dyDescent="0.3">
      <c r="A21" s="84">
        <v>830</v>
      </c>
      <c r="B21" s="86" t="s">
        <v>58</v>
      </c>
      <c r="C21" s="133" t="s">
        <v>258</v>
      </c>
      <c r="D21" s="133" t="s">
        <v>258</v>
      </c>
      <c r="E21" s="133" t="s">
        <v>252</v>
      </c>
      <c r="F21" s="133" t="s">
        <v>258</v>
      </c>
      <c r="G21" s="133" t="s">
        <v>252</v>
      </c>
      <c r="H21" s="133" t="s">
        <v>252</v>
      </c>
      <c r="I21" s="133" t="s">
        <v>258</v>
      </c>
      <c r="J21" s="133" t="s">
        <v>258</v>
      </c>
      <c r="K21" s="133" t="s">
        <v>252</v>
      </c>
      <c r="L21" s="133" t="s">
        <v>258</v>
      </c>
      <c r="M21" s="133" t="s">
        <v>258</v>
      </c>
      <c r="N21" s="133" t="s">
        <v>252</v>
      </c>
      <c r="O21" s="133" t="s">
        <v>258</v>
      </c>
      <c r="P21" s="133" t="s">
        <v>258</v>
      </c>
      <c r="Q21" s="133" t="s">
        <v>258</v>
      </c>
      <c r="R21" s="133" t="s">
        <v>258</v>
      </c>
      <c r="S21" s="133" t="s">
        <v>252</v>
      </c>
      <c r="T21" s="133" t="s">
        <v>252</v>
      </c>
      <c r="U21" s="133" t="s">
        <v>252</v>
      </c>
      <c r="V21" s="133" t="s">
        <v>258</v>
      </c>
      <c r="W21" s="133" t="s">
        <v>258</v>
      </c>
      <c r="X21" s="73">
        <v>8</v>
      </c>
      <c r="Y21" s="138">
        <v>8</v>
      </c>
      <c r="Z21" s="139">
        <v>100</v>
      </c>
      <c r="AA21" s="140" t="s">
        <v>123</v>
      </c>
    </row>
    <row r="22" spans="1:28" s="4" customFormat="1" ht="25.5" customHeight="1" x14ac:dyDescent="0.3">
      <c r="A22" s="84">
        <v>832</v>
      </c>
      <c r="B22" s="86" t="s">
        <v>65</v>
      </c>
      <c r="C22" s="133" t="s">
        <v>258</v>
      </c>
      <c r="D22" s="133" t="s">
        <v>258</v>
      </c>
      <c r="E22" s="133" t="s">
        <v>258</v>
      </c>
      <c r="F22" s="133" t="s">
        <v>258</v>
      </c>
      <c r="G22" s="133" t="s">
        <v>252</v>
      </c>
      <c r="H22" s="133" t="s">
        <v>258</v>
      </c>
      <c r="I22" s="133" t="s">
        <v>258</v>
      </c>
      <c r="J22" s="133" t="s">
        <v>258</v>
      </c>
      <c r="K22" s="133" t="s">
        <v>252</v>
      </c>
      <c r="L22" s="133" t="s">
        <v>258</v>
      </c>
      <c r="M22" s="133" t="s">
        <v>258</v>
      </c>
      <c r="N22" s="133" t="s">
        <v>252</v>
      </c>
      <c r="O22" s="133" t="s">
        <v>258</v>
      </c>
      <c r="P22" s="133" t="s">
        <v>258</v>
      </c>
      <c r="Q22" s="133" t="s">
        <v>258</v>
      </c>
      <c r="R22" s="133" t="s">
        <v>258</v>
      </c>
      <c r="S22" s="133" t="s">
        <v>252</v>
      </c>
      <c r="T22" s="133" t="s">
        <v>252</v>
      </c>
      <c r="U22" s="133" t="s">
        <v>252</v>
      </c>
      <c r="V22" s="133" t="s">
        <v>258</v>
      </c>
      <c r="W22" s="133" t="s">
        <v>258</v>
      </c>
      <c r="X22" s="73">
        <v>6</v>
      </c>
      <c r="Y22" s="138">
        <v>6</v>
      </c>
      <c r="Z22" s="139">
        <v>100</v>
      </c>
      <c r="AA22" s="140" t="s">
        <v>123</v>
      </c>
    </row>
    <row r="23" spans="1:28" s="4" customFormat="1" ht="25.5" customHeight="1" x14ac:dyDescent="0.3">
      <c r="A23" s="84" t="s">
        <v>48</v>
      </c>
      <c r="B23" s="86" t="s">
        <v>66</v>
      </c>
      <c r="C23" s="133" t="s">
        <v>258</v>
      </c>
      <c r="D23" s="133" t="s">
        <v>258</v>
      </c>
      <c r="E23" s="133" t="s">
        <v>252</v>
      </c>
      <c r="F23" s="133" t="s">
        <v>258</v>
      </c>
      <c r="G23" s="133" t="s">
        <v>252</v>
      </c>
      <c r="H23" s="133" t="s">
        <v>258</v>
      </c>
      <c r="I23" s="133" t="s">
        <v>258</v>
      </c>
      <c r="J23" s="133" t="s">
        <v>258</v>
      </c>
      <c r="K23" s="134" t="s">
        <v>252</v>
      </c>
      <c r="L23" s="133" t="s">
        <v>258</v>
      </c>
      <c r="M23" s="133" t="s">
        <v>258</v>
      </c>
      <c r="N23" s="133" t="s">
        <v>253</v>
      </c>
      <c r="O23" s="133" t="s">
        <v>258</v>
      </c>
      <c r="P23" s="133" t="s">
        <v>258</v>
      </c>
      <c r="Q23" s="133" t="s">
        <v>258</v>
      </c>
      <c r="R23" s="133" t="s">
        <v>258</v>
      </c>
      <c r="S23" s="133" t="s">
        <v>252</v>
      </c>
      <c r="T23" s="133" t="s">
        <v>258</v>
      </c>
      <c r="U23" s="133" t="s">
        <v>258</v>
      </c>
      <c r="V23" s="133" t="s">
        <v>258</v>
      </c>
      <c r="W23" s="133" t="s">
        <v>258</v>
      </c>
      <c r="X23" s="73">
        <v>5</v>
      </c>
      <c r="Y23" s="138">
        <v>4</v>
      </c>
      <c r="Z23" s="139">
        <v>80</v>
      </c>
      <c r="AA23" s="140" t="s">
        <v>119</v>
      </c>
    </row>
    <row r="24" spans="1:28" s="4" customFormat="1" ht="25.5" customHeight="1" x14ac:dyDescent="0.3">
      <c r="A24" s="84">
        <v>834</v>
      </c>
      <c r="B24" s="86" t="s">
        <v>3</v>
      </c>
      <c r="C24" s="133" t="s">
        <v>258</v>
      </c>
      <c r="D24" s="133" t="s">
        <v>258</v>
      </c>
      <c r="E24" s="133" t="s">
        <v>252</v>
      </c>
      <c r="F24" s="133" t="s">
        <v>258</v>
      </c>
      <c r="G24" s="133" t="s">
        <v>252</v>
      </c>
      <c r="H24" s="133" t="s">
        <v>258</v>
      </c>
      <c r="I24" s="133" t="s">
        <v>258</v>
      </c>
      <c r="J24" s="133" t="s">
        <v>258</v>
      </c>
      <c r="K24" s="134" t="s">
        <v>252</v>
      </c>
      <c r="L24" s="133" t="s">
        <v>258</v>
      </c>
      <c r="M24" s="133" t="s">
        <v>258</v>
      </c>
      <c r="N24" s="133" t="s">
        <v>252</v>
      </c>
      <c r="O24" s="133" t="s">
        <v>258</v>
      </c>
      <c r="P24" s="133" t="s">
        <v>258</v>
      </c>
      <c r="Q24" s="133" t="s">
        <v>258</v>
      </c>
      <c r="R24" s="133" t="s">
        <v>258</v>
      </c>
      <c r="S24" s="133" t="s">
        <v>252</v>
      </c>
      <c r="T24" s="133" t="s">
        <v>258</v>
      </c>
      <c r="U24" s="133" t="s">
        <v>258</v>
      </c>
      <c r="V24" s="133" t="s">
        <v>258</v>
      </c>
      <c r="W24" s="133" t="s">
        <v>258</v>
      </c>
      <c r="X24" s="73">
        <v>5</v>
      </c>
      <c r="Y24" s="138">
        <v>5</v>
      </c>
      <c r="Z24" s="139">
        <v>100</v>
      </c>
      <c r="AA24" s="140" t="s">
        <v>123</v>
      </c>
    </row>
    <row r="25" spans="1:28" s="4" customFormat="1" ht="25.5" customHeight="1" x14ac:dyDescent="0.3">
      <c r="A25" s="84">
        <v>835</v>
      </c>
      <c r="B25" s="85" t="s">
        <v>49</v>
      </c>
      <c r="C25" s="133" t="s">
        <v>258</v>
      </c>
      <c r="D25" s="133" t="s">
        <v>258</v>
      </c>
      <c r="E25" s="133" t="s">
        <v>258</v>
      </c>
      <c r="F25" s="133" t="s">
        <v>258</v>
      </c>
      <c r="G25" s="133" t="s">
        <v>252</v>
      </c>
      <c r="H25" s="133" t="s">
        <v>258</v>
      </c>
      <c r="I25" s="133" t="s">
        <v>258</v>
      </c>
      <c r="J25" s="133" t="s">
        <v>258</v>
      </c>
      <c r="K25" s="134" t="s">
        <v>252</v>
      </c>
      <c r="L25" s="133" t="s">
        <v>258</v>
      </c>
      <c r="M25" s="133" t="s">
        <v>258</v>
      </c>
      <c r="N25" s="133" t="s">
        <v>258</v>
      </c>
      <c r="O25" s="133" t="s">
        <v>258</v>
      </c>
      <c r="P25" s="133" t="s">
        <v>258</v>
      </c>
      <c r="Q25" s="133" t="s">
        <v>258</v>
      </c>
      <c r="R25" s="133" t="s">
        <v>258</v>
      </c>
      <c r="S25" s="133" t="s">
        <v>253</v>
      </c>
      <c r="T25" s="133" t="s">
        <v>252</v>
      </c>
      <c r="U25" s="133" t="s">
        <v>258</v>
      </c>
      <c r="V25" s="133" t="s">
        <v>258</v>
      </c>
      <c r="W25" s="133" t="s">
        <v>258</v>
      </c>
      <c r="X25" s="73">
        <v>4</v>
      </c>
      <c r="Y25" s="138">
        <v>3</v>
      </c>
      <c r="Z25" s="139">
        <v>75</v>
      </c>
      <c r="AA25" s="140" t="s">
        <v>118</v>
      </c>
    </row>
    <row r="26" spans="1:28" s="4" customFormat="1" ht="25.5" customHeight="1" x14ac:dyDescent="0.3">
      <c r="A26" s="84" t="s">
        <v>62</v>
      </c>
      <c r="B26" s="85" t="s">
        <v>101</v>
      </c>
      <c r="C26" s="133" t="s">
        <v>258</v>
      </c>
      <c r="D26" s="133" t="s">
        <v>258</v>
      </c>
      <c r="E26" s="133" t="s">
        <v>253</v>
      </c>
      <c r="F26" s="133" t="s">
        <v>258</v>
      </c>
      <c r="G26" s="133" t="s">
        <v>253</v>
      </c>
      <c r="H26" s="133" t="s">
        <v>258</v>
      </c>
      <c r="I26" s="133" t="s">
        <v>258</v>
      </c>
      <c r="J26" s="133" t="s">
        <v>258</v>
      </c>
      <c r="K26" s="134" t="s">
        <v>252</v>
      </c>
      <c r="L26" s="133" t="s">
        <v>258</v>
      </c>
      <c r="M26" s="133" t="s">
        <v>258</v>
      </c>
      <c r="N26" s="133" t="s">
        <v>252</v>
      </c>
      <c r="O26" s="133" t="s">
        <v>258</v>
      </c>
      <c r="P26" s="133" t="s">
        <v>258</v>
      </c>
      <c r="Q26" s="133" t="s">
        <v>258</v>
      </c>
      <c r="R26" s="133" t="s">
        <v>258</v>
      </c>
      <c r="S26" s="133" t="s">
        <v>252</v>
      </c>
      <c r="T26" s="133" t="s">
        <v>258</v>
      </c>
      <c r="U26" s="133" t="s">
        <v>258</v>
      </c>
      <c r="V26" s="133" t="s">
        <v>258</v>
      </c>
      <c r="W26" s="133" t="s">
        <v>258</v>
      </c>
      <c r="X26" s="73">
        <v>5</v>
      </c>
      <c r="Y26" s="138">
        <v>3</v>
      </c>
      <c r="Z26" s="139">
        <v>60</v>
      </c>
      <c r="AA26" s="140" t="s">
        <v>118</v>
      </c>
      <c r="AB26" s="32" t="s">
        <v>23</v>
      </c>
    </row>
    <row r="27" spans="1:28" s="4" customFormat="1" ht="25.5" customHeight="1" x14ac:dyDescent="0.3">
      <c r="A27" s="84">
        <v>840</v>
      </c>
      <c r="B27" s="86" t="s">
        <v>5</v>
      </c>
      <c r="C27" s="133" t="s">
        <v>258</v>
      </c>
      <c r="D27" s="133" t="s">
        <v>258</v>
      </c>
      <c r="E27" s="133" t="s">
        <v>258</v>
      </c>
      <c r="F27" s="133" t="s">
        <v>258</v>
      </c>
      <c r="G27" s="133" t="s">
        <v>258</v>
      </c>
      <c r="H27" s="133" t="s">
        <v>258</v>
      </c>
      <c r="I27" s="133" t="s">
        <v>258</v>
      </c>
      <c r="J27" s="133" t="s">
        <v>258</v>
      </c>
      <c r="K27" s="134" t="s">
        <v>252</v>
      </c>
      <c r="L27" s="133" t="s">
        <v>258</v>
      </c>
      <c r="M27" s="133" t="s">
        <v>258</v>
      </c>
      <c r="N27" s="133" t="s">
        <v>258</v>
      </c>
      <c r="O27" s="133" t="s">
        <v>258</v>
      </c>
      <c r="P27" s="133" t="s">
        <v>258</v>
      </c>
      <c r="Q27" s="133" t="s">
        <v>258</v>
      </c>
      <c r="R27" s="133" t="s">
        <v>258</v>
      </c>
      <c r="S27" s="133" t="s">
        <v>252</v>
      </c>
      <c r="T27" s="133" t="s">
        <v>258</v>
      </c>
      <c r="U27" s="133" t="s">
        <v>258</v>
      </c>
      <c r="V27" s="133" t="s">
        <v>258</v>
      </c>
      <c r="W27" s="133" t="s">
        <v>258</v>
      </c>
      <c r="X27" s="73">
        <v>2</v>
      </c>
      <c r="Y27" s="138">
        <v>2</v>
      </c>
      <c r="Z27" s="139">
        <v>100</v>
      </c>
      <c r="AA27" s="140" t="s">
        <v>123</v>
      </c>
    </row>
    <row r="28" spans="1:28" s="4" customFormat="1" ht="25.5" customHeight="1" x14ac:dyDescent="0.3">
      <c r="A28" s="84">
        <v>843</v>
      </c>
      <c r="B28" s="85" t="s">
        <v>59</v>
      </c>
      <c r="C28" s="133" t="s">
        <v>258</v>
      </c>
      <c r="D28" s="133" t="s">
        <v>258</v>
      </c>
      <c r="E28" s="133" t="s">
        <v>258</v>
      </c>
      <c r="F28" s="133" t="s">
        <v>258</v>
      </c>
      <c r="G28" s="133" t="s">
        <v>252</v>
      </c>
      <c r="H28" s="133" t="s">
        <v>258</v>
      </c>
      <c r="I28" s="133" t="s">
        <v>258</v>
      </c>
      <c r="J28" s="133" t="s">
        <v>258</v>
      </c>
      <c r="K28" s="134" t="s">
        <v>252</v>
      </c>
      <c r="L28" s="133" t="s">
        <v>258</v>
      </c>
      <c r="M28" s="133" t="s">
        <v>258</v>
      </c>
      <c r="N28" s="133" t="s">
        <v>258</v>
      </c>
      <c r="O28" s="133" t="s">
        <v>258</v>
      </c>
      <c r="P28" s="133" t="s">
        <v>258</v>
      </c>
      <c r="Q28" s="133" t="s">
        <v>258</v>
      </c>
      <c r="R28" s="133" t="s">
        <v>258</v>
      </c>
      <c r="S28" s="133" t="s">
        <v>252</v>
      </c>
      <c r="T28" s="133" t="s">
        <v>258</v>
      </c>
      <c r="U28" s="133" t="s">
        <v>252</v>
      </c>
      <c r="V28" s="133" t="s">
        <v>258</v>
      </c>
      <c r="W28" s="133" t="s">
        <v>258</v>
      </c>
      <c r="X28" s="73">
        <v>4</v>
      </c>
      <c r="Y28" s="138">
        <v>4</v>
      </c>
      <c r="Z28" s="139">
        <v>100</v>
      </c>
      <c r="AA28" s="140" t="s">
        <v>123</v>
      </c>
    </row>
    <row r="29" spans="1:28" s="4" customFormat="1" ht="25.5" customHeight="1" x14ac:dyDescent="0.3">
      <c r="A29" s="84" t="s">
        <v>50</v>
      </c>
      <c r="B29" s="85" t="s">
        <v>60</v>
      </c>
      <c r="C29" s="133" t="s">
        <v>258</v>
      </c>
      <c r="D29" s="133" t="s">
        <v>258</v>
      </c>
      <c r="E29" s="133" t="s">
        <v>258</v>
      </c>
      <c r="F29" s="133" t="s">
        <v>258</v>
      </c>
      <c r="G29" s="133" t="s">
        <v>252</v>
      </c>
      <c r="H29" s="133" t="s">
        <v>258</v>
      </c>
      <c r="I29" s="133" t="s">
        <v>258</v>
      </c>
      <c r="J29" s="133" t="s">
        <v>258</v>
      </c>
      <c r="K29" s="134" t="s">
        <v>252</v>
      </c>
      <c r="L29" s="133" t="s">
        <v>258</v>
      </c>
      <c r="M29" s="133" t="s">
        <v>258</v>
      </c>
      <c r="N29" s="133" t="s">
        <v>258</v>
      </c>
      <c r="O29" s="133" t="s">
        <v>258</v>
      </c>
      <c r="P29" s="133" t="s">
        <v>258</v>
      </c>
      <c r="Q29" s="133" t="s">
        <v>258</v>
      </c>
      <c r="R29" s="133" t="s">
        <v>258</v>
      </c>
      <c r="S29" s="133" t="s">
        <v>252</v>
      </c>
      <c r="T29" s="133" t="s">
        <v>258</v>
      </c>
      <c r="U29" s="133" t="s">
        <v>258</v>
      </c>
      <c r="V29" s="133" t="s">
        <v>258</v>
      </c>
      <c r="W29" s="133" t="s">
        <v>258</v>
      </c>
      <c r="X29" s="73">
        <v>3</v>
      </c>
      <c r="Y29" s="138">
        <v>3</v>
      </c>
      <c r="Z29" s="139">
        <v>100</v>
      </c>
      <c r="AA29" s="140" t="s">
        <v>123</v>
      </c>
    </row>
    <row r="30" spans="1:28" s="4" customFormat="1" ht="25.5" customHeight="1" x14ac:dyDescent="0.3">
      <c r="A30" s="84">
        <v>846</v>
      </c>
      <c r="B30" s="86" t="s">
        <v>146</v>
      </c>
      <c r="C30" s="133" t="s">
        <v>258</v>
      </c>
      <c r="D30" s="133" t="s">
        <v>258</v>
      </c>
      <c r="E30" s="133" t="s">
        <v>258</v>
      </c>
      <c r="F30" s="133" t="s">
        <v>258</v>
      </c>
      <c r="G30" s="133" t="s">
        <v>252</v>
      </c>
      <c r="H30" s="133" t="s">
        <v>258</v>
      </c>
      <c r="I30" s="133" t="s">
        <v>258</v>
      </c>
      <c r="J30" s="133" t="s">
        <v>258</v>
      </c>
      <c r="K30" s="134" t="s">
        <v>253</v>
      </c>
      <c r="L30" s="133" t="s">
        <v>258</v>
      </c>
      <c r="M30" s="133" t="s">
        <v>258</v>
      </c>
      <c r="N30" s="133" t="s">
        <v>258</v>
      </c>
      <c r="O30" s="133" t="s">
        <v>258</v>
      </c>
      <c r="P30" s="133" t="s">
        <v>258</v>
      </c>
      <c r="Q30" s="133" t="s">
        <v>258</v>
      </c>
      <c r="R30" s="133" t="s">
        <v>258</v>
      </c>
      <c r="S30" s="133" t="s">
        <v>253</v>
      </c>
      <c r="T30" s="133" t="s">
        <v>258</v>
      </c>
      <c r="U30" s="133" t="s">
        <v>258</v>
      </c>
      <c r="V30" s="133" t="s">
        <v>258</v>
      </c>
      <c r="W30" s="133" t="s">
        <v>258</v>
      </c>
      <c r="X30" s="73">
        <v>3</v>
      </c>
      <c r="Y30" s="138">
        <v>1</v>
      </c>
      <c r="Z30" s="139">
        <v>33.333333333333329</v>
      </c>
      <c r="AA30" s="140" t="s">
        <v>118</v>
      </c>
    </row>
    <row r="31" spans="1:28" s="4" customFormat="1" ht="25.5" customHeight="1" x14ac:dyDescent="0.3">
      <c r="A31" s="84" t="s">
        <v>147</v>
      </c>
      <c r="B31" s="86" t="s">
        <v>148</v>
      </c>
      <c r="C31" s="133" t="s">
        <v>258</v>
      </c>
      <c r="D31" s="133" t="s">
        <v>258</v>
      </c>
      <c r="E31" s="133" t="s">
        <v>258</v>
      </c>
      <c r="F31" s="133" t="s">
        <v>258</v>
      </c>
      <c r="G31" s="133" t="s">
        <v>258</v>
      </c>
      <c r="H31" s="133" t="s">
        <v>258</v>
      </c>
      <c r="I31" s="133" t="s">
        <v>258</v>
      </c>
      <c r="J31" s="133" t="s">
        <v>258</v>
      </c>
      <c r="K31" s="133" t="s">
        <v>258</v>
      </c>
      <c r="L31" s="133" t="s">
        <v>258</v>
      </c>
      <c r="M31" s="133" t="s">
        <v>258</v>
      </c>
      <c r="N31" s="133" t="s">
        <v>258</v>
      </c>
      <c r="O31" s="133" t="s">
        <v>258</v>
      </c>
      <c r="P31" s="133" t="s">
        <v>258</v>
      </c>
      <c r="Q31" s="133" t="s">
        <v>258</v>
      </c>
      <c r="R31" s="133" t="s">
        <v>258</v>
      </c>
      <c r="S31" s="133" t="s">
        <v>258</v>
      </c>
      <c r="T31" s="133" t="s">
        <v>258</v>
      </c>
      <c r="U31" s="133" t="s">
        <v>258</v>
      </c>
      <c r="V31" s="133" t="s">
        <v>258</v>
      </c>
      <c r="W31" s="133" t="s">
        <v>258</v>
      </c>
      <c r="X31" s="133" t="s">
        <v>258</v>
      </c>
      <c r="Y31" s="141" t="s">
        <v>258</v>
      </c>
      <c r="Z31" s="142" t="s">
        <v>258</v>
      </c>
      <c r="AA31" s="140">
        <v>2</v>
      </c>
    </row>
    <row r="32" spans="1:28" s="4" customFormat="1" ht="25.5" customHeight="1" x14ac:dyDescent="0.3">
      <c r="A32" s="84">
        <v>855</v>
      </c>
      <c r="B32" s="86" t="s">
        <v>4</v>
      </c>
      <c r="C32" s="133" t="s">
        <v>258</v>
      </c>
      <c r="D32" s="133" t="s">
        <v>258</v>
      </c>
      <c r="E32" s="133" t="s">
        <v>252</v>
      </c>
      <c r="F32" s="133" t="s">
        <v>258</v>
      </c>
      <c r="G32" s="133" t="s">
        <v>252</v>
      </c>
      <c r="H32" s="133" t="s">
        <v>252</v>
      </c>
      <c r="I32" s="133" t="s">
        <v>258</v>
      </c>
      <c r="J32" s="133" t="s">
        <v>258</v>
      </c>
      <c r="K32" s="134" t="s">
        <v>252</v>
      </c>
      <c r="L32" s="134" t="s">
        <v>252</v>
      </c>
      <c r="M32" s="133" t="s">
        <v>258</v>
      </c>
      <c r="N32" s="135" t="s">
        <v>252</v>
      </c>
      <c r="O32" s="133" t="s">
        <v>258</v>
      </c>
      <c r="P32" s="133" t="s">
        <v>258</v>
      </c>
      <c r="Q32" s="133" t="s">
        <v>258</v>
      </c>
      <c r="R32" s="133" t="s">
        <v>258</v>
      </c>
      <c r="S32" s="133" t="s">
        <v>252</v>
      </c>
      <c r="T32" s="133" t="s">
        <v>252</v>
      </c>
      <c r="U32" s="133" t="s">
        <v>252</v>
      </c>
      <c r="V32" s="133" t="s">
        <v>258</v>
      </c>
      <c r="W32" s="133" t="s">
        <v>258</v>
      </c>
      <c r="X32" s="73">
        <v>9</v>
      </c>
      <c r="Y32" s="138">
        <v>9</v>
      </c>
      <c r="Z32" s="139">
        <v>100</v>
      </c>
      <c r="AA32" s="140" t="s">
        <v>123</v>
      </c>
    </row>
    <row r="33" spans="1:51" s="4" customFormat="1" ht="25.5" customHeight="1" x14ac:dyDescent="0.3">
      <c r="A33" s="84">
        <v>856</v>
      </c>
      <c r="B33" s="86" t="s">
        <v>9</v>
      </c>
      <c r="C33" s="133" t="s">
        <v>258</v>
      </c>
      <c r="D33" s="133" t="s">
        <v>258</v>
      </c>
      <c r="E33" s="133" t="s">
        <v>252</v>
      </c>
      <c r="F33" s="133" t="s">
        <v>258</v>
      </c>
      <c r="G33" s="133" t="s">
        <v>252</v>
      </c>
      <c r="H33" s="133" t="s">
        <v>252</v>
      </c>
      <c r="I33" s="133" t="s">
        <v>258</v>
      </c>
      <c r="J33" s="133" t="s">
        <v>258</v>
      </c>
      <c r="K33" s="134" t="s">
        <v>252</v>
      </c>
      <c r="L33" s="133" t="s">
        <v>258</v>
      </c>
      <c r="M33" s="133" t="s">
        <v>258</v>
      </c>
      <c r="N33" s="135" t="s">
        <v>252</v>
      </c>
      <c r="O33" s="133" t="s">
        <v>258</v>
      </c>
      <c r="P33" s="133" t="s">
        <v>258</v>
      </c>
      <c r="Q33" s="133" t="s">
        <v>258</v>
      </c>
      <c r="R33" s="133" t="s">
        <v>258</v>
      </c>
      <c r="S33" s="133" t="s">
        <v>252</v>
      </c>
      <c r="T33" s="133" t="s">
        <v>258</v>
      </c>
      <c r="U33" s="133" t="s">
        <v>252</v>
      </c>
      <c r="V33" s="133" t="s">
        <v>258</v>
      </c>
      <c r="W33" s="133" t="s">
        <v>258</v>
      </c>
      <c r="X33" s="73">
        <v>7</v>
      </c>
      <c r="Y33" s="138">
        <v>7</v>
      </c>
      <c r="Z33" s="139">
        <v>100</v>
      </c>
      <c r="AA33" s="140" t="s">
        <v>123</v>
      </c>
    </row>
    <row r="34" spans="1:51" s="4" customFormat="1" ht="25.5" customHeight="1" x14ac:dyDescent="0.3">
      <c r="A34" s="84" t="s">
        <v>149</v>
      </c>
      <c r="B34" s="86" t="s">
        <v>150</v>
      </c>
      <c r="C34" s="133" t="s">
        <v>258</v>
      </c>
      <c r="D34" s="133" t="s">
        <v>258</v>
      </c>
      <c r="E34" s="133" t="s">
        <v>258</v>
      </c>
      <c r="F34" s="133" t="s">
        <v>258</v>
      </c>
      <c r="G34" s="133" t="s">
        <v>258</v>
      </c>
      <c r="H34" s="133" t="s">
        <v>258</v>
      </c>
      <c r="I34" s="133" t="s">
        <v>258</v>
      </c>
      <c r="J34" s="133" t="s">
        <v>258</v>
      </c>
      <c r="K34" s="133" t="s">
        <v>258</v>
      </c>
      <c r="L34" s="133" t="s">
        <v>258</v>
      </c>
      <c r="M34" s="133" t="s">
        <v>258</v>
      </c>
      <c r="N34" s="133" t="s">
        <v>258</v>
      </c>
      <c r="O34" s="133" t="s">
        <v>258</v>
      </c>
      <c r="P34" s="133" t="s">
        <v>258</v>
      </c>
      <c r="Q34" s="133" t="s">
        <v>258</v>
      </c>
      <c r="R34" s="133" t="s">
        <v>258</v>
      </c>
      <c r="S34" s="133" t="s">
        <v>258</v>
      </c>
      <c r="T34" s="133" t="s">
        <v>258</v>
      </c>
      <c r="U34" s="133" t="s">
        <v>258</v>
      </c>
      <c r="V34" s="133" t="s">
        <v>258</v>
      </c>
      <c r="W34" s="133" t="s">
        <v>258</v>
      </c>
      <c r="X34" s="133" t="s">
        <v>258</v>
      </c>
      <c r="Y34" s="141" t="s">
        <v>258</v>
      </c>
      <c r="Z34" s="142" t="s">
        <v>258</v>
      </c>
      <c r="AA34" s="140">
        <v>2</v>
      </c>
    </row>
    <row r="35" spans="1:51" s="4" customFormat="1" ht="25.5" customHeight="1" x14ac:dyDescent="0.3">
      <c r="A35" s="84">
        <v>861</v>
      </c>
      <c r="B35" s="86" t="s">
        <v>151</v>
      </c>
      <c r="C35" s="133" t="s">
        <v>258</v>
      </c>
      <c r="D35" s="133" t="s">
        <v>258</v>
      </c>
      <c r="E35" s="133" t="s">
        <v>252</v>
      </c>
      <c r="F35" s="133" t="s">
        <v>258</v>
      </c>
      <c r="G35" s="133" t="s">
        <v>252</v>
      </c>
      <c r="H35" s="133" t="s">
        <v>252</v>
      </c>
      <c r="I35" s="133" t="s">
        <v>258</v>
      </c>
      <c r="J35" s="133" t="s">
        <v>258</v>
      </c>
      <c r="K35" s="134" t="s">
        <v>253</v>
      </c>
      <c r="L35" s="133" t="s">
        <v>258</v>
      </c>
      <c r="M35" s="133" t="s">
        <v>258</v>
      </c>
      <c r="N35" s="133" t="s">
        <v>253</v>
      </c>
      <c r="O35" s="133" t="s">
        <v>258</v>
      </c>
      <c r="P35" s="133" t="s">
        <v>258</v>
      </c>
      <c r="Q35" s="133" t="s">
        <v>258</v>
      </c>
      <c r="R35" s="133" t="s">
        <v>258</v>
      </c>
      <c r="S35" s="133" t="s">
        <v>253</v>
      </c>
      <c r="T35" s="133" t="s">
        <v>253</v>
      </c>
      <c r="U35" s="133" t="s">
        <v>253</v>
      </c>
      <c r="V35" s="133" t="s">
        <v>258</v>
      </c>
      <c r="W35" s="133" t="s">
        <v>258</v>
      </c>
      <c r="X35" s="73">
        <v>8</v>
      </c>
      <c r="Y35" s="138">
        <v>3</v>
      </c>
      <c r="Z35" s="139">
        <v>37.5</v>
      </c>
      <c r="AA35" s="140" t="s">
        <v>118</v>
      </c>
    </row>
    <row r="36" spans="1:51" s="4" customFormat="1" ht="25.5" customHeight="1" x14ac:dyDescent="0.3">
      <c r="A36" s="84" t="s">
        <v>103</v>
      </c>
      <c r="B36" s="86" t="s">
        <v>102</v>
      </c>
      <c r="C36" s="133" t="s">
        <v>258</v>
      </c>
      <c r="D36" s="133" t="s">
        <v>258</v>
      </c>
      <c r="E36" s="133" t="s">
        <v>252</v>
      </c>
      <c r="F36" s="133" t="s">
        <v>258</v>
      </c>
      <c r="G36" s="136" t="s">
        <v>253</v>
      </c>
      <c r="H36" s="133" t="s">
        <v>253</v>
      </c>
      <c r="I36" s="133" t="s">
        <v>258</v>
      </c>
      <c r="J36" s="133" t="s">
        <v>258</v>
      </c>
      <c r="K36" s="134" t="s">
        <v>253</v>
      </c>
      <c r="L36" s="133" t="s">
        <v>258</v>
      </c>
      <c r="M36" s="133" t="s">
        <v>258</v>
      </c>
      <c r="N36" s="135" t="s">
        <v>252</v>
      </c>
      <c r="O36" s="133" t="s">
        <v>258</v>
      </c>
      <c r="P36" s="133" t="s">
        <v>258</v>
      </c>
      <c r="Q36" s="133" t="s">
        <v>258</v>
      </c>
      <c r="R36" s="133" t="s">
        <v>258</v>
      </c>
      <c r="S36" s="133" t="s">
        <v>253</v>
      </c>
      <c r="T36" s="133" t="s">
        <v>253</v>
      </c>
      <c r="U36" s="133" t="s">
        <v>253</v>
      </c>
      <c r="V36" s="133" t="s">
        <v>258</v>
      </c>
      <c r="W36" s="133" t="s">
        <v>258</v>
      </c>
      <c r="X36" s="73">
        <v>8</v>
      </c>
      <c r="Y36" s="138">
        <v>2</v>
      </c>
      <c r="Z36" s="139">
        <v>25</v>
      </c>
      <c r="AA36" s="140" t="s">
        <v>118</v>
      </c>
    </row>
    <row r="37" spans="1:51" s="4" customFormat="1" ht="25.5" customHeight="1" x14ac:dyDescent="0.3">
      <c r="A37" s="84">
        <v>875</v>
      </c>
      <c r="B37" s="86" t="s">
        <v>6</v>
      </c>
      <c r="C37" s="133" t="s">
        <v>258</v>
      </c>
      <c r="D37" s="133" t="s">
        <v>258</v>
      </c>
      <c r="E37" s="133" t="s">
        <v>252</v>
      </c>
      <c r="F37" s="133" t="s">
        <v>258</v>
      </c>
      <c r="G37" s="133" t="s">
        <v>252</v>
      </c>
      <c r="H37" s="133" t="s">
        <v>258</v>
      </c>
      <c r="I37" s="133" t="s">
        <v>258</v>
      </c>
      <c r="J37" s="133" t="s">
        <v>258</v>
      </c>
      <c r="K37" s="134" t="s">
        <v>252</v>
      </c>
      <c r="L37" s="134" t="s">
        <v>253</v>
      </c>
      <c r="M37" s="134" t="s">
        <v>252</v>
      </c>
      <c r="N37" s="134" t="s">
        <v>252</v>
      </c>
      <c r="O37" s="133" t="s">
        <v>258</v>
      </c>
      <c r="P37" s="133" t="s">
        <v>258</v>
      </c>
      <c r="Q37" s="133" t="s">
        <v>258</v>
      </c>
      <c r="R37" s="133" t="s">
        <v>258</v>
      </c>
      <c r="S37" s="133" t="s">
        <v>252</v>
      </c>
      <c r="T37" s="133" t="s">
        <v>258</v>
      </c>
      <c r="U37" s="133" t="s">
        <v>258</v>
      </c>
      <c r="V37" s="133" t="s">
        <v>258</v>
      </c>
      <c r="W37" s="133" t="s">
        <v>252</v>
      </c>
      <c r="X37" s="73">
        <v>8</v>
      </c>
      <c r="Y37" s="138">
        <v>7</v>
      </c>
      <c r="Z37" s="139">
        <v>87.5</v>
      </c>
      <c r="AA37" s="140" t="s">
        <v>119</v>
      </c>
    </row>
    <row r="38" spans="1:51" s="10" customFormat="1" ht="25.5" customHeight="1" x14ac:dyDescent="0.3">
      <c r="A38" s="84">
        <v>880</v>
      </c>
      <c r="B38" s="85" t="s">
        <v>64</v>
      </c>
      <c r="C38" s="133" t="s">
        <v>258</v>
      </c>
      <c r="D38" s="133" t="s">
        <v>258</v>
      </c>
      <c r="E38" s="133" t="s">
        <v>252</v>
      </c>
      <c r="F38" s="133" t="s">
        <v>258</v>
      </c>
      <c r="G38" s="133" t="s">
        <v>253</v>
      </c>
      <c r="H38" s="133" t="s">
        <v>258</v>
      </c>
      <c r="I38" s="133" t="s">
        <v>258</v>
      </c>
      <c r="J38" s="133" t="s">
        <v>258</v>
      </c>
      <c r="K38" s="134" t="s">
        <v>252</v>
      </c>
      <c r="L38" s="133" t="s">
        <v>258</v>
      </c>
      <c r="M38" s="133" t="s">
        <v>258</v>
      </c>
      <c r="N38" s="135" t="s">
        <v>252</v>
      </c>
      <c r="O38" s="133" t="s">
        <v>258</v>
      </c>
      <c r="P38" s="133" t="s">
        <v>258</v>
      </c>
      <c r="Q38" s="133" t="s">
        <v>258</v>
      </c>
      <c r="R38" s="133" t="s">
        <v>258</v>
      </c>
      <c r="S38" s="133" t="s">
        <v>253</v>
      </c>
      <c r="T38" s="133" t="s">
        <v>253</v>
      </c>
      <c r="U38" s="133" t="s">
        <v>253</v>
      </c>
      <c r="V38" s="133" t="s">
        <v>253</v>
      </c>
      <c r="W38" s="133" t="s">
        <v>258</v>
      </c>
      <c r="X38" s="73">
        <v>8</v>
      </c>
      <c r="Y38" s="138">
        <v>3</v>
      </c>
      <c r="Z38" s="139">
        <v>37.5</v>
      </c>
      <c r="AA38" s="140" t="s">
        <v>118</v>
      </c>
      <c r="AB38" s="7">
        <f>IF(C38="х",0,IF(C38="не представлено",0,IF(C38&lt;=$C$5,1,0)))</f>
        <v>0</v>
      </c>
      <c r="AC38" s="7">
        <f>IF(D38="х",0,IF(D38="не представлено",0,IF(D38&lt;=$D$5,1,0)))</f>
        <v>0</v>
      </c>
      <c r="AD38" s="7">
        <f>IF(E38="х",0,IF(E38="не представлено",0,IF(E38&lt;=$E$5,1,0)))</f>
        <v>1</v>
      </c>
      <c r="AE38" s="7">
        <f>IF(F38="х",0,IF(F38="не представлено",0,IF(F38&lt;=$F$5,1,0)))</f>
        <v>0</v>
      </c>
      <c r="AF38" s="7" t="e">
        <f>IF(#REF!="х",0,IF(#REF!="не представлено",0,IF(#REF!&lt;=#REF!,1,0)))</f>
        <v>#REF!</v>
      </c>
      <c r="AG38" s="7" t="e">
        <f>IF(#REF!="х",0,IF(#REF!="не представлено",0,IF(#REF!&lt;=#REF!,1,0)))</f>
        <v>#REF!</v>
      </c>
      <c r="AH38" s="7">
        <f>IF(G38="х",0,IF(G38="не представлено",0,IF(G38&lt;=$G$5,1,0)))</f>
        <v>1</v>
      </c>
      <c r="AI38" s="7" t="e">
        <f>IF(#REF!="х",0,IF(#REF!="не представлено",0,IF(#REF!&lt;=#REF!,1,0)))</f>
        <v>#REF!</v>
      </c>
      <c r="AJ38" s="7">
        <f>IF(H38="х",0,IF(H38="не представлено",0,IF(H38&lt;=$H$5,1,0)))</f>
        <v>0</v>
      </c>
      <c r="AK38" s="7">
        <f>IF(I38="х",0,IF(I38="не представлено",0,IF(I38&lt;=$I$5,1,0)))</f>
        <v>0</v>
      </c>
      <c r="AL38" s="7" t="e">
        <f>IF(#REF!="х",0,IF(#REF!="не представлено",0,IF(#REF!&lt;=#REF!,1,0)))</f>
        <v>#REF!</v>
      </c>
      <c r="AM38" s="7" t="e">
        <f>IF(#REF!="х",0,IF(#REF!="не представлено",0,IF(#REF!&lt;=#REF!,1,0)))</f>
        <v>#REF!</v>
      </c>
      <c r="AN38" s="7">
        <f>IF(J38="х",0,IF(J38="не представлено",0,IF(J38&lt;=$J$5,1,0)))</f>
        <v>0</v>
      </c>
      <c r="AO38" s="7">
        <f>IF(K38="х",0,IF(K38="не представлено",0,IF(K38&lt;=$K$5,1,0)))</f>
        <v>1</v>
      </c>
      <c r="AP38" s="7">
        <f>IF(L38="х",0,IF(L38="не представлено",0,IF(L38&lt;=$L$5,1,0)))</f>
        <v>0</v>
      </c>
      <c r="AQ38" s="7">
        <f>IF(M38="х",0,IF(M38="не представлено",0,IF(M38&lt;=$M$5,1,0)))</f>
        <v>0</v>
      </c>
      <c r="AR38" s="7">
        <f>IF(N38="х",0,IF(N38="не представлено",0,IF(N38&lt;=$N$5,1,0)))</f>
        <v>1</v>
      </c>
      <c r="AS38" s="7">
        <f>IF(O38="х",0,IF(O38="не представлено",0,IF(O38&lt;=$O$5,1,0)))</f>
        <v>0</v>
      </c>
      <c r="AT38" s="7" t="e">
        <f>IF(#REF!="х",0,IF(#REF!="не представлено",0,IF(#REF!&lt;=#REF!,1,0)))</f>
        <v>#REF!</v>
      </c>
      <c r="AU38" s="7">
        <f>IF(P38="х",0,IF(P38="не представлено",0,IF(P38&lt;=$P$5,1,0)))</f>
        <v>0</v>
      </c>
      <c r="AV38" s="7">
        <f>IF(Q38="х",0,IF(Q38="не представлено",0,IF(Q38&lt;=$Q$5,1,0)))</f>
        <v>0</v>
      </c>
      <c r="AW38" s="6" t="e">
        <f t="shared" ref="AW38" si="0">SUM(Y38:AV38)</f>
        <v>#REF!</v>
      </c>
      <c r="AX38" s="8" t="e">
        <f>AW38/W38*100</f>
        <v>#REF!</v>
      </c>
      <c r="AY38" s="9" t="e">
        <f t="shared" ref="AY38" si="1">IF(AX38&lt;20,"0",IF(AND(AX38&gt;=20,AX38&lt;40),"1",IF(AND(AX38&gt;=40,AX38&lt;60),"2",IF(AND(AX38&gt;=60,AX38&lt;80),"3",IF(AND(AX38&gt;=80,AX38&lt;100),"4",IF(AX38=100,"5"))))))</f>
        <v>#REF!</v>
      </c>
    </row>
    <row r="39" spans="1:51" ht="26.4" x14ac:dyDescent="0.3">
      <c r="A39" s="84">
        <v>886</v>
      </c>
      <c r="B39" s="85" t="s">
        <v>61</v>
      </c>
      <c r="C39" s="133" t="s">
        <v>258</v>
      </c>
      <c r="D39" s="133" t="s">
        <v>258</v>
      </c>
      <c r="E39" s="133" t="s">
        <v>252</v>
      </c>
      <c r="F39" s="133" t="s">
        <v>258</v>
      </c>
      <c r="G39" s="133" t="s">
        <v>252</v>
      </c>
      <c r="H39" s="133" t="s">
        <v>252</v>
      </c>
      <c r="I39" s="133" t="s">
        <v>258</v>
      </c>
      <c r="J39" s="133" t="s">
        <v>258</v>
      </c>
      <c r="K39" s="134" t="s">
        <v>252</v>
      </c>
      <c r="L39" s="133" t="s">
        <v>258</v>
      </c>
      <c r="M39" s="136" t="s">
        <v>252</v>
      </c>
      <c r="N39" s="133" t="s">
        <v>252</v>
      </c>
      <c r="O39" s="133" t="s">
        <v>258</v>
      </c>
      <c r="P39" s="133" t="s">
        <v>258</v>
      </c>
      <c r="Q39" s="133" t="s">
        <v>258</v>
      </c>
      <c r="R39" s="133" t="s">
        <v>258</v>
      </c>
      <c r="S39" s="133" t="s">
        <v>252</v>
      </c>
      <c r="T39" s="133" t="s">
        <v>258</v>
      </c>
      <c r="U39" s="133" t="s">
        <v>252</v>
      </c>
      <c r="V39" s="133" t="s">
        <v>258</v>
      </c>
      <c r="W39" s="133" t="s">
        <v>258</v>
      </c>
      <c r="X39" s="73">
        <v>8</v>
      </c>
      <c r="Y39" s="138">
        <v>8</v>
      </c>
      <c r="Z39" s="139">
        <v>100</v>
      </c>
      <c r="AA39" s="140" t="s">
        <v>123</v>
      </c>
    </row>
    <row r="40" spans="1:51" ht="26.4" x14ac:dyDescent="0.3">
      <c r="A40" s="84">
        <v>892</v>
      </c>
      <c r="B40" s="85" t="s">
        <v>51</v>
      </c>
      <c r="C40" s="133" t="s">
        <v>258</v>
      </c>
      <c r="D40" s="133" t="s">
        <v>258</v>
      </c>
      <c r="E40" s="133" t="s">
        <v>258</v>
      </c>
      <c r="F40" s="133" t="s">
        <v>258</v>
      </c>
      <c r="G40" s="133" t="s">
        <v>252</v>
      </c>
      <c r="H40" s="133" t="s">
        <v>252</v>
      </c>
      <c r="I40" s="133" t="s">
        <v>258</v>
      </c>
      <c r="J40" s="133" t="s">
        <v>258</v>
      </c>
      <c r="K40" s="136" t="s">
        <v>252</v>
      </c>
      <c r="L40" s="133" t="s">
        <v>258</v>
      </c>
      <c r="M40" s="133" t="s">
        <v>258</v>
      </c>
      <c r="N40" s="133" t="s">
        <v>258</v>
      </c>
      <c r="O40" s="133" t="s">
        <v>258</v>
      </c>
      <c r="P40" s="133" t="s">
        <v>258</v>
      </c>
      <c r="Q40" s="133" t="s">
        <v>258</v>
      </c>
      <c r="R40" s="133" t="s">
        <v>258</v>
      </c>
      <c r="S40" s="133" t="s">
        <v>252</v>
      </c>
      <c r="T40" s="133" t="s">
        <v>258</v>
      </c>
      <c r="U40" s="133" t="s">
        <v>252</v>
      </c>
      <c r="V40" s="133" t="s">
        <v>258</v>
      </c>
      <c r="W40" s="133" t="s">
        <v>258</v>
      </c>
      <c r="X40" s="73">
        <v>5</v>
      </c>
      <c r="Y40" s="138">
        <v>5</v>
      </c>
      <c r="Z40" s="139">
        <v>100</v>
      </c>
      <c r="AA40" s="140" t="s">
        <v>123</v>
      </c>
    </row>
    <row r="41" spans="1:51" x14ac:dyDescent="0.3">
      <c r="C41" s="33"/>
      <c r="D41" s="33"/>
      <c r="E41" s="33"/>
    </row>
    <row r="42" spans="1:51" x14ac:dyDescent="0.3">
      <c r="C42" s="33"/>
      <c r="D42" s="33"/>
      <c r="E42" s="33"/>
    </row>
    <row r="43" spans="1:51" x14ac:dyDescent="0.3">
      <c r="C43" s="33"/>
      <c r="D43" s="33"/>
      <c r="E43" s="33"/>
    </row>
    <row r="44" spans="1:51" x14ac:dyDescent="0.3">
      <c r="C44" s="33"/>
      <c r="D44" s="33"/>
      <c r="E44" s="33"/>
    </row>
    <row r="45" spans="1:51" x14ac:dyDescent="0.3">
      <c r="C45" s="33"/>
      <c r="D45" s="33"/>
      <c r="E45" s="33"/>
    </row>
    <row r="46" spans="1:51" x14ac:dyDescent="0.3">
      <c r="C46" s="33"/>
      <c r="D46" s="33"/>
      <c r="E46" s="33"/>
    </row>
    <row r="47" spans="1:51" x14ac:dyDescent="0.3">
      <c r="C47" s="33"/>
      <c r="D47" s="33"/>
      <c r="E47" s="33"/>
    </row>
    <row r="48" spans="1:51" x14ac:dyDescent="0.3">
      <c r="C48" s="33"/>
      <c r="D48" s="33"/>
      <c r="E48" s="33"/>
    </row>
    <row r="49" spans="3:6" x14ac:dyDescent="0.3">
      <c r="C49" s="33"/>
      <c r="D49" s="33"/>
      <c r="E49" s="33"/>
    </row>
    <row r="50" spans="3:6" x14ac:dyDescent="0.3">
      <c r="C50" s="33"/>
      <c r="D50" s="33"/>
      <c r="E50" s="33"/>
    </row>
    <row r="51" spans="3:6" x14ac:dyDescent="0.3">
      <c r="C51" s="33"/>
      <c r="D51" s="33"/>
      <c r="E51" s="33"/>
    </row>
    <row r="52" spans="3:6" x14ac:dyDescent="0.3">
      <c r="C52" s="33"/>
      <c r="D52" s="33"/>
      <c r="E52" s="33"/>
    </row>
    <row r="53" spans="3:6" x14ac:dyDescent="0.3">
      <c r="C53" s="33"/>
      <c r="D53" s="33"/>
      <c r="E53" s="33"/>
    </row>
    <row r="54" spans="3:6" x14ac:dyDescent="0.3">
      <c r="C54" s="33"/>
      <c r="D54" s="33"/>
      <c r="E54" s="33"/>
    </row>
    <row r="55" spans="3:6" ht="12" x14ac:dyDescent="0.3">
      <c r="C55" s="31"/>
      <c r="D55" s="31"/>
      <c r="E55" s="31"/>
      <c r="F55" s="31"/>
    </row>
    <row r="56" spans="3:6" ht="12" x14ac:dyDescent="0.3">
      <c r="C56" s="31"/>
      <c r="D56" s="31"/>
      <c r="E56" s="31"/>
      <c r="F56" s="31"/>
    </row>
    <row r="57" spans="3:6" ht="12" x14ac:dyDescent="0.3">
      <c r="C57" s="31"/>
      <c r="D57" s="31"/>
      <c r="E57" s="31"/>
      <c r="F57" s="31"/>
    </row>
    <row r="58" spans="3:6" ht="12" x14ac:dyDescent="0.3">
      <c r="C58" s="12"/>
      <c r="D58" s="31"/>
      <c r="E58" s="31"/>
      <c r="F58" s="31"/>
    </row>
    <row r="59" spans="3:6" ht="12" x14ac:dyDescent="0.3">
      <c r="C59" s="31"/>
      <c r="D59" s="31"/>
      <c r="E59" s="31"/>
      <c r="F59" s="31"/>
    </row>
    <row r="60" spans="3:6" ht="12" x14ac:dyDescent="0.3">
      <c r="C60" s="31"/>
      <c r="D60" s="31"/>
      <c r="E60" s="31"/>
      <c r="F60" s="31"/>
    </row>
    <row r="61" spans="3:6" ht="12" x14ac:dyDescent="0.3">
      <c r="C61" s="31"/>
      <c r="D61" s="31"/>
      <c r="E61" s="31"/>
      <c r="F61" s="31"/>
    </row>
    <row r="62" spans="3:6" ht="12" x14ac:dyDescent="0.3">
      <c r="C62" s="31"/>
      <c r="D62" s="31"/>
      <c r="E62" s="31"/>
      <c r="F62" s="31"/>
    </row>
    <row r="63" spans="3:6" ht="12" x14ac:dyDescent="0.3">
      <c r="C63" s="31"/>
      <c r="D63" s="31"/>
      <c r="E63" s="31"/>
      <c r="F63" s="31"/>
    </row>
    <row r="64" spans="3:6" ht="12" x14ac:dyDescent="0.3">
      <c r="C64" s="31"/>
      <c r="D64" s="31"/>
      <c r="E64" s="31"/>
      <c r="F64" s="31"/>
    </row>
    <row r="65" spans="3:6" ht="12" x14ac:dyDescent="0.3">
      <c r="C65" s="31"/>
      <c r="D65" s="31"/>
      <c r="E65" s="31"/>
      <c r="F65" s="31"/>
    </row>
    <row r="66" spans="3:6" x14ac:dyDescent="0.3">
      <c r="C66" s="33"/>
      <c r="D66" s="33"/>
      <c r="E66" s="33"/>
    </row>
    <row r="67" spans="3:6" x14ac:dyDescent="0.3">
      <c r="C67" s="33"/>
      <c r="D67" s="33"/>
      <c r="E67" s="33"/>
    </row>
    <row r="68" spans="3:6" x14ac:dyDescent="0.3">
      <c r="C68" s="33"/>
      <c r="D68" s="33"/>
      <c r="E68" s="33"/>
    </row>
    <row r="69" spans="3:6" x14ac:dyDescent="0.3">
      <c r="C69" s="33"/>
      <c r="D69" s="33"/>
      <c r="E69" s="33"/>
    </row>
    <row r="70" spans="3:6" x14ac:dyDescent="0.3">
      <c r="C70" s="33"/>
      <c r="D70" s="33"/>
      <c r="E70" s="33"/>
    </row>
    <row r="71" spans="3:6" x14ac:dyDescent="0.3">
      <c r="C71" s="33"/>
      <c r="D71" s="33"/>
      <c r="E71" s="33"/>
    </row>
    <row r="72" spans="3:6" x14ac:dyDescent="0.3">
      <c r="C72" s="33"/>
      <c r="D72" s="33"/>
      <c r="E72" s="33"/>
    </row>
    <row r="73" spans="3:6" x14ac:dyDescent="0.3">
      <c r="C73" s="33"/>
      <c r="D73" s="33"/>
      <c r="E73" s="33"/>
    </row>
    <row r="74" spans="3:6" x14ac:dyDescent="0.3">
      <c r="C74" s="33"/>
      <c r="D74" s="33"/>
      <c r="E74" s="33"/>
    </row>
    <row r="75" spans="3:6" x14ac:dyDescent="0.3">
      <c r="C75" s="33"/>
      <c r="D75" s="33"/>
      <c r="E75" s="33"/>
    </row>
    <row r="76" spans="3:6" x14ac:dyDescent="0.3">
      <c r="C76" s="33"/>
      <c r="D76" s="33"/>
      <c r="E76" s="33"/>
    </row>
    <row r="77" spans="3:6" x14ac:dyDescent="0.3">
      <c r="C77" s="33"/>
      <c r="D77" s="33"/>
      <c r="E77" s="33"/>
    </row>
    <row r="78" spans="3:6" x14ac:dyDescent="0.3">
      <c r="C78" s="33"/>
      <c r="D78" s="33"/>
      <c r="E78" s="33"/>
    </row>
    <row r="79" spans="3:6" x14ac:dyDescent="0.3">
      <c r="C79" s="33"/>
      <c r="D79" s="33"/>
      <c r="E79" s="33"/>
    </row>
    <row r="80" spans="3:6" x14ac:dyDescent="0.3">
      <c r="C80" s="33"/>
      <c r="D80" s="33"/>
      <c r="E80" s="33"/>
    </row>
    <row r="81" spans="3:5" x14ac:dyDescent="0.3">
      <c r="C81" s="33"/>
      <c r="D81" s="33"/>
      <c r="E81" s="33"/>
    </row>
    <row r="82" spans="3:5" x14ac:dyDescent="0.3">
      <c r="C82" s="33"/>
      <c r="D82" s="33"/>
      <c r="E82" s="33"/>
    </row>
    <row r="83" spans="3:5" x14ac:dyDescent="0.3">
      <c r="C83" s="33"/>
      <c r="D83" s="33"/>
      <c r="E83" s="33"/>
    </row>
    <row r="84" spans="3:5" x14ac:dyDescent="0.3">
      <c r="C84" s="33"/>
      <c r="D84" s="33"/>
      <c r="E84" s="33"/>
    </row>
    <row r="85" spans="3:5" x14ac:dyDescent="0.3">
      <c r="C85" s="33"/>
      <c r="D85" s="33"/>
      <c r="E85" s="33"/>
    </row>
    <row r="86" spans="3:5" x14ac:dyDescent="0.3">
      <c r="C86" s="33"/>
      <c r="D86" s="33"/>
      <c r="E86" s="33"/>
    </row>
    <row r="87" spans="3:5" x14ac:dyDescent="0.3">
      <c r="C87" s="33"/>
      <c r="D87" s="33"/>
      <c r="E87" s="33"/>
    </row>
    <row r="88" spans="3:5" x14ac:dyDescent="0.3">
      <c r="C88" s="33"/>
      <c r="D88" s="33"/>
      <c r="E88" s="33"/>
    </row>
    <row r="89" spans="3:5" x14ac:dyDescent="0.3">
      <c r="C89" s="33"/>
      <c r="D89" s="33"/>
      <c r="E89" s="33"/>
    </row>
    <row r="90" spans="3:5" x14ac:dyDescent="0.3">
      <c r="C90" s="33"/>
      <c r="D90" s="33"/>
      <c r="E90" s="33"/>
    </row>
    <row r="91" spans="3:5" x14ac:dyDescent="0.3">
      <c r="C91" s="33"/>
      <c r="D91" s="33"/>
      <c r="E91" s="33"/>
    </row>
    <row r="92" spans="3:5" x14ac:dyDescent="0.3">
      <c r="C92" s="33"/>
      <c r="D92" s="33"/>
      <c r="E92" s="33"/>
    </row>
    <row r="93" spans="3:5" x14ac:dyDescent="0.3">
      <c r="C93" s="33"/>
      <c r="D93" s="33"/>
      <c r="E93" s="33"/>
    </row>
    <row r="94" spans="3:5" x14ac:dyDescent="0.3">
      <c r="C94" s="33"/>
      <c r="D94" s="33"/>
      <c r="E94" s="33"/>
    </row>
    <row r="95" spans="3:5" x14ac:dyDescent="0.3">
      <c r="C95" s="33"/>
      <c r="D95" s="33"/>
      <c r="E95" s="33"/>
    </row>
    <row r="96" spans="3:5" x14ac:dyDescent="0.3">
      <c r="C96" s="33"/>
      <c r="D96" s="33"/>
      <c r="E96" s="33"/>
    </row>
    <row r="97" spans="3:5" x14ac:dyDescent="0.3">
      <c r="C97" s="33"/>
      <c r="D97" s="33"/>
      <c r="E97" s="33"/>
    </row>
    <row r="98" spans="3:5" x14ac:dyDescent="0.3">
      <c r="C98" s="33"/>
      <c r="D98" s="33"/>
      <c r="E98" s="33"/>
    </row>
    <row r="99" spans="3:5" x14ac:dyDescent="0.3">
      <c r="C99" s="33"/>
      <c r="D99" s="33"/>
      <c r="E99" s="33"/>
    </row>
    <row r="100" spans="3:5" x14ac:dyDescent="0.3">
      <c r="C100" s="33"/>
      <c r="D100" s="33"/>
      <c r="E100" s="33"/>
    </row>
    <row r="101" spans="3:5" x14ac:dyDescent="0.3">
      <c r="C101" s="33"/>
      <c r="D101" s="33"/>
      <c r="E101" s="33"/>
    </row>
    <row r="102" spans="3:5" x14ac:dyDescent="0.3">
      <c r="C102" s="33"/>
      <c r="D102" s="33"/>
      <c r="E102" s="33"/>
    </row>
    <row r="103" spans="3:5" x14ac:dyDescent="0.3">
      <c r="C103" s="33"/>
      <c r="D103" s="33"/>
      <c r="E103" s="33"/>
    </row>
    <row r="104" spans="3:5" x14ac:dyDescent="0.3">
      <c r="C104" s="33"/>
      <c r="D104" s="33"/>
      <c r="E104" s="33"/>
    </row>
    <row r="105" spans="3:5" x14ac:dyDescent="0.3">
      <c r="C105" s="33"/>
      <c r="D105" s="33"/>
      <c r="E105" s="33"/>
    </row>
    <row r="106" spans="3:5" x14ac:dyDescent="0.3">
      <c r="C106" s="33"/>
      <c r="D106" s="33"/>
      <c r="E106" s="33"/>
    </row>
    <row r="107" spans="3:5" x14ac:dyDescent="0.3">
      <c r="C107" s="33"/>
      <c r="D107" s="33"/>
      <c r="E107" s="33"/>
    </row>
    <row r="108" spans="3:5" x14ac:dyDescent="0.3">
      <c r="C108" s="33"/>
      <c r="D108" s="33"/>
      <c r="E108" s="33"/>
    </row>
    <row r="109" spans="3:5" x14ac:dyDescent="0.3">
      <c r="C109" s="33"/>
      <c r="D109" s="33"/>
      <c r="E109" s="33"/>
    </row>
    <row r="110" spans="3:5" x14ac:dyDescent="0.3">
      <c r="C110" s="33"/>
      <c r="D110" s="33"/>
      <c r="E110" s="33"/>
    </row>
    <row r="111" spans="3:5" x14ac:dyDescent="0.3">
      <c r="C111" s="33"/>
      <c r="D111" s="33"/>
      <c r="E111" s="33"/>
    </row>
    <row r="112" spans="3:5" x14ac:dyDescent="0.3">
      <c r="C112" s="33"/>
      <c r="D112" s="33"/>
      <c r="E112" s="33"/>
    </row>
    <row r="113" spans="3:5" x14ac:dyDescent="0.3">
      <c r="C113" s="33"/>
      <c r="D113" s="33"/>
      <c r="E113" s="33"/>
    </row>
    <row r="114" spans="3:5" x14ac:dyDescent="0.3">
      <c r="C114" s="33"/>
      <c r="D114" s="33"/>
      <c r="E114" s="33"/>
    </row>
    <row r="115" spans="3:5" x14ac:dyDescent="0.3">
      <c r="C115" s="33"/>
      <c r="D115" s="33"/>
      <c r="E115" s="33"/>
    </row>
    <row r="116" spans="3:5" x14ac:dyDescent="0.3">
      <c r="C116" s="33"/>
      <c r="D116" s="33"/>
      <c r="E116" s="33"/>
    </row>
    <row r="117" spans="3:5" x14ac:dyDescent="0.3">
      <c r="C117" s="33"/>
      <c r="D117" s="33"/>
      <c r="E117" s="33"/>
    </row>
    <row r="118" spans="3:5" x14ac:dyDescent="0.3">
      <c r="C118" s="33"/>
      <c r="D118" s="33"/>
      <c r="E118" s="33"/>
    </row>
    <row r="119" spans="3:5" x14ac:dyDescent="0.3">
      <c r="C119" s="33"/>
      <c r="D119" s="33"/>
      <c r="E119" s="33"/>
    </row>
    <row r="120" spans="3:5" x14ac:dyDescent="0.3">
      <c r="C120" s="33"/>
      <c r="D120" s="33"/>
      <c r="E120" s="33"/>
    </row>
    <row r="121" spans="3:5" x14ac:dyDescent="0.3">
      <c r="C121" s="33"/>
      <c r="D121" s="33"/>
      <c r="E121" s="33"/>
    </row>
    <row r="122" spans="3:5" x14ac:dyDescent="0.3">
      <c r="C122" s="33"/>
      <c r="D122" s="33"/>
      <c r="E122" s="33"/>
    </row>
    <row r="123" spans="3:5" x14ac:dyDescent="0.3">
      <c r="C123" s="33"/>
      <c r="D123" s="33"/>
      <c r="E123" s="33"/>
    </row>
    <row r="124" spans="3:5" x14ac:dyDescent="0.3">
      <c r="C124" s="33"/>
      <c r="D124" s="33"/>
      <c r="E124" s="33"/>
    </row>
    <row r="125" spans="3:5" x14ac:dyDescent="0.3">
      <c r="C125" s="33"/>
      <c r="D125" s="33"/>
      <c r="E125" s="33"/>
    </row>
    <row r="126" spans="3:5" x14ac:dyDescent="0.3">
      <c r="C126" s="33"/>
      <c r="D126" s="33"/>
      <c r="E126" s="33"/>
    </row>
    <row r="127" spans="3:5" x14ac:dyDescent="0.3">
      <c r="C127" s="33"/>
      <c r="D127" s="33"/>
      <c r="E127" s="33"/>
    </row>
    <row r="128" spans="3:5" x14ac:dyDescent="0.3">
      <c r="C128" s="33"/>
      <c r="D128" s="33"/>
      <c r="E128" s="33"/>
    </row>
    <row r="129" spans="3:5" x14ac:dyDescent="0.3">
      <c r="C129" s="33"/>
      <c r="D129" s="33"/>
      <c r="E129" s="33"/>
    </row>
    <row r="130" spans="3:5" x14ac:dyDescent="0.3">
      <c r="C130" s="33"/>
      <c r="D130" s="33"/>
      <c r="E130" s="33"/>
    </row>
    <row r="131" spans="3:5" x14ac:dyDescent="0.3">
      <c r="C131" s="33"/>
      <c r="D131" s="33"/>
      <c r="E131" s="33"/>
    </row>
    <row r="132" spans="3:5" x14ac:dyDescent="0.3">
      <c r="C132" s="33"/>
      <c r="D132" s="33"/>
      <c r="E132" s="33"/>
    </row>
    <row r="133" spans="3:5" x14ac:dyDescent="0.3">
      <c r="C133" s="33"/>
      <c r="D133" s="33"/>
      <c r="E133" s="33"/>
    </row>
    <row r="134" spans="3:5" x14ac:dyDescent="0.3">
      <c r="C134" s="33"/>
      <c r="D134" s="33"/>
      <c r="E134" s="33"/>
    </row>
    <row r="135" spans="3:5" x14ac:dyDescent="0.3">
      <c r="C135" s="33"/>
      <c r="D135" s="33"/>
      <c r="E135" s="33"/>
    </row>
    <row r="136" spans="3:5" x14ac:dyDescent="0.3">
      <c r="C136" s="33"/>
      <c r="D136" s="33"/>
      <c r="E136" s="33"/>
    </row>
    <row r="137" spans="3:5" x14ac:dyDescent="0.3">
      <c r="C137" s="33"/>
      <c r="D137" s="33"/>
      <c r="E137" s="33"/>
    </row>
    <row r="138" spans="3:5" x14ac:dyDescent="0.3">
      <c r="C138" s="33"/>
      <c r="D138" s="33"/>
      <c r="E138" s="33"/>
    </row>
    <row r="139" spans="3:5" x14ac:dyDescent="0.3">
      <c r="C139" s="33"/>
      <c r="D139" s="33"/>
      <c r="E139" s="33"/>
    </row>
    <row r="140" spans="3:5" x14ac:dyDescent="0.3">
      <c r="C140" s="33"/>
      <c r="D140" s="33"/>
      <c r="E140" s="33"/>
    </row>
    <row r="141" spans="3:5" x14ac:dyDescent="0.3">
      <c r="C141" s="33"/>
      <c r="D141" s="33"/>
      <c r="E141" s="33"/>
    </row>
    <row r="142" spans="3:5" x14ac:dyDescent="0.3">
      <c r="C142" s="33"/>
      <c r="D142" s="33"/>
      <c r="E142" s="33"/>
    </row>
    <row r="143" spans="3:5" x14ac:dyDescent="0.3">
      <c r="C143" s="33"/>
      <c r="D143" s="33"/>
      <c r="E143" s="33"/>
    </row>
    <row r="144" spans="3:5" x14ac:dyDescent="0.3">
      <c r="C144" s="33"/>
      <c r="D144" s="33"/>
      <c r="E144" s="33"/>
    </row>
    <row r="145" spans="3:5" x14ac:dyDescent="0.3">
      <c r="C145" s="33"/>
      <c r="D145" s="33"/>
      <c r="E145" s="33"/>
    </row>
    <row r="146" spans="3:5" x14ac:dyDescent="0.3">
      <c r="C146" s="33"/>
      <c r="D146" s="33"/>
      <c r="E146" s="33"/>
    </row>
    <row r="147" spans="3:5" x14ac:dyDescent="0.3">
      <c r="C147" s="33"/>
      <c r="D147" s="33"/>
      <c r="E147" s="33"/>
    </row>
    <row r="148" spans="3:5" x14ac:dyDescent="0.3">
      <c r="C148" s="33"/>
      <c r="D148" s="33"/>
      <c r="E148" s="33"/>
    </row>
    <row r="149" spans="3:5" x14ac:dyDescent="0.3">
      <c r="C149" s="33"/>
      <c r="D149" s="33"/>
      <c r="E149" s="33"/>
    </row>
    <row r="150" spans="3:5" x14ac:dyDescent="0.3">
      <c r="C150" s="33"/>
      <c r="D150" s="33"/>
      <c r="E150" s="33"/>
    </row>
    <row r="151" spans="3:5" x14ac:dyDescent="0.3">
      <c r="C151" s="33"/>
      <c r="D151" s="33"/>
      <c r="E151" s="33"/>
    </row>
    <row r="152" spans="3:5" x14ac:dyDescent="0.3">
      <c r="C152" s="33"/>
      <c r="D152" s="33"/>
      <c r="E152" s="33"/>
    </row>
    <row r="153" spans="3:5" x14ac:dyDescent="0.3">
      <c r="C153" s="33"/>
      <c r="D153" s="33"/>
      <c r="E153" s="33"/>
    </row>
    <row r="154" spans="3:5" x14ac:dyDescent="0.3">
      <c r="C154" s="33"/>
      <c r="D154" s="33"/>
      <c r="E154" s="33"/>
    </row>
    <row r="155" spans="3:5" x14ac:dyDescent="0.3">
      <c r="C155" s="33"/>
      <c r="D155" s="33"/>
      <c r="E155" s="33"/>
    </row>
    <row r="156" spans="3:5" x14ac:dyDescent="0.3">
      <c r="C156" s="33"/>
      <c r="D156" s="33"/>
      <c r="E156" s="33"/>
    </row>
    <row r="157" spans="3:5" x14ac:dyDescent="0.3">
      <c r="C157" s="33"/>
      <c r="D157" s="33"/>
      <c r="E157" s="33"/>
    </row>
    <row r="158" spans="3:5" x14ac:dyDescent="0.3">
      <c r="C158" s="33"/>
      <c r="D158" s="33"/>
      <c r="E158" s="33"/>
    </row>
    <row r="159" spans="3:5" x14ac:dyDescent="0.3">
      <c r="C159" s="33"/>
      <c r="D159" s="33"/>
      <c r="E159" s="33"/>
    </row>
    <row r="160" spans="3:5" x14ac:dyDescent="0.3">
      <c r="C160" s="33"/>
      <c r="D160" s="33"/>
      <c r="E160" s="33"/>
    </row>
    <row r="161" spans="3:5" x14ac:dyDescent="0.3">
      <c r="C161" s="33"/>
      <c r="D161" s="33"/>
      <c r="E161" s="33"/>
    </row>
    <row r="162" spans="3:5" x14ac:dyDescent="0.3">
      <c r="C162" s="33"/>
      <c r="D162" s="33"/>
      <c r="E162" s="33"/>
    </row>
    <row r="163" spans="3:5" x14ac:dyDescent="0.3">
      <c r="C163" s="33"/>
      <c r="D163" s="33"/>
      <c r="E163" s="33"/>
    </row>
    <row r="164" spans="3:5" x14ac:dyDescent="0.3">
      <c r="C164" s="33"/>
      <c r="D164" s="33"/>
      <c r="E164" s="33"/>
    </row>
    <row r="165" spans="3:5" x14ac:dyDescent="0.3">
      <c r="C165" s="33"/>
      <c r="D165" s="33"/>
      <c r="E165" s="33"/>
    </row>
    <row r="166" spans="3:5" x14ac:dyDescent="0.3">
      <c r="C166" s="33"/>
      <c r="D166" s="33"/>
      <c r="E166" s="33"/>
    </row>
    <row r="167" spans="3:5" x14ac:dyDescent="0.3">
      <c r="C167" s="33"/>
      <c r="D167" s="33"/>
      <c r="E167" s="33"/>
    </row>
    <row r="168" spans="3:5" x14ac:dyDescent="0.3">
      <c r="C168" s="33"/>
      <c r="D168" s="33"/>
      <c r="E168" s="33"/>
    </row>
    <row r="169" spans="3:5" x14ac:dyDescent="0.3">
      <c r="C169" s="33"/>
      <c r="D169" s="33"/>
      <c r="E169" s="33"/>
    </row>
    <row r="170" spans="3:5" x14ac:dyDescent="0.3">
      <c r="C170" s="33"/>
      <c r="D170" s="33"/>
      <c r="E170" s="33"/>
    </row>
    <row r="171" spans="3:5" x14ac:dyDescent="0.3">
      <c r="C171" s="33"/>
      <c r="D171" s="33"/>
      <c r="E171" s="33"/>
    </row>
    <row r="172" spans="3:5" x14ac:dyDescent="0.3">
      <c r="C172" s="33"/>
      <c r="D172" s="33"/>
      <c r="E172" s="33"/>
    </row>
    <row r="173" spans="3:5" x14ac:dyDescent="0.3">
      <c r="C173" s="33"/>
      <c r="D173" s="33"/>
      <c r="E173" s="33"/>
    </row>
    <row r="174" spans="3:5" x14ac:dyDescent="0.3">
      <c r="C174" s="33"/>
      <c r="D174" s="33"/>
      <c r="E174" s="33"/>
    </row>
    <row r="175" spans="3:5" x14ac:dyDescent="0.3">
      <c r="C175" s="33"/>
      <c r="D175" s="33"/>
      <c r="E175" s="33"/>
    </row>
    <row r="176" spans="3:5" x14ac:dyDescent="0.3">
      <c r="C176" s="33"/>
      <c r="D176" s="33"/>
      <c r="E176" s="33"/>
    </row>
    <row r="177" spans="3:5" x14ac:dyDescent="0.3">
      <c r="C177" s="33"/>
      <c r="D177" s="33"/>
      <c r="E177" s="33"/>
    </row>
    <row r="178" spans="3:5" x14ac:dyDescent="0.3">
      <c r="C178" s="33"/>
      <c r="D178" s="33"/>
      <c r="E178" s="33"/>
    </row>
    <row r="179" spans="3:5" x14ac:dyDescent="0.3">
      <c r="C179" s="33"/>
      <c r="D179" s="33"/>
      <c r="E179" s="33"/>
    </row>
    <row r="180" spans="3:5" x14ac:dyDescent="0.3">
      <c r="C180" s="33"/>
      <c r="D180" s="33"/>
      <c r="E180" s="33"/>
    </row>
    <row r="181" spans="3:5" x14ac:dyDescent="0.3">
      <c r="C181" s="33"/>
      <c r="D181" s="33"/>
      <c r="E181" s="33"/>
    </row>
    <row r="182" spans="3:5" x14ac:dyDescent="0.3">
      <c r="C182" s="33"/>
      <c r="D182" s="33"/>
      <c r="E182" s="33"/>
    </row>
    <row r="183" spans="3:5" x14ac:dyDescent="0.3">
      <c r="C183" s="33"/>
      <c r="D183" s="33"/>
      <c r="E183" s="33"/>
    </row>
    <row r="184" spans="3:5" x14ac:dyDescent="0.3">
      <c r="C184" s="33"/>
      <c r="D184" s="33"/>
      <c r="E184" s="33"/>
    </row>
    <row r="185" spans="3:5" x14ac:dyDescent="0.3">
      <c r="C185" s="33"/>
      <c r="D185" s="33"/>
      <c r="E185" s="33"/>
    </row>
    <row r="186" spans="3:5" x14ac:dyDescent="0.3">
      <c r="C186" s="33"/>
      <c r="D186" s="33"/>
      <c r="E186" s="33"/>
    </row>
    <row r="187" spans="3:5" x14ac:dyDescent="0.3">
      <c r="C187" s="33"/>
      <c r="D187" s="33"/>
      <c r="E187" s="33"/>
    </row>
    <row r="188" spans="3:5" x14ac:dyDescent="0.3">
      <c r="C188" s="33"/>
      <c r="D188" s="33"/>
      <c r="E188" s="33"/>
    </row>
    <row r="189" spans="3:5" x14ac:dyDescent="0.3">
      <c r="C189" s="33"/>
      <c r="D189" s="33"/>
      <c r="E189" s="33"/>
    </row>
    <row r="190" spans="3:5" x14ac:dyDescent="0.3">
      <c r="C190" s="33"/>
      <c r="D190" s="33"/>
      <c r="E190" s="33"/>
    </row>
    <row r="191" spans="3:5" x14ac:dyDescent="0.3">
      <c r="C191" s="33"/>
      <c r="D191" s="33"/>
      <c r="E191" s="33"/>
    </row>
    <row r="192" spans="3:5" x14ac:dyDescent="0.3">
      <c r="C192" s="33"/>
      <c r="D192" s="33"/>
      <c r="E192" s="33"/>
    </row>
    <row r="193" spans="3:5" x14ac:dyDescent="0.3">
      <c r="C193" s="33"/>
      <c r="D193" s="33"/>
      <c r="E193" s="33"/>
    </row>
    <row r="194" spans="3:5" x14ac:dyDescent="0.3">
      <c r="C194" s="33"/>
      <c r="D194" s="33"/>
      <c r="E194" s="33"/>
    </row>
    <row r="195" spans="3:5" x14ac:dyDescent="0.3">
      <c r="C195" s="33"/>
      <c r="D195" s="33"/>
      <c r="E195" s="33"/>
    </row>
    <row r="196" spans="3:5" x14ac:dyDescent="0.3">
      <c r="C196" s="33"/>
      <c r="D196" s="33"/>
      <c r="E196" s="33"/>
    </row>
    <row r="197" spans="3:5" x14ac:dyDescent="0.3">
      <c r="C197" s="33"/>
      <c r="D197" s="33"/>
      <c r="E197" s="33"/>
    </row>
    <row r="198" spans="3:5" x14ac:dyDescent="0.3">
      <c r="C198" s="33"/>
      <c r="D198" s="33"/>
      <c r="E198" s="33"/>
    </row>
    <row r="199" spans="3:5" x14ac:dyDescent="0.3">
      <c r="C199" s="33"/>
      <c r="D199" s="33"/>
      <c r="E199" s="33"/>
    </row>
    <row r="200" spans="3:5" x14ac:dyDescent="0.3">
      <c r="C200" s="33"/>
      <c r="D200" s="33"/>
      <c r="E200" s="33"/>
    </row>
    <row r="201" spans="3:5" x14ac:dyDescent="0.3">
      <c r="C201" s="33"/>
      <c r="D201" s="33"/>
      <c r="E201" s="33"/>
    </row>
    <row r="202" spans="3:5" x14ac:dyDescent="0.3">
      <c r="C202" s="33"/>
      <c r="D202" s="33"/>
      <c r="E202" s="33"/>
    </row>
    <row r="203" spans="3:5" x14ac:dyDescent="0.3">
      <c r="C203" s="33"/>
      <c r="D203" s="33"/>
      <c r="E203" s="33"/>
    </row>
    <row r="204" spans="3:5" x14ac:dyDescent="0.3">
      <c r="C204" s="33"/>
      <c r="D204" s="33"/>
      <c r="E204" s="33"/>
    </row>
    <row r="205" spans="3:5" x14ac:dyDescent="0.3">
      <c r="C205" s="33"/>
      <c r="D205" s="33"/>
      <c r="E205" s="33"/>
    </row>
    <row r="206" spans="3:5" x14ac:dyDescent="0.3">
      <c r="C206" s="33"/>
      <c r="D206" s="33"/>
      <c r="E206" s="33"/>
    </row>
    <row r="207" spans="3:5" x14ac:dyDescent="0.3">
      <c r="C207" s="33"/>
      <c r="D207" s="33"/>
      <c r="E207" s="33"/>
    </row>
    <row r="208" spans="3:5" x14ac:dyDescent="0.3">
      <c r="C208" s="33"/>
      <c r="D208" s="33"/>
      <c r="E208" s="33"/>
    </row>
  </sheetData>
  <autoFilter ref="A8:BJ38"/>
  <mergeCells count="1">
    <mergeCell ref="A1:AA1"/>
  </mergeCells>
  <printOptions horizontalCentered="1"/>
  <pageMargins left="0.19685039370078741" right="0.19685039370078741" top="0.15748031496062992" bottom="0.15748031496062992" header="0.15748031496062992" footer="0.15748031496062992"/>
  <pageSetup paperSize="9" scale="36" fitToWidth="2" orientation="landscape" horizontalDpi="4294967294" verticalDpi="4294967294" r:id="rId1"/>
  <headerFooter>
    <oddFooter>&amp;L&amp;A&amp;R&amp;P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28</vt:i4>
      </vt:variant>
    </vt:vector>
  </HeadingPairs>
  <TitlesOfParts>
    <vt:vector size="46" baseType="lpstr">
      <vt:lpstr>Итог.оценка</vt:lpstr>
      <vt:lpstr>Итог.оценка (гр.1)</vt:lpstr>
      <vt:lpstr>Итог.оценка (гр.2)</vt:lpstr>
      <vt:lpstr>Итог.оценка (гр.3)</vt:lpstr>
      <vt:lpstr>Свод 1</vt:lpstr>
      <vt:lpstr>1.1</vt:lpstr>
      <vt:lpstr>1.2</vt:lpstr>
      <vt:lpstr>1.3</vt:lpstr>
      <vt:lpstr>1.4</vt:lpstr>
      <vt:lpstr>1.5</vt:lpstr>
      <vt:lpstr>1.6</vt:lpstr>
      <vt:lpstr>1.8</vt:lpstr>
      <vt:lpstr>Свод 2</vt:lpstr>
      <vt:lpstr>2.2</vt:lpstr>
      <vt:lpstr>Свод 3</vt:lpstr>
      <vt:lpstr>3.1</vt:lpstr>
      <vt:lpstr>3.2</vt:lpstr>
      <vt:lpstr>3.3</vt:lpstr>
      <vt:lpstr>'1.1'!Заголовки_для_печати</vt:lpstr>
      <vt:lpstr>'1.2'!Заголовки_для_печати</vt:lpstr>
      <vt:lpstr>'1.3'!Заголовки_для_печати</vt:lpstr>
      <vt:lpstr>'1.4'!Заголовки_для_печати</vt:lpstr>
      <vt:lpstr>'1.5'!Заголовки_для_печати</vt:lpstr>
      <vt:lpstr>'1.6'!Заголовки_для_печати</vt:lpstr>
      <vt:lpstr>'1.8'!Заголовки_для_печати</vt:lpstr>
      <vt:lpstr>'2.2'!Заголовки_для_печати</vt:lpstr>
      <vt:lpstr>'3.1'!Заголовки_для_печати</vt:lpstr>
      <vt:lpstr>'3.2'!Заголовки_для_печати</vt:lpstr>
      <vt:lpstr>'3.3'!Заголовки_для_печати</vt:lpstr>
      <vt:lpstr>'Свод 1'!Заголовки_для_печати</vt:lpstr>
      <vt:lpstr>'Свод 2'!Заголовки_для_печати</vt:lpstr>
      <vt:lpstr>'Свод 3'!Заголовки_для_печати</vt:lpstr>
      <vt:lpstr>'1.1'!Область_печати</vt:lpstr>
      <vt:lpstr>'1.2'!Область_печати</vt:lpstr>
      <vt:lpstr>'1.3'!Область_печати</vt:lpstr>
      <vt:lpstr>'1.4'!Область_печати</vt:lpstr>
      <vt:lpstr>'1.5'!Область_печати</vt:lpstr>
      <vt:lpstr>'1.6'!Область_печати</vt:lpstr>
      <vt:lpstr>'1.8'!Область_печати</vt:lpstr>
      <vt:lpstr>'2.2'!Область_печати</vt:lpstr>
      <vt:lpstr>'3.1'!Область_печати</vt:lpstr>
      <vt:lpstr>'3.2'!Область_печати</vt:lpstr>
      <vt:lpstr>'3.3'!Область_печати</vt:lpstr>
      <vt:lpstr>'Свод 1'!Область_печати</vt:lpstr>
      <vt:lpstr>'Свод 2'!Область_печати</vt:lpstr>
      <vt:lpstr>'Свод 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2021-11-01T12:08:01Z</dcterms:modified>
</cp:coreProperties>
</file>