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ЭтаКнига" defaultThemeVersion="124226"/>
  <bookViews>
    <workbookView xWindow="0" yWindow="0" windowWidth="28800" windowHeight="12432" tabRatio="523"/>
  </bookViews>
  <sheets>
    <sheet name="Итог" sheetId="154" r:id="rId1"/>
    <sheet name="Итог (1 гр)" sheetId="155" r:id="rId2"/>
    <sheet name="Итог (2 гр)" sheetId="156" r:id="rId3"/>
    <sheet name="Итог (3 гр)" sheetId="157" r:id="rId4"/>
    <sheet name="Свод 1" sheetId="34" r:id="rId5"/>
    <sheet name="1.1" sheetId="150" r:id="rId6"/>
    <sheet name="1.2" sheetId="14" r:id="rId7"/>
    <sheet name="1.3" sheetId="151" r:id="rId8"/>
    <sheet name="1.4" sheetId="84" r:id="rId9"/>
    <sheet name="1.5" sheetId="85" r:id="rId10"/>
    <sheet name="Свод 2" sheetId="35" r:id="rId11"/>
    <sheet name="2.1" sheetId="36" r:id="rId12"/>
    <sheet name="2.2" sheetId="149" r:id="rId13"/>
    <sheet name="2.3" sheetId="88" r:id="rId14"/>
  </sheets>
  <externalReferences>
    <externalReference r:id="rId15"/>
    <externalReference r:id="rId16"/>
    <externalReference r:id="rId17"/>
    <externalReference r:id="rId18"/>
    <externalReference r:id="rId19"/>
    <externalReference r:id="rId20"/>
    <externalReference r:id="rId21"/>
    <externalReference r:id="rId22"/>
  </externalReferences>
  <definedNames>
    <definedName name="_xlnm._FilterDatabase" localSheetId="5" hidden="1">'1.1'!$A$6:$AW$39</definedName>
    <definedName name="_xlnm._FilterDatabase" localSheetId="6" hidden="1">'1.2'!$A$8:$CC$41</definedName>
    <definedName name="_xlnm._FilterDatabase" localSheetId="7" hidden="1">'1.3'!$A$7:$F$39</definedName>
    <definedName name="_xlnm._FilterDatabase" localSheetId="8" hidden="1">'1.4'!$A$6:$F$39</definedName>
    <definedName name="_xlnm._FilterDatabase" localSheetId="9" hidden="1">'1.5'!$A$6:$H$39</definedName>
    <definedName name="_xlnm._FilterDatabase" localSheetId="11" hidden="1">'2.1'!$A$6:$M$39</definedName>
    <definedName name="_xlnm._FilterDatabase" localSheetId="12" hidden="1">'2.2'!$A$6:$F$39</definedName>
    <definedName name="_xlnm._FilterDatabase" localSheetId="13" hidden="1">'2.3'!$A$6:$F$39</definedName>
    <definedName name="_xlnm._FilterDatabase" localSheetId="0" hidden="1">Итог!$A$4:$F$37</definedName>
    <definedName name="_xlnm._FilterDatabase" localSheetId="1" hidden="1">'Итог (1 гр)'!$A$4:$G$37</definedName>
    <definedName name="_xlnm._FilterDatabase" localSheetId="2" hidden="1">'Итог (2 гр)'!$A$4:$G$37</definedName>
    <definedName name="_xlnm._FilterDatabase" localSheetId="3" hidden="1">'Итог (3 гр)'!$A$4:$G$37</definedName>
    <definedName name="_xlnm._FilterDatabase" localSheetId="4" hidden="1">'Свод 1'!$A$5:$M$38</definedName>
    <definedName name="_xlnm._FilterDatabase" localSheetId="10" hidden="1">'Свод 2'!$A$5:$I$38</definedName>
    <definedName name="ad" localSheetId="7" hidden="1">[1]Table!#REF!</definedName>
    <definedName name="ad" localSheetId="0" hidden="1">[2]Table!#REF!</definedName>
    <definedName name="ad" localSheetId="1" hidden="1">[2]Table!#REF!</definedName>
    <definedName name="ad" localSheetId="2" hidden="1">[2]Table!#REF!</definedName>
    <definedName name="ad" localSheetId="3" hidden="1">[2]Table!#REF!</definedName>
    <definedName name="ad" hidden="1">[2]Table!#REF!</definedName>
    <definedName name="BEx1IE0ZP7RIFM9FI24S9I6AAJ14" localSheetId="7" hidden="1">[1]Table!#REF!</definedName>
    <definedName name="BEx1IE0ZP7RIFM9FI24S9I6AAJ14" localSheetId="0" hidden="1">[2]Table!#REF!</definedName>
    <definedName name="BEx1IE0ZP7RIFM9FI24S9I6AAJ14" localSheetId="1" hidden="1">[2]Table!#REF!</definedName>
    <definedName name="BEx1IE0ZP7RIFM9FI24S9I6AAJ14" localSheetId="2" hidden="1">[2]Table!#REF!</definedName>
    <definedName name="BEx1IE0ZP7RIFM9FI24S9I6AAJ14" localSheetId="3" hidden="1">[2]Table!#REF!</definedName>
    <definedName name="BEx1IE0ZP7RIFM9FI24S9I6AAJ14" hidden="1">[2]Table!#REF!</definedName>
    <definedName name="BEx1IKRPW8MLB9Y485M1TL2IT9SH" localSheetId="7" hidden="1">[1]Table!#REF!</definedName>
    <definedName name="BEx1IKRPW8MLB9Y485M1TL2IT9SH" localSheetId="0" hidden="1">[2]Table!#REF!</definedName>
    <definedName name="BEx1IKRPW8MLB9Y485M1TL2IT9SH" localSheetId="1" hidden="1">[2]Table!#REF!</definedName>
    <definedName name="BEx1IKRPW8MLB9Y485M1TL2IT9SH" localSheetId="2" hidden="1">[2]Table!#REF!</definedName>
    <definedName name="BEx1IKRPW8MLB9Y485M1TL2IT9SH" localSheetId="3" hidden="1">[2]Table!#REF!</definedName>
    <definedName name="BEx1IKRPW8MLB9Y485M1TL2IT9SH" hidden="1">[2]Table!#REF!</definedName>
    <definedName name="BEx1J7E8VCGLPYU82QXVUG5N3ZAI" localSheetId="7" hidden="1">[1]Table!#REF!</definedName>
    <definedName name="BEx1J7E8VCGLPYU82QXVUG5N3ZAI" localSheetId="0" hidden="1">[2]Table!#REF!</definedName>
    <definedName name="BEx1J7E8VCGLPYU82QXVUG5N3ZAI" localSheetId="1" hidden="1">[2]Table!#REF!</definedName>
    <definedName name="BEx1J7E8VCGLPYU82QXVUG5N3ZAI" localSheetId="2" hidden="1">[2]Table!#REF!</definedName>
    <definedName name="BEx1J7E8VCGLPYU82QXVUG5N3ZAI" localSheetId="3" hidden="1">[2]Table!#REF!</definedName>
    <definedName name="BEx1J7E8VCGLPYU82QXVUG5N3ZAI" hidden="1">[2]Table!#REF!</definedName>
    <definedName name="BEx1KUVWMB0QCWA3RBE4CADFVRIS" localSheetId="7" hidden="1">[1]Table!#REF!</definedName>
    <definedName name="BEx1KUVWMB0QCWA3RBE4CADFVRIS" localSheetId="0" hidden="1">[2]Table!#REF!</definedName>
    <definedName name="BEx1KUVWMB0QCWA3RBE4CADFVRIS" localSheetId="1" hidden="1">[2]Table!#REF!</definedName>
    <definedName name="BEx1KUVWMB0QCWA3RBE4CADFVRIS" localSheetId="2" hidden="1">[2]Table!#REF!</definedName>
    <definedName name="BEx1KUVWMB0QCWA3RBE4CADFVRIS" localSheetId="3" hidden="1">[2]Table!#REF!</definedName>
    <definedName name="BEx1KUVWMB0QCWA3RBE4CADFVRIS" hidden="1">[2]Table!#REF!</definedName>
    <definedName name="BEx1MEHB0NCT3BFY32C93HRRNR61" localSheetId="7" hidden="1">[1]Table!#REF!</definedName>
    <definedName name="BEx1MEHB0NCT3BFY32C93HRRNR61" localSheetId="0" hidden="1">[2]Table!#REF!</definedName>
    <definedName name="BEx1MEHB0NCT3BFY32C93HRRNR61" localSheetId="1" hidden="1">[2]Table!#REF!</definedName>
    <definedName name="BEx1MEHB0NCT3BFY32C93HRRNR61" localSheetId="2" hidden="1">[2]Table!#REF!</definedName>
    <definedName name="BEx1MEHB0NCT3BFY32C93HRRNR61" localSheetId="3" hidden="1">[2]Table!#REF!</definedName>
    <definedName name="BEx1MEHB0NCT3BFY32C93HRRNR61" hidden="1">[2]Table!#REF!</definedName>
    <definedName name="BEx1MTRKKVCHOZ0YGID6HZ49LJTO" localSheetId="7" hidden="1">[1]Table!#REF!</definedName>
    <definedName name="BEx1MTRKKVCHOZ0YGID6HZ49LJTO" localSheetId="0" hidden="1">[2]Table!#REF!</definedName>
    <definedName name="BEx1MTRKKVCHOZ0YGID6HZ49LJTO" localSheetId="1" hidden="1">[2]Table!#REF!</definedName>
    <definedName name="BEx1MTRKKVCHOZ0YGID6HZ49LJTO" localSheetId="2" hidden="1">[2]Table!#REF!</definedName>
    <definedName name="BEx1MTRKKVCHOZ0YGID6HZ49LJTO" localSheetId="3" hidden="1">[2]Table!#REF!</definedName>
    <definedName name="BEx1MTRKKVCHOZ0YGID6HZ49LJTO" hidden="1">[2]Table!#REF!</definedName>
    <definedName name="BEx1NM34KQTO1LDNSAFD1L82UZFG" localSheetId="7" hidden="1">[1]Table!#REF!</definedName>
    <definedName name="BEx1NM34KQTO1LDNSAFD1L82UZFG" localSheetId="0" hidden="1">[2]Table!#REF!</definedName>
    <definedName name="BEx1NM34KQTO1LDNSAFD1L82UZFG" localSheetId="1" hidden="1">[2]Table!#REF!</definedName>
    <definedName name="BEx1NM34KQTO1LDNSAFD1L82UZFG" localSheetId="2" hidden="1">[2]Table!#REF!</definedName>
    <definedName name="BEx1NM34KQTO1LDNSAFD1L82UZFG" localSheetId="3" hidden="1">[2]Table!#REF!</definedName>
    <definedName name="BEx1NM34KQTO1LDNSAFD1L82UZFG" hidden="1">[2]Table!#REF!</definedName>
    <definedName name="BEx1NRMTKOP28N5MIXZQLGARK6G3" localSheetId="7" hidden="1">[3]Table!#REF!</definedName>
    <definedName name="BEx1NRMTKOP28N5MIXZQLGARK6G3" localSheetId="0" hidden="1">[4]Table!#REF!</definedName>
    <definedName name="BEx1NRMTKOP28N5MIXZQLGARK6G3" localSheetId="1" hidden="1">[4]Table!#REF!</definedName>
    <definedName name="BEx1NRMTKOP28N5MIXZQLGARK6G3" localSheetId="2" hidden="1">[4]Table!#REF!</definedName>
    <definedName name="BEx1NRMTKOP28N5MIXZQLGARK6G3" localSheetId="3" hidden="1">[4]Table!#REF!</definedName>
    <definedName name="BEx1NRMTKOP28N5MIXZQLGARK6G3" hidden="1">[4]Table!#REF!</definedName>
    <definedName name="BEx1NZ4K1L8UON80Y2A4RASKWGNP" localSheetId="7" hidden="1">[1]Table!#REF!</definedName>
    <definedName name="BEx1NZ4K1L8UON80Y2A4RASKWGNP" localSheetId="0" hidden="1">[2]Table!#REF!</definedName>
    <definedName name="BEx1NZ4K1L8UON80Y2A4RASKWGNP" localSheetId="1" hidden="1">[2]Table!#REF!</definedName>
    <definedName name="BEx1NZ4K1L8UON80Y2A4RASKWGNP" localSheetId="2" hidden="1">[2]Table!#REF!</definedName>
    <definedName name="BEx1NZ4K1L8UON80Y2A4RASKWGNP" localSheetId="3" hidden="1">[2]Table!#REF!</definedName>
    <definedName name="BEx1NZ4K1L8UON80Y2A4RASKWGNP" hidden="1">[2]Table!#REF!</definedName>
    <definedName name="BEx1QSFA79US1A0WBGK6SPCPMIKP" localSheetId="7" hidden="1">[1]Table!#REF!</definedName>
    <definedName name="BEx1QSFA79US1A0WBGK6SPCPMIKP" localSheetId="0" hidden="1">[2]Table!#REF!</definedName>
    <definedName name="BEx1QSFA79US1A0WBGK6SPCPMIKP" localSheetId="1" hidden="1">[2]Table!#REF!</definedName>
    <definedName name="BEx1QSFA79US1A0WBGK6SPCPMIKP" localSheetId="2" hidden="1">[2]Table!#REF!</definedName>
    <definedName name="BEx1QSFA79US1A0WBGK6SPCPMIKP" localSheetId="3" hidden="1">[2]Table!#REF!</definedName>
    <definedName name="BEx1QSFA79US1A0WBGK6SPCPMIKP" hidden="1">[2]Table!#REF!</definedName>
    <definedName name="BEx1TJ0WLS9O7KNSGIPWTYHDYI1D" localSheetId="7" hidden="1">[1]Table!#REF!</definedName>
    <definedName name="BEx1TJ0WLS9O7KNSGIPWTYHDYI1D" localSheetId="0" hidden="1">[2]Table!#REF!</definedName>
    <definedName name="BEx1TJ0WLS9O7KNSGIPWTYHDYI1D" localSheetId="1" hidden="1">[2]Table!#REF!</definedName>
    <definedName name="BEx1TJ0WLS9O7KNSGIPWTYHDYI1D" localSheetId="2" hidden="1">[2]Table!#REF!</definedName>
    <definedName name="BEx1TJ0WLS9O7KNSGIPWTYHDYI1D" localSheetId="3" hidden="1">[2]Table!#REF!</definedName>
    <definedName name="BEx1TJ0WLS9O7KNSGIPWTYHDYI1D" hidden="1">[2]Table!#REF!</definedName>
    <definedName name="BEx1WGYTKZZIPM1577W5FEYKFH3V" localSheetId="7" hidden="1">[1]Table!#REF!</definedName>
    <definedName name="BEx1WGYTKZZIPM1577W5FEYKFH3V" localSheetId="0" hidden="1">[2]Table!#REF!</definedName>
    <definedName name="BEx1WGYTKZZIPM1577W5FEYKFH3V" localSheetId="1" hidden="1">[2]Table!#REF!</definedName>
    <definedName name="BEx1WGYTKZZIPM1577W5FEYKFH3V" localSheetId="2" hidden="1">[2]Table!#REF!</definedName>
    <definedName name="BEx1WGYTKZZIPM1577W5FEYKFH3V" localSheetId="3" hidden="1">[2]Table!#REF!</definedName>
    <definedName name="BEx1WGYTKZZIPM1577W5FEYKFH3V" hidden="1">[2]Table!#REF!</definedName>
    <definedName name="BEx1Y2IGS2K95E1M51PEF9KJZ0KB" localSheetId="7" hidden="1">[1]Table!#REF!</definedName>
    <definedName name="BEx1Y2IGS2K95E1M51PEF9KJZ0KB" localSheetId="0" hidden="1">[2]Table!#REF!</definedName>
    <definedName name="BEx1Y2IGS2K95E1M51PEF9KJZ0KB" localSheetId="1" hidden="1">[2]Table!#REF!</definedName>
    <definedName name="BEx1Y2IGS2K95E1M51PEF9KJZ0KB" localSheetId="2" hidden="1">[2]Table!#REF!</definedName>
    <definedName name="BEx1Y2IGS2K95E1M51PEF9KJZ0KB" localSheetId="3" hidden="1">[2]Table!#REF!</definedName>
    <definedName name="BEx1Y2IGS2K95E1M51PEF9KJZ0KB" hidden="1">[2]Table!#REF!</definedName>
    <definedName name="BEx1YL3DJ7Y4AZ01ERCOGW0FJ26T" localSheetId="7" hidden="1">[1]Table!#REF!</definedName>
    <definedName name="BEx1YL3DJ7Y4AZ01ERCOGW0FJ26T" localSheetId="0" hidden="1">[2]Table!#REF!</definedName>
    <definedName name="BEx1YL3DJ7Y4AZ01ERCOGW0FJ26T" localSheetId="1" hidden="1">[2]Table!#REF!</definedName>
    <definedName name="BEx1YL3DJ7Y4AZ01ERCOGW0FJ26T" localSheetId="2" hidden="1">[2]Table!#REF!</definedName>
    <definedName name="BEx1YL3DJ7Y4AZ01ERCOGW0FJ26T" localSheetId="3" hidden="1">[2]Table!#REF!</definedName>
    <definedName name="BEx1YL3DJ7Y4AZ01ERCOGW0FJ26T" hidden="1">[2]Table!#REF!</definedName>
    <definedName name="BEx3BQR5VZXNQ4H949ORM8ESU3B3" localSheetId="7" hidden="1">[1]Table!#REF!</definedName>
    <definedName name="BEx3BQR5VZXNQ4H949ORM8ESU3B3" localSheetId="0" hidden="1">[2]Table!#REF!</definedName>
    <definedName name="BEx3BQR5VZXNQ4H949ORM8ESU3B3" localSheetId="1" hidden="1">[2]Table!#REF!</definedName>
    <definedName name="BEx3BQR5VZXNQ4H949ORM8ESU3B3" localSheetId="2" hidden="1">[2]Table!#REF!</definedName>
    <definedName name="BEx3BQR5VZXNQ4H949ORM8ESU3B3" localSheetId="3" hidden="1">[2]Table!#REF!</definedName>
    <definedName name="BEx3BQR5VZXNQ4H949ORM8ESU3B3" hidden="1">[2]Table!#REF!</definedName>
    <definedName name="BEx3CO0SVO4WLH0DO43DCHYDTH1P" localSheetId="7" hidden="1">[1]Table!#REF!</definedName>
    <definedName name="BEx3CO0SVO4WLH0DO43DCHYDTH1P" localSheetId="0" hidden="1">[2]Table!#REF!</definedName>
    <definedName name="BEx3CO0SVO4WLH0DO43DCHYDTH1P" localSheetId="1" hidden="1">[2]Table!#REF!</definedName>
    <definedName name="BEx3CO0SVO4WLH0DO43DCHYDTH1P" localSheetId="2" hidden="1">[2]Table!#REF!</definedName>
    <definedName name="BEx3CO0SVO4WLH0DO43DCHYDTH1P" localSheetId="3" hidden="1">[2]Table!#REF!</definedName>
    <definedName name="BEx3CO0SVO4WLH0DO43DCHYDTH1P" hidden="1">[2]Table!#REF!</definedName>
    <definedName name="BEx3FX7EJL47JSLSWP3EOC265WAE" localSheetId="7" hidden="1">[1]Table!#REF!</definedName>
    <definedName name="BEx3FX7EJL47JSLSWP3EOC265WAE" localSheetId="0" hidden="1">[2]Table!#REF!</definedName>
    <definedName name="BEx3FX7EJL47JSLSWP3EOC265WAE" localSheetId="1" hidden="1">[2]Table!#REF!</definedName>
    <definedName name="BEx3FX7EJL47JSLSWP3EOC265WAE" localSheetId="2" hidden="1">[2]Table!#REF!</definedName>
    <definedName name="BEx3FX7EJL47JSLSWP3EOC265WAE" localSheetId="3" hidden="1">[2]Table!#REF!</definedName>
    <definedName name="BEx3FX7EJL47JSLSWP3EOC265WAE" hidden="1">[2]Table!#REF!</definedName>
    <definedName name="BEx3GCXR6IAS0B6WJ03GJVH7CO52" localSheetId="7" hidden="1">[1]Table!#REF!</definedName>
    <definedName name="BEx3GCXR6IAS0B6WJ03GJVH7CO52" localSheetId="0" hidden="1">[2]Table!#REF!</definedName>
    <definedName name="BEx3GCXR6IAS0B6WJ03GJVH7CO52" localSheetId="1" hidden="1">[2]Table!#REF!</definedName>
    <definedName name="BEx3GCXR6IAS0B6WJ03GJVH7CO52" localSheetId="2" hidden="1">[2]Table!#REF!</definedName>
    <definedName name="BEx3GCXR6IAS0B6WJ03GJVH7CO52" localSheetId="3" hidden="1">[2]Table!#REF!</definedName>
    <definedName name="BEx3GCXR6IAS0B6WJ03GJVH7CO52" hidden="1">[2]Table!#REF!</definedName>
    <definedName name="BEx3GMJ1Y6UU02DLRL0QXCEKDA6C" localSheetId="7" hidden="1">[1]Table!#REF!</definedName>
    <definedName name="BEx3GMJ1Y6UU02DLRL0QXCEKDA6C" localSheetId="0" hidden="1">[2]Table!#REF!</definedName>
    <definedName name="BEx3GMJ1Y6UU02DLRL0QXCEKDA6C" localSheetId="1" hidden="1">[2]Table!#REF!</definedName>
    <definedName name="BEx3GMJ1Y6UU02DLRL0QXCEKDA6C" localSheetId="2" hidden="1">[2]Table!#REF!</definedName>
    <definedName name="BEx3GMJ1Y6UU02DLRL0QXCEKDA6C" localSheetId="3" hidden="1">[2]Table!#REF!</definedName>
    <definedName name="BEx3GMJ1Y6UU02DLRL0QXCEKDA6C" hidden="1">[2]Table!#REF!</definedName>
    <definedName name="BEx3H5UX2GZFZZT657YR76RHW5I6" localSheetId="7" hidden="1">[1]Table!#REF!</definedName>
    <definedName name="BEx3H5UX2GZFZZT657YR76RHW5I6" localSheetId="0" hidden="1">[2]Table!#REF!</definedName>
    <definedName name="BEx3H5UX2GZFZZT657YR76RHW5I6" localSheetId="1" hidden="1">[2]Table!#REF!</definedName>
    <definedName name="BEx3H5UX2GZFZZT657YR76RHW5I6" localSheetId="2" hidden="1">[2]Table!#REF!</definedName>
    <definedName name="BEx3H5UX2GZFZZT657YR76RHW5I6" localSheetId="3" hidden="1">[2]Table!#REF!</definedName>
    <definedName name="BEx3H5UX2GZFZZT657YR76RHW5I6" hidden="1">[2]Table!#REF!</definedName>
    <definedName name="BEx3HWZB1R034H19UO7ML5GAQJSJ" localSheetId="7" hidden="1">[3]Table!#REF!</definedName>
    <definedName name="BEx3HWZB1R034H19UO7ML5GAQJSJ" localSheetId="0" hidden="1">[4]Table!#REF!</definedName>
    <definedName name="BEx3HWZB1R034H19UO7ML5GAQJSJ" localSheetId="1" hidden="1">[4]Table!#REF!</definedName>
    <definedName name="BEx3HWZB1R034H19UO7ML5GAQJSJ" localSheetId="2" hidden="1">[4]Table!#REF!</definedName>
    <definedName name="BEx3HWZB1R034H19UO7ML5GAQJSJ" localSheetId="3" hidden="1">[4]Table!#REF!</definedName>
    <definedName name="BEx3HWZB1R034H19UO7ML5GAQJSJ" hidden="1">[4]Table!#REF!</definedName>
    <definedName name="BEx3IYAH2DEBFWO8F94H4MXE3RLY" localSheetId="7" hidden="1">[1]Table!#REF!</definedName>
    <definedName name="BEx3IYAH2DEBFWO8F94H4MXE3RLY" localSheetId="0" hidden="1">[2]Table!#REF!</definedName>
    <definedName name="BEx3IYAH2DEBFWO8F94H4MXE3RLY" localSheetId="1" hidden="1">[2]Table!#REF!</definedName>
    <definedName name="BEx3IYAH2DEBFWO8F94H4MXE3RLY" localSheetId="2" hidden="1">[2]Table!#REF!</definedName>
    <definedName name="BEx3IYAH2DEBFWO8F94H4MXE3RLY" localSheetId="3" hidden="1">[2]Table!#REF!</definedName>
    <definedName name="BEx3IYAH2DEBFWO8F94H4MXE3RLY" hidden="1">[2]Table!#REF!</definedName>
    <definedName name="BEx3L4IN3LI4C26SITKTGAH27CDU" localSheetId="7" hidden="1">[1]Table!#REF!</definedName>
    <definedName name="BEx3L4IN3LI4C26SITKTGAH27CDU" localSheetId="0" hidden="1">[2]Table!#REF!</definedName>
    <definedName name="BEx3L4IN3LI4C26SITKTGAH27CDU" localSheetId="1" hidden="1">[2]Table!#REF!</definedName>
    <definedName name="BEx3L4IN3LI4C26SITKTGAH27CDU" localSheetId="2" hidden="1">[2]Table!#REF!</definedName>
    <definedName name="BEx3L4IN3LI4C26SITKTGAH27CDU" localSheetId="3" hidden="1">[2]Table!#REF!</definedName>
    <definedName name="BEx3L4IN3LI4C26SITKTGAH27CDU" hidden="1">[2]Table!#REF!</definedName>
    <definedName name="BEx3M1MR1K1NQD03H74BFWOK4MWQ" localSheetId="7" hidden="1">[1]Table!#REF!</definedName>
    <definedName name="BEx3M1MR1K1NQD03H74BFWOK4MWQ" localSheetId="0" hidden="1">[2]Table!#REF!</definedName>
    <definedName name="BEx3M1MR1K1NQD03H74BFWOK4MWQ" localSheetId="1" hidden="1">[2]Table!#REF!</definedName>
    <definedName name="BEx3M1MR1K1NQD03H74BFWOK4MWQ" localSheetId="2" hidden="1">[2]Table!#REF!</definedName>
    <definedName name="BEx3M1MR1K1NQD03H74BFWOK4MWQ" localSheetId="3" hidden="1">[2]Table!#REF!</definedName>
    <definedName name="BEx3M1MR1K1NQD03H74BFWOK4MWQ" hidden="1">[2]Table!#REF!</definedName>
    <definedName name="BEx3NKXF7GYXHBK75UI6MDRUSU0J" localSheetId="7" hidden="1">[1]Table!#REF!</definedName>
    <definedName name="BEx3NKXF7GYXHBK75UI6MDRUSU0J" localSheetId="0" hidden="1">[2]Table!#REF!</definedName>
    <definedName name="BEx3NKXF7GYXHBK75UI6MDRUSU0J" localSheetId="1" hidden="1">[2]Table!#REF!</definedName>
    <definedName name="BEx3NKXF7GYXHBK75UI6MDRUSU0J" localSheetId="2" hidden="1">[2]Table!#REF!</definedName>
    <definedName name="BEx3NKXF7GYXHBK75UI6MDRUSU0J" localSheetId="3" hidden="1">[2]Table!#REF!</definedName>
    <definedName name="BEx3NKXF7GYXHBK75UI6MDRUSU0J" hidden="1">[2]Table!#REF!</definedName>
    <definedName name="BEx3NMQ4BVC94728AUM7CCX7UHTU" localSheetId="7" hidden="1">[1]Table!#REF!</definedName>
    <definedName name="BEx3NMQ4BVC94728AUM7CCX7UHTU" localSheetId="0" hidden="1">[2]Table!#REF!</definedName>
    <definedName name="BEx3NMQ4BVC94728AUM7CCX7UHTU" localSheetId="1" hidden="1">[2]Table!#REF!</definedName>
    <definedName name="BEx3NMQ4BVC94728AUM7CCX7UHTU" localSheetId="2" hidden="1">[2]Table!#REF!</definedName>
    <definedName name="BEx3NMQ4BVC94728AUM7CCX7UHTU" localSheetId="3" hidden="1">[2]Table!#REF!</definedName>
    <definedName name="BEx3NMQ4BVC94728AUM7CCX7UHTU" hidden="1">[2]Table!#REF!</definedName>
    <definedName name="BEx3O19B8FTTAPVT5DZXQGQXWFR8" localSheetId="7" hidden="1">[1]Table!#REF!</definedName>
    <definedName name="BEx3O19B8FTTAPVT5DZXQGQXWFR8" localSheetId="0" hidden="1">[2]Table!#REF!</definedName>
    <definedName name="BEx3O19B8FTTAPVT5DZXQGQXWFR8" localSheetId="1" hidden="1">[2]Table!#REF!</definedName>
    <definedName name="BEx3O19B8FTTAPVT5DZXQGQXWFR8" localSheetId="2" hidden="1">[2]Table!#REF!</definedName>
    <definedName name="BEx3O19B8FTTAPVT5DZXQGQXWFR8" localSheetId="3" hidden="1">[2]Table!#REF!</definedName>
    <definedName name="BEx3O19B8FTTAPVT5DZXQGQXWFR8" hidden="1">[2]Table!#REF!</definedName>
    <definedName name="BEx3O85IKWARA6NCJOLRBRJFMEWW" localSheetId="7" hidden="1">[5]Table!#REF!</definedName>
    <definedName name="BEx3O85IKWARA6NCJOLRBRJFMEWW" localSheetId="0" hidden="1">[6]Table!#REF!</definedName>
    <definedName name="BEx3O85IKWARA6NCJOLRBRJFMEWW" localSheetId="1" hidden="1">[6]Table!#REF!</definedName>
    <definedName name="BEx3O85IKWARA6NCJOLRBRJFMEWW" localSheetId="2" hidden="1">[6]Table!#REF!</definedName>
    <definedName name="BEx3O85IKWARA6NCJOLRBRJFMEWW" localSheetId="3" hidden="1">[6]Table!#REF!</definedName>
    <definedName name="BEx3O85IKWARA6NCJOLRBRJFMEWW" hidden="1">[6]Table!#REF!</definedName>
    <definedName name="BEx3OAULZWOG4KCP4357NRIF0UD8" localSheetId="7" hidden="1">[1]Table!#REF!</definedName>
    <definedName name="BEx3OAULZWOG4KCP4357NRIF0UD8" localSheetId="0" hidden="1">[2]Table!#REF!</definedName>
    <definedName name="BEx3OAULZWOG4KCP4357NRIF0UD8" localSheetId="1" hidden="1">[2]Table!#REF!</definedName>
    <definedName name="BEx3OAULZWOG4KCP4357NRIF0UD8" localSheetId="2" hidden="1">[2]Table!#REF!</definedName>
    <definedName name="BEx3OAULZWOG4KCP4357NRIF0UD8" localSheetId="3" hidden="1">[2]Table!#REF!</definedName>
    <definedName name="BEx3OAULZWOG4KCP4357NRIF0UD8" hidden="1">[2]Table!#REF!</definedName>
    <definedName name="BEx3PKEMDW8KZEP11IL927C5O7I2" localSheetId="7" hidden="1">[1]Table!#REF!</definedName>
    <definedName name="BEx3PKEMDW8KZEP11IL927C5O7I2" localSheetId="0" hidden="1">[2]Table!#REF!</definedName>
    <definedName name="BEx3PKEMDW8KZEP11IL927C5O7I2" localSheetId="1" hidden="1">[2]Table!#REF!</definedName>
    <definedName name="BEx3PKEMDW8KZEP11IL927C5O7I2" localSheetId="2" hidden="1">[2]Table!#REF!</definedName>
    <definedName name="BEx3PKEMDW8KZEP11IL927C5O7I2" localSheetId="3" hidden="1">[2]Table!#REF!</definedName>
    <definedName name="BEx3PKEMDW8KZEP11IL927C5O7I2" hidden="1">[2]Table!#REF!</definedName>
    <definedName name="BEx3Q0VWPU5EQECK7MQ47TYJ3SWW" localSheetId="7" hidden="1">[1]Table!#REF!</definedName>
    <definedName name="BEx3Q0VWPU5EQECK7MQ47TYJ3SWW" localSheetId="0" hidden="1">[2]Table!#REF!</definedName>
    <definedName name="BEx3Q0VWPU5EQECK7MQ47TYJ3SWW" localSheetId="1" hidden="1">[2]Table!#REF!</definedName>
    <definedName name="BEx3Q0VWPU5EQECK7MQ47TYJ3SWW" localSheetId="2" hidden="1">[2]Table!#REF!</definedName>
    <definedName name="BEx3Q0VWPU5EQECK7MQ47TYJ3SWW" localSheetId="3" hidden="1">[2]Table!#REF!</definedName>
    <definedName name="BEx3Q0VWPU5EQECK7MQ47TYJ3SWW" hidden="1">[2]Table!#REF!</definedName>
    <definedName name="BEx3RHC2ZD5UFS6QD4OPFCNNMWH1" localSheetId="7" hidden="1">[1]Table!#REF!</definedName>
    <definedName name="BEx3RHC2ZD5UFS6QD4OPFCNNMWH1" localSheetId="0" hidden="1">[2]Table!#REF!</definedName>
    <definedName name="BEx3RHC2ZD5UFS6QD4OPFCNNMWH1" localSheetId="1" hidden="1">[2]Table!#REF!</definedName>
    <definedName name="BEx3RHC2ZD5UFS6QD4OPFCNNMWH1" localSheetId="2" hidden="1">[2]Table!#REF!</definedName>
    <definedName name="BEx3RHC2ZD5UFS6QD4OPFCNNMWH1" localSheetId="3" hidden="1">[2]Table!#REF!</definedName>
    <definedName name="BEx3RHC2ZD5UFS6QD4OPFCNNMWH1" hidden="1">[2]Table!#REF!</definedName>
    <definedName name="BEx58XHO7ZULLF2EUD7YIS0MGQJ5" localSheetId="7" hidden="1">[1]Table!#REF!</definedName>
    <definedName name="BEx58XHO7ZULLF2EUD7YIS0MGQJ5" localSheetId="0" hidden="1">[2]Table!#REF!</definedName>
    <definedName name="BEx58XHO7ZULLF2EUD7YIS0MGQJ5" localSheetId="1" hidden="1">[2]Table!#REF!</definedName>
    <definedName name="BEx58XHO7ZULLF2EUD7YIS0MGQJ5" localSheetId="2" hidden="1">[2]Table!#REF!</definedName>
    <definedName name="BEx58XHO7ZULLF2EUD7YIS0MGQJ5" localSheetId="3" hidden="1">[2]Table!#REF!</definedName>
    <definedName name="BEx58XHO7ZULLF2EUD7YIS0MGQJ5" hidden="1">[2]Table!#REF!</definedName>
    <definedName name="BEx59P7MAPNU129ZTC5H3EH892G1" localSheetId="7" hidden="1">[1]Table!#REF!</definedName>
    <definedName name="BEx59P7MAPNU129ZTC5H3EH892G1" localSheetId="0" hidden="1">[2]Table!#REF!</definedName>
    <definedName name="BEx59P7MAPNU129ZTC5H3EH892G1" localSheetId="1" hidden="1">[2]Table!#REF!</definedName>
    <definedName name="BEx59P7MAPNU129ZTC5H3EH892G1" localSheetId="2" hidden="1">[2]Table!#REF!</definedName>
    <definedName name="BEx59P7MAPNU129ZTC5H3EH892G1" localSheetId="3" hidden="1">[2]Table!#REF!</definedName>
    <definedName name="BEx59P7MAPNU129ZTC5H3EH892G1" hidden="1">[2]Table!#REF!</definedName>
    <definedName name="BEx5B825RW35M5H0UB2IZGGRS4ER" localSheetId="7" hidden="1">[1]Table!#REF!</definedName>
    <definedName name="BEx5B825RW35M5H0UB2IZGGRS4ER" localSheetId="0" hidden="1">[2]Table!#REF!</definedName>
    <definedName name="BEx5B825RW35M5H0UB2IZGGRS4ER" localSheetId="1" hidden="1">[2]Table!#REF!</definedName>
    <definedName name="BEx5B825RW35M5H0UB2IZGGRS4ER" localSheetId="2" hidden="1">[2]Table!#REF!</definedName>
    <definedName name="BEx5B825RW35M5H0UB2IZGGRS4ER" localSheetId="3" hidden="1">[2]Table!#REF!</definedName>
    <definedName name="BEx5B825RW35M5H0UB2IZGGRS4ER" hidden="1">[2]Table!#REF!</definedName>
    <definedName name="BEx5BHSQ42B50IU1TEQFUXFX9XQD" localSheetId="7" hidden="1">[1]Table!#REF!</definedName>
    <definedName name="BEx5BHSQ42B50IU1TEQFUXFX9XQD" localSheetId="0" hidden="1">[2]Table!#REF!</definedName>
    <definedName name="BEx5BHSQ42B50IU1TEQFUXFX9XQD" localSheetId="1" hidden="1">[2]Table!#REF!</definedName>
    <definedName name="BEx5BHSQ42B50IU1TEQFUXFX9XQD" localSheetId="2" hidden="1">[2]Table!#REF!</definedName>
    <definedName name="BEx5BHSQ42B50IU1TEQFUXFX9XQD" localSheetId="3" hidden="1">[2]Table!#REF!</definedName>
    <definedName name="BEx5BHSQ42B50IU1TEQFUXFX9XQD" hidden="1">[2]Table!#REF!</definedName>
    <definedName name="BEx5BYFMZ80TDDN2EZO8CF39AIAC" localSheetId="7" hidden="1">[1]Table!#REF!</definedName>
    <definedName name="BEx5BYFMZ80TDDN2EZO8CF39AIAC" localSheetId="0" hidden="1">[2]Table!#REF!</definedName>
    <definedName name="BEx5BYFMZ80TDDN2EZO8CF39AIAC" localSheetId="1" hidden="1">[2]Table!#REF!</definedName>
    <definedName name="BEx5BYFMZ80TDDN2EZO8CF39AIAC" localSheetId="2" hidden="1">[2]Table!#REF!</definedName>
    <definedName name="BEx5BYFMZ80TDDN2EZO8CF39AIAC" localSheetId="3" hidden="1">[2]Table!#REF!</definedName>
    <definedName name="BEx5BYFMZ80TDDN2EZO8CF39AIAC" hidden="1">[2]Table!#REF!</definedName>
    <definedName name="BEx5CFYQ0F1Z6P8SCVJ0I3UPVFE4" localSheetId="7" hidden="1">[1]Table!#REF!</definedName>
    <definedName name="BEx5CFYQ0F1Z6P8SCVJ0I3UPVFE4" localSheetId="0" hidden="1">[2]Table!#REF!</definedName>
    <definedName name="BEx5CFYQ0F1Z6P8SCVJ0I3UPVFE4" localSheetId="1" hidden="1">[2]Table!#REF!</definedName>
    <definedName name="BEx5CFYQ0F1Z6P8SCVJ0I3UPVFE4" localSheetId="2" hidden="1">[2]Table!#REF!</definedName>
    <definedName name="BEx5CFYQ0F1Z6P8SCVJ0I3UPVFE4" localSheetId="3" hidden="1">[2]Table!#REF!</definedName>
    <definedName name="BEx5CFYQ0F1Z6P8SCVJ0I3UPVFE4" hidden="1">[2]Table!#REF!</definedName>
    <definedName name="BEx5E123OLO9WQUOIRIDJ967KAGK" localSheetId="7" hidden="1">[1]Table!#REF!</definedName>
    <definedName name="BEx5E123OLO9WQUOIRIDJ967KAGK" localSheetId="0" hidden="1">[2]Table!#REF!</definedName>
    <definedName name="BEx5E123OLO9WQUOIRIDJ967KAGK" localSheetId="1" hidden="1">[2]Table!#REF!</definedName>
    <definedName name="BEx5E123OLO9WQUOIRIDJ967KAGK" localSheetId="2" hidden="1">[2]Table!#REF!</definedName>
    <definedName name="BEx5E123OLO9WQUOIRIDJ967KAGK" localSheetId="3" hidden="1">[2]Table!#REF!</definedName>
    <definedName name="BEx5E123OLO9WQUOIRIDJ967KAGK" hidden="1">[2]Table!#REF!</definedName>
    <definedName name="BEx5G1A8TFN4C4QII35U9DKYNIS8" localSheetId="7" hidden="1">[1]Table!#REF!</definedName>
    <definedName name="BEx5G1A8TFN4C4QII35U9DKYNIS8" localSheetId="0" hidden="1">[2]Table!#REF!</definedName>
    <definedName name="BEx5G1A8TFN4C4QII35U9DKYNIS8" localSheetId="1" hidden="1">[2]Table!#REF!</definedName>
    <definedName name="BEx5G1A8TFN4C4QII35U9DKYNIS8" localSheetId="2" hidden="1">[2]Table!#REF!</definedName>
    <definedName name="BEx5G1A8TFN4C4QII35U9DKYNIS8" localSheetId="3" hidden="1">[2]Table!#REF!</definedName>
    <definedName name="BEx5G1A8TFN4C4QII35U9DKYNIS8" hidden="1">[2]Table!#REF!</definedName>
    <definedName name="BEx5GID9MVBUPFFT9M8K8B5MO9NV" localSheetId="7" hidden="1">[1]Table!#REF!</definedName>
    <definedName name="BEx5GID9MVBUPFFT9M8K8B5MO9NV" localSheetId="0" hidden="1">[2]Table!#REF!</definedName>
    <definedName name="BEx5GID9MVBUPFFT9M8K8B5MO9NV" localSheetId="1" hidden="1">[2]Table!#REF!</definedName>
    <definedName name="BEx5GID9MVBUPFFT9M8K8B5MO9NV" localSheetId="2" hidden="1">[2]Table!#REF!</definedName>
    <definedName name="BEx5GID9MVBUPFFT9M8K8B5MO9NV" localSheetId="3" hidden="1">[2]Table!#REF!</definedName>
    <definedName name="BEx5GID9MVBUPFFT9M8K8B5MO9NV" hidden="1">[2]Table!#REF!</definedName>
    <definedName name="BEx5HWKGSGUFMQTV743HSDTZEVXB" localSheetId="7" hidden="1">[3]Table!#REF!</definedName>
    <definedName name="BEx5HWKGSGUFMQTV743HSDTZEVXB" localSheetId="0" hidden="1">[4]Table!#REF!</definedName>
    <definedName name="BEx5HWKGSGUFMQTV743HSDTZEVXB" localSheetId="1" hidden="1">[4]Table!#REF!</definedName>
    <definedName name="BEx5HWKGSGUFMQTV743HSDTZEVXB" localSheetId="2" hidden="1">[4]Table!#REF!</definedName>
    <definedName name="BEx5HWKGSGUFMQTV743HSDTZEVXB" localSheetId="3" hidden="1">[4]Table!#REF!</definedName>
    <definedName name="BEx5HWKGSGUFMQTV743HSDTZEVXB" hidden="1">[4]Table!#REF!</definedName>
    <definedName name="BEx5I244LQHZTF3XI66J8705R9XX" localSheetId="7" hidden="1">[1]Table!#REF!</definedName>
    <definedName name="BEx5I244LQHZTF3XI66J8705R9XX" localSheetId="0" hidden="1">[2]Table!#REF!</definedName>
    <definedName name="BEx5I244LQHZTF3XI66J8705R9XX" localSheetId="1" hidden="1">[2]Table!#REF!</definedName>
    <definedName name="BEx5I244LQHZTF3XI66J8705R9XX" localSheetId="2" hidden="1">[2]Table!#REF!</definedName>
    <definedName name="BEx5I244LQHZTF3XI66J8705R9XX" localSheetId="3" hidden="1">[2]Table!#REF!</definedName>
    <definedName name="BEx5I244LQHZTF3XI66J8705R9XX" hidden="1">[2]Table!#REF!</definedName>
    <definedName name="BEx5I8PBP4LIXDGID5BP0THLO0AQ" localSheetId="7" hidden="1">[1]Table!#REF!</definedName>
    <definedName name="BEx5I8PBP4LIXDGID5BP0THLO0AQ" localSheetId="0" hidden="1">[2]Table!#REF!</definedName>
    <definedName name="BEx5I8PBP4LIXDGID5BP0THLO0AQ" localSheetId="1" hidden="1">[2]Table!#REF!</definedName>
    <definedName name="BEx5I8PBP4LIXDGID5BP0THLO0AQ" localSheetId="2" hidden="1">[2]Table!#REF!</definedName>
    <definedName name="BEx5I8PBP4LIXDGID5BP0THLO0AQ" localSheetId="3" hidden="1">[2]Table!#REF!</definedName>
    <definedName name="BEx5I8PBP4LIXDGID5BP0THLO0AQ" hidden="1">[2]Table!#REF!</definedName>
    <definedName name="BEx5JNCT8Z7XSSPD5EMNAJELCU2V" localSheetId="7" hidden="1">[1]Table!#REF!</definedName>
    <definedName name="BEx5JNCT8Z7XSSPD5EMNAJELCU2V" localSheetId="0" hidden="1">[2]Table!#REF!</definedName>
    <definedName name="BEx5JNCT8Z7XSSPD5EMNAJELCU2V" localSheetId="1" hidden="1">[2]Table!#REF!</definedName>
    <definedName name="BEx5JNCT8Z7XSSPD5EMNAJELCU2V" localSheetId="2" hidden="1">[2]Table!#REF!</definedName>
    <definedName name="BEx5JNCT8Z7XSSPD5EMNAJELCU2V" localSheetId="3" hidden="1">[2]Table!#REF!</definedName>
    <definedName name="BEx5JNCT8Z7XSSPD5EMNAJELCU2V" hidden="1">[2]Table!#REF!</definedName>
    <definedName name="BEx5JQCNT9Y4RM306CHC8IPY3HBZ" localSheetId="7" hidden="1">[1]Table!#REF!</definedName>
    <definedName name="BEx5JQCNT9Y4RM306CHC8IPY3HBZ" localSheetId="0" hidden="1">[2]Table!#REF!</definedName>
    <definedName name="BEx5JQCNT9Y4RM306CHC8IPY3HBZ" localSheetId="1" hidden="1">[2]Table!#REF!</definedName>
    <definedName name="BEx5JQCNT9Y4RM306CHC8IPY3HBZ" localSheetId="2" hidden="1">[2]Table!#REF!</definedName>
    <definedName name="BEx5JQCNT9Y4RM306CHC8IPY3HBZ" localSheetId="3" hidden="1">[2]Table!#REF!</definedName>
    <definedName name="BEx5JQCNT9Y4RM306CHC8IPY3HBZ" hidden="1">[2]Table!#REF!</definedName>
    <definedName name="BEx5LTKQ8RQWJE4BC88OP928893U" localSheetId="7" hidden="1">[1]Table!#REF!</definedName>
    <definedName name="BEx5LTKQ8RQWJE4BC88OP928893U" localSheetId="0" hidden="1">[2]Table!#REF!</definedName>
    <definedName name="BEx5LTKQ8RQWJE4BC88OP928893U" localSheetId="1" hidden="1">[2]Table!#REF!</definedName>
    <definedName name="BEx5LTKQ8RQWJE4BC88OP928893U" localSheetId="2" hidden="1">[2]Table!#REF!</definedName>
    <definedName name="BEx5LTKQ8RQWJE4BC88OP928893U" localSheetId="3" hidden="1">[2]Table!#REF!</definedName>
    <definedName name="BEx5LTKQ8RQWJE4BC88OP928893U" hidden="1">[2]Table!#REF!</definedName>
    <definedName name="BEx5MBUW955HYXNO9YP2QVK5C39P" localSheetId="7" hidden="1">[1]Table!#REF!</definedName>
    <definedName name="BEx5MBUW955HYXNO9YP2QVK5C39P" localSheetId="0" hidden="1">[2]Table!#REF!</definedName>
    <definedName name="BEx5MBUW955HYXNO9YP2QVK5C39P" localSheetId="1" hidden="1">[2]Table!#REF!</definedName>
    <definedName name="BEx5MBUW955HYXNO9YP2QVK5C39P" localSheetId="2" hidden="1">[2]Table!#REF!</definedName>
    <definedName name="BEx5MBUW955HYXNO9YP2QVK5C39P" localSheetId="3" hidden="1">[2]Table!#REF!</definedName>
    <definedName name="BEx5MBUW955HYXNO9YP2QVK5C39P" hidden="1">[2]Table!#REF!</definedName>
    <definedName name="BEx5MLQZM68YQSKARVWTTPINFQ2C" localSheetId="7" hidden="1">[5]Table!#REF!</definedName>
    <definedName name="BEx5MLQZM68YQSKARVWTTPINFQ2C" localSheetId="0" hidden="1">[6]Table!#REF!</definedName>
    <definedName name="BEx5MLQZM68YQSKARVWTTPINFQ2C" localSheetId="1" hidden="1">[6]Table!#REF!</definedName>
    <definedName name="BEx5MLQZM68YQSKARVWTTPINFQ2C" localSheetId="2" hidden="1">[6]Table!#REF!</definedName>
    <definedName name="BEx5MLQZM68YQSKARVWTTPINFQ2C" localSheetId="3" hidden="1">[6]Table!#REF!</definedName>
    <definedName name="BEx5MLQZM68YQSKARVWTTPINFQ2C" hidden="1">[6]Table!#REF!</definedName>
    <definedName name="BEx5MVXTKNBXHNWTL43C670E4KXC" localSheetId="7" hidden="1">[1]Table!#REF!</definedName>
    <definedName name="BEx5MVXTKNBXHNWTL43C670E4KXC" localSheetId="0" hidden="1">[2]Table!#REF!</definedName>
    <definedName name="BEx5MVXTKNBXHNWTL43C670E4KXC" localSheetId="1" hidden="1">[2]Table!#REF!</definedName>
    <definedName name="BEx5MVXTKNBXHNWTL43C670E4KXC" localSheetId="2" hidden="1">[2]Table!#REF!</definedName>
    <definedName name="BEx5MVXTKNBXHNWTL43C670E4KXC" localSheetId="3" hidden="1">[2]Table!#REF!</definedName>
    <definedName name="BEx5MVXTKNBXHNWTL43C670E4KXC" hidden="1">[2]Table!#REF!</definedName>
    <definedName name="BEx5NTCRKG3MCO16Q0MJSA6DPSDX" localSheetId="7" hidden="1">[1]Table!#REF!</definedName>
    <definedName name="BEx5NTCRKG3MCO16Q0MJSA6DPSDX" localSheetId="0" hidden="1">[2]Table!#REF!</definedName>
    <definedName name="BEx5NTCRKG3MCO16Q0MJSA6DPSDX" localSheetId="1" hidden="1">[2]Table!#REF!</definedName>
    <definedName name="BEx5NTCRKG3MCO16Q0MJSA6DPSDX" localSheetId="2" hidden="1">[2]Table!#REF!</definedName>
    <definedName name="BEx5NTCRKG3MCO16Q0MJSA6DPSDX" localSheetId="3" hidden="1">[2]Table!#REF!</definedName>
    <definedName name="BEx5NTCRKG3MCO16Q0MJSA6DPSDX" hidden="1">[2]Table!#REF!</definedName>
    <definedName name="BEx5ONH1F6GHNI7M2DIURXTY5XSI" localSheetId="7" hidden="1">[3]Table!#REF!</definedName>
    <definedName name="BEx5ONH1F6GHNI7M2DIURXTY5XSI" localSheetId="0" hidden="1">[4]Table!#REF!</definedName>
    <definedName name="BEx5ONH1F6GHNI7M2DIURXTY5XSI" localSheetId="1" hidden="1">[4]Table!#REF!</definedName>
    <definedName name="BEx5ONH1F6GHNI7M2DIURXTY5XSI" localSheetId="2" hidden="1">[4]Table!#REF!</definedName>
    <definedName name="BEx5ONH1F6GHNI7M2DIURXTY5XSI" localSheetId="3" hidden="1">[4]Table!#REF!</definedName>
    <definedName name="BEx5ONH1F6GHNI7M2DIURXTY5XSI" hidden="1">[4]Table!#REF!</definedName>
    <definedName name="BEx774N83DXLJZ54Q42PWIJZ2DN1" localSheetId="7" hidden="1">[1]Table!#REF!</definedName>
    <definedName name="BEx774N83DXLJZ54Q42PWIJZ2DN1" localSheetId="0" hidden="1">[2]Table!#REF!</definedName>
    <definedName name="BEx774N83DXLJZ54Q42PWIJZ2DN1" localSheetId="1" hidden="1">[2]Table!#REF!</definedName>
    <definedName name="BEx774N83DXLJZ54Q42PWIJZ2DN1" localSheetId="2" hidden="1">[2]Table!#REF!</definedName>
    <definedName name="BEx774N83DXLJZ54Q42PWIJZ2DN1" localSheetId="3" hidden="1">[2]Table!#REF!</definedName>
    <definedName name="BEx774N83DXLJZ54Q42PWIJZ2DN1" hidden="1">[2]Table!#REF!</definedName>
    <definedName name="BEx78226TN58UE0CTY98YEDU0LSL" localSheetId="7" hidden="1">[1]Table!#REF!</definedName>
    <definedName name="BEx78226TN58UE0CTY98YEDU0LSL" localSheetId="0" hidden="1">[2]Table!#REF!</definedName>
    <definedName name="BEx78226TN58UE0CTY98YEDU0LSL" localSheetId="1" hidden="1">[2]Table!#REF!</definedName>
    <definedName name="BEx78226TN58UE0CTY98YEDU0LSL" localSheetId="2" hidden="1">[2]Table!#REF!</definedName>
    <definedName name="BEx78226TN58UE0CTY98YEDU0LSL" localSheetId="3" hidden="1">[2]Table!#REF!</definedName>
    <definedName name="BEx78226TN58UE0CTY98YEDU0LSL" hidden="1">[2]Table!#REF!</definedName>
    <definedName name="BEx79OCP4HQ6XP8EWNGEUDLOZBBS" localSheetId="7" hidden="1">[1]Table!#REF!</definedName>
    <definedName name="BEx79OCP4HQ6XP8EWNGEUDLOZBBS" localSheetId="0" hidden="1">[2]Table!#REF!</definedName>
    <definedName name="BEx79OCP4HQ6XP8EWNGEUDLOZBBS" localSheetId="1" hidden="1">[2]Table!#REF!</definedName>
    <definedName name="BEx79OCP4HQ6XP8EWNGEUDLOZBBS" localSheetId="2" hidden="1">[2]Table!#REF!</definedName>
    <definedName name="BEx79OCP4HQ6XP8EWNGEUDLOZBBS" localSheetId="3" hidden="1">[2]Table!#REF!</definedName>
    <definedName name="BEx79OCP4HQ6XP8EWNGEUDLOZBBS" hidden="1">[2]Table!#REF!</definedName>
    <definedName name="BEx7ABA2C9IWH5VSLVLLLCY62161" localSheetId="7" hidden="1">[1]Table!#REF!</definedName>
    <definedName name="BEx7ABA2C9IWH5VSLVLLLCY62161" localSheetId="0" hidden="1">[2]Table!#REF!</definedName>
    <definedName name="BEx7ABA2C9IWH5VSLVLLLCY62161" localSheetId="1" hidden="1">[2]Table!#REF!</definedName>
    <definedName name="BEx7ABA2C9IWH5VSLVLLLCY62161" localSheetId="2" hidden="1">[2]Table!#REF!</definedName>
    <definedName name="BEx7ABA2C9IWH5VSLVLLLCY62161" localSheetId="3" hidden="1">[2]Table!#REF!</definedName>
    <definedName name="BEx7ABA2C9IWH5VSLVLLLCY62161" hidden="1">[2]Table!#REF!</definedName>
    <definedName name="BEx7ASD1I654MEDCO6GGWA95PXSC" localSheetId="7" hidden="1">[1]Table!#REF!</definedName>
    <definedName name="BEx7ASD1I654MEDCO6GGWA95PXSC" localSheetId="0" hidden="1">[2]Table!#REF!</definedName>
    <definedName name="BEx7ASD1I654MEDCO6GGWA95PXSC" localSheetId="1" hidden="1">[2]Table!#REF!</definedName>
    <definedName name="BEx7ASD1I654MEDCO6GGWA95PXSC" localSheetId="2" hidden="1">[2]Table!#REF!</definedName>
    <definedName name="BEx7ASD1I654MEDCO6GGWA95PXSC" localSheetId="3" hidden="1">[2]Table!#REF!</definedName>
    <definedName name="BEx7ASD1I654MEDCO6GGWA95PXSC" hidden="1">[2]Table!#REF!</definedName>
    <definedName name="BEx7AVCX9S5RJP3NSZ4QM4E6ERDT" localSheetId="7" hidden="1">[1]Table!#REF!</definedName>
    <definedName name="BEx7AVCX9S5RJP3NSZ4QM4E6ERDT" localSheetId="0" hidden="1">[2]Table!#REF!</definedName>
    <definedName name="BEx7AVCX9S5RJP3NSZ4QM4E6ERDT" localSheetId="1" hidden="1">[2]Table!#REF!</definedName>
    <definedName name="BEx7AVCX9S5RJP3NSZ4QM4E6ERDT" localSheetId="2" hidden="1">[2]Table!#REF!</definedName>
    <definedName name="BEx7AVCX9S5RJP3NSZ4QM4E6ERDT" localSheetId="3" hidden="1">[2]Table!#REF!</definedName>
    <definedName name="BEx7AVCX9S5RJP3NSZ4QM4E6ERDT" hidden="1">[2]Table!#REF!</definedName>
    <definedName name="BEx7B6LH6917TXOSAAQ6U7HVF018" localSheetId="7" hidden="1">[1]Table!#REF!</definedName>
    <definedName name="BEx7B6LH6917TXOSAAQ6U7HVF018" localSheetId="0" hidden="1">[2]Table!#REF!</definedName>
    <definedName name="BEx7B6LH6917TXOSAAQ6U7HVF018" localSheetId="1" hidden="1">[2]Table!#REF!</definedName>
    <definedName name="BEx7B6LH6917TXOSAAQ6U7HVF018" localSheetId="2" hidden="1">[2]Table!#REF!</definedName>
    <definedName name="BEx7B6LH6917TXOSAAQ6U7HVF018" localSheetId="3" hidden="1">[2]Table!#REF!</definedName>
    <definedName name="BEx7B6LH6917TXOSAAQ6U7HVF018" hidden="1">[2]Table!#REF!</definedName>
    <definedName name="BEx7D5RWKRS4W71J4NZ6ZSFHPKFT" localSheetId="7" hidden="1">[1]Table!#REF!</definedName>
    <definedName name="BEx7D5RWKRS4W71J4NZ6ZSFHPKFT" localSheetId="0" hidden="1">[2]Table!#REF!</definedName>
    <definedName name="BEx7D5RWKRS4W71J4NZ6ZSFHPKFT" localSheetId="1" hidden="1">[2]Table!#REF!</definedName>
    <definedName name="BEx7D5RWKRS4W71J4NZ6ZSFHPKFT" localSheetId="2" hidden="1">[2]Table!#REF!</definedName>
    <definedName name="BEx7D5RWKRS4W71J4NZ6ZSFHPKFT" localSheetId="3" hidden="1">[2]Table!#REF!</definedName>
    <definedName name="BEx7D5RWKRS4W71J4NZ6ZSFHPKFT" hidden="1">[2]Table!#REF!</definedName>
    <definedName name="BEx7DVJTRV44IMJIBFXELE67SZ7S" localSheetId="7" hidden="1">[1]Table!#REF!</definedName>
    <definedName name="BEx7DVJTRV44IMJIBFXELE67SZ7S" localSheetId="0" hidden="1">[2]Table!#REF!</definedName>
    <definedName name="BEx7DVJTRV44IMJIBFXELE67SZ7S" localSheetId="1" hidden="1">[2]Table!#REF!</definedName>
    <definedName name="BEx7DVJTRV44IMJIBFXELE67SZ7S" localSheetId="2" hidden="1">[2]Table!#REF!</definedName>
    <definedName name="BEx7DVJTRV44IMJIBFXELE67SZ7S" localSheetId="3" hidden="1">[2]Table!#REF!</definedName>
    <definedName name="BEx7DVJTRV44IMJIBFXELE67SZ7S" hidden="1">[2]Table!#REF!</definedName>
    <definedName name="BEx7E2QT2U8THYOKBPXONB1B47WH" localSheetId="7" hidden="1">[1]Table!#REF!</definedName>
    <definedName name="BEx7E2QT2U8THYOKBPXONB1B47WH" localSheetId="0" hidden="1">[2]Table!#REF!</definedName>
    <definedName name="BEx7E2QT2U8THYOKBPXONB1B47WH" localSheetId="1" hidden="1">[2]Table!#REF!</definedName>
    <definedName name="BEx7E2QT2U8THYOKBPXONB1B47WH" localSheetId="2" hidden="1">[2]Table!#REF!</definedName>
    <definedName name="BEx7E2QT2U8THYOKBPXONB1B47WH" localSheetId="3" hidden="1">[2]Table!#REF!</definedName>
    <definedName name="BEx7E2QT2U8THYOKBPXONB1B47WH" hidden="1">[2]Table!#REF!</definedName>
    <definedName name="BEx7EI6DL1Z6UWLFBXAKVGZTKHWJ" localSheetId="7" hidden="1">[1]Table!#REF!</definedName>
    <definedName name="BEx7EI6DL1Z6UWLFBXAKVGZTKHWJ" localSheetId="0" hidden="1">[2]Table!#REF!</definedName>
    <definedName name="BEx7EI6DL1Z6UWLFBXAKVGZTKHWJ" localSheetId="1" hidden="1">[2]Table!#REF!</definedName>
    <definedName name="BEx7EI6DL1Z6UWLFBXAKVGZTKHWJ" localSheetId="2" hidden="1">[2]Table!#REF!</definedName>
    <definedName name="BEx7EI6DL1Z6UWLFBXAKVGZTKHWJ" localSheetId="3" hidden="1">[2]Table!#REF!</definedName>
    <definedName name="BEx7EI6DL1Z6UWLFBXAKVGZTKHWJ" hidden="1">[2]Table!#REF!</definedName>
    <definedName name="BEx7EQF0QX3L29JFJ5XBW8UOSD0R" localSheetId="7" hidden="1">[1]Table!#REF!</definedName>
    <definedName name="BEx7EQF0QX3L29JFJ5XBW8UOSD0R" localSheetId="0" hidden="1">[2]Table!#REF!</definedName>
    <definedName name="BEx7EQF0QX3L29JFJ5XBW8UOSD0R" localSheetId="1" hidden="1">[2]Table!#REF!</definedName>
    <definedName name="BEx7EQF0QX3L29JFJ5XBW8UOSD0R" localSheetId="2" hidden="1">[2]Table!#REF!</definedName>
    <definedName name="BEx7EQF0QX3L29JFJ5XBW8UOSD0R" localSheetId="3" hidden="1">[2]Table!#REF!</definedName>
    <definedName name="BEx7EQF0QX3L29JFJ5XBW8UOSD0R" hidden="1">[2]Table!#REF!</definedName>
    <definedName name="BEx7GR3ENYWRXXS5IT0UMEGOLGUH" localSheetId="7" hidden="1">[1]Table!#REF!</definedName>
    <definedName name="BEx7GR3ENYWRXXS5IT0UMEGOLGUH" localSheetId="0" hidden="1">[2]Table!#REF!</definedName>
    <definedName name="BEx7GR3ENYWRXXS5IT0UMEGOLGUH" localSheetId="1" hidden="1">[2]Table!#REF!</definedName>
    <definedName name="BEx7GR3ENYWRXXS5IT0UMEGOLGUH" localSheetId="2" hidden="1">[2]Table!#REF!</definedName>
    <definedName name="BEx7GR3ENYWRXXS5IT0UMEGOLGUH" localSheetId="3" hidden="1">[2]Table!#REF!</definedName>
    <definedName name="BEx7GR3ENYWRXXS5IT0UMEGOLGUH" hidden="1">[2]Table!#REF!</definedName>
    <definedName name="BEx7H14XCXH7WEXEY1HVO53A6AGH" localSheetId="7" hidden="1">[1]Table!#REF!</definedName>
    <definedName name="BEx7H14XCXH7WEXEY1HVO53A6AGH" localSheetId="0" hidden="1">[2]Table!#REF!</definedName>
    <definedName name="BEx7H14XCXH7WEXEY1HVO53A6AGH" localSheetId="1" hidden="1">[2]Table!#REF!</definedName>
    <definedName name="BEx7H14XCXH7WEXEY1HVO53A6AGH" localSheetId="2" hidden="1">[2]Table!#REF!</definedName>
    <definedName name="BEx7H14XCXH7WEXEY1HVO53A6AGH" localSheetId="3" hidden="1">[2]Table!#REF!</definedName>
    <definedName name="BEx7H14XCXH7WEXEY1HVO53A6AGH" hidden="1">[2]Table!#REF!</definedName>
    <definedName name="BEx7HFTIA8AC8BR8HKIN81VE1SGW" localSheetId="7" hidden="1">[1]Table!#REF!</definedName>
    <definedName name="BEx7HFTIA8AC8BR8HKIN81VE1SGW" localSheetId="0" hidden="1">[2]Table!#REF!</definedName>
    <definedName name="BEx7HFTIA8AC8BR8HKIN81VE1SGW" localSheetId="1" hidden="1">[2]Table!#REF!</definedName>
    <definedName name="BEx7HFTIA8AC8BR8HKIN81VE1SGW" localSheetId="2" hidden="1">[2]Table!#REF!</definedName>
    <definedName name="BEx7HFTIA8AC8BR8HKIN81VE1SGW" localSheetId="3" hidden="1">[2]Table!#REF!</definedName>
    <definedName name="BEx7HFTIA8AC8BR8HKIN81VE1SGW" hidden="1">[2]Table!#REF!</definedName>
    <definedName name="BEx7L8XOV64OMS15ZFURFEUXLMWF" localSheetId="7" hidden="1">[1]Table!#REF!</definedName>
    <definedName name="BEx7L8XOV64OMS15ZFURFEUXLMWF" localSheetId="0" hidden="1">[2]Table!#REF!</definedName>
    <definedName name="BEx7L8XOV64OMS15ZFURFEUXLMWF" localSheetId="1" hidden="1">[2]Table!#REF!</definedName>
    <definedName name="BEx7L8XOV64OMS15ZFURFEUXLMWF" localSheetId="2" hidden="1">[2]Table!#REF!</definedName>
    <definedName name="BEx7L8XOV64OMS15ZFURFEUXLMWF" localSheetId="3" hidden="1">[2]Table!#REF!</definedName>
    <definedName name="BEx7L8XOV64OMS15ZFURFEUXLMWF" hidden="1">[2]Table!#REF!</definedName>
    <definedName name="BEx7LCOFPPG5CAI9OO09DCBE07P4" localSheetId="7" hidden="1">[1]Table!#REF!</definedName>
    <definedName name="BEx7LCOFPPG5CAI9OO09DCBE07P4" localSheetId="0" hidden="1">[2]Table!#REF!</definedName>
    <definedName name="BEx7LCOFPPG5CAI9OO09DCBE07P4" localSheetId="1" hidden="1">[2]Table!#REF!</definedName>
    <definedName name="BEx7LCOFPPG5CAI9OO09DCBE07P4" localSheetId="2" hidden="1">[2]Table!#REF!</definedName>
    <definedName name="BEx7LCOFPPG5CAI9OO09DCBE07P4" localSheetId="3" hidden="1">[2]Table!#REF!</definedName>
    <definedName name="BEx7LCOFPPG5CAI9OO09DCBE07P4" hidden="1">[2]Table!#REF!</definedName>
    <definedName name="BEx91QH5JRZKQP1GPN2SQMR3CKAG" localSheetId="7" hidden="1">[1]Table!#REF!</definedName>
    <definedName name="BEx91QH5JRZKQP1GPN2SQMR3CKAG" localSheetId="0" hidden="1">[2]Table!#REF!</definedName>
    <definedName name="BEx91QH5JRZKQP1GPN2SQMR3CKAG" localSheetId="1" hidden="1">[2]Table!#REF!</definedName>
    <definedName name="BEx91QH5JRZKQP1GPN2SQMR3CKAG" localSheetId="2" hidden="1">[2]Table!#REF!</definedName>
    <definedName name="BEx91QH5JRZKQP1GPN2SQMR3CKAG" localSheetId="3" hidden="1">[2]Table!#REF!</definedName>
    <definedName name="BEx91QH5JRZKQP1GPN2SQMR3CKAG" hidden="1">[2]Table!#REF!</definedName>
    <definedName name="BEx92S8MHFFIVRQ2YSHZNQGOFUHD" localSheetId="7" hidden="1">[1]Table!#REF!</definedName>
    <definedName name="BEx92S8MHFFIVRQ2YSHZNQGOFUHD" localSheetId="0" hidden="1">[2]Table!#REF!</definedName>
    <definedName name="BEx92S8MHFFIVRQ2YSHZNQGOFUHD" localSheetId="1" hidden="1">[2]Table!#REF!</definedName>
    <definedName name="BEx92S8MHFFIVRQ2YSHZNQGOFUHD" localSheetId="2" hidden="1">[2]Table!#REF!</definedName>
    <definedName name="BEx92S8MHFFIVRQ2YSHZNQGOFUHD" localSheetId="3" hidden="1">[2]Table!#REF!</definedName>
    <definedName name="BEx92S8MHFFIVRQ2YSHZNQGOFUHD" hidden="1">[2]Table!#REF!</definedName>
    <definedName name="BEx93SY9RWG3HUV4YXQKXJH9FH14" localSheetId="7" hidden="1">[1]Table!#REF!</definedName>
    <definedName name="BEx93SY9RWG3HUV4YXQKXJH9FH14" localSheetId="0" hidden="1">[2]Table!#REF!</definedName>
    <definedName name="BEx93SY9RWG3HUV4YXQKXJH9FH14" localSheetId="1" hidden="1">[2]Table!#REF!</definedName>
    <definedName name="BEx93SY9RWG3HUV4YXQKXJH9FH14" localSheetId="2" hidden="1">[2]Table!#REF!</definedName>
    <definedName name="BEx93SY9RWG3HUV4YXQKXJH9FH14" localSheetId="3" hidden="1">[2]Table!#REF!</definedName>
    <definedName name="BEx93SY9RWG3HUV4YXQKXJH9FH14" hidden="1">[2]Table!#REF!</definedName>
    <definedName name="BEx94GXG30CIVB6ZQN3X3IK6BZXQ" localSheetId="7" hidden="1">[1]Table!#REF!</definedName>
    <definedName name="BEx94GXG30CIVB6ZQN3X3IK6BZXQ" localSheetId="0" hidden="1">[2]Table!#REF!</definedName>
    <definedName name="BEx94GXG30CIVB6ZQN3X3IK6BZXQ" localSheetId="1" hidden="1">[2]Table!#REF!</definedName>
    <definedName name="BEx94GXG30CIVB6ZQN3X3IK6BZXQ" localSheetId="2" hidden="1">[2]Table!#REF!</definedName>
    <definedName name="BEx94GXG30CIVB6ZQN3X3IK6BZXQ" localSheetId="3" hidden="1">[2]Table!#REF!</definedName>
    <definedName name="BEx94GXG30CIVB6ZQN3X3IK6BZXQ" hidden="1">[2]Table!#REF!</definedName>
    <definedName name="BEx94HZ5LURYM9ST744ALV6ZCKYP" localSheetId="7" hidden="1">[1]Table!#REF!</definedName>
    <definedName name="BEx94HZ5LURYM9ST744ALV6ZCKYP" localSheetId="0" hidden="1">[2]Table!#REF!</definedName>
    <definedName name="BEx94HZ5LURYM9ST744ALV6ZCKYP" localSheetId="1" hidden="1">[2]Table!#REF!</definedName>
    <definedName name="BEx94HZ5LURYM9ST744ALV6ZCKYP" localSheetId="2" hidden="1">[2]Table!#REF!</definedName>
    <definedName name="BEx94HZ5LURYM9ST744ALV6ZCKYP" localSheetId="3" hidden="1">[2]Table!#REF!</definedName>
    <definedName name="BEx94HZ5LURYM9ST744ALV6ZCKYP" hidden="1">[2]Table!#REF!</definedName>
    <definedName name="BEx94IQ75E90YUMWJ9N591LR7DQQ" localSheetId="7" hidden="1">[1]Table!#REF!</definedName>
    <definedName name="BEx94IQ75E90YUMWJ9N591LR7DQQ" localSheetId="0" hidden="1">[2]Table!#REF!</definedName>
    <definedName name="BEx94IQ75E90YUMWJ9N591LR7DQQ" localSheetId="1" hidden="1">[2]Table!#REF!</definedName>
    <definedName name="BEx94IQ75E90YUMWJ9N591LR7DQQ" localSheetId="2" hidden="1">[2]Table!#REF!</definedName>
    <definedName name="BEx94IQ75E90YUMWJ9N591LR7DQQ" localSheetId="3" hidden="1">[2]Table!#REF!</definedName>
    <definedName name="BEx94IQ75E90YUMWJ9N591LR7DQQ" hidden="1">[2]Table!#REF!</definedName>
    <definedName name="BEx955NIAWX5OLAHMTV6QFUZPR30" localSheetId="7" hidden="1">[1]Table!#REF!</definedName>
    <definedName name="BEx955NIAWX5OLAHMTV6QFUZPR30" localSheetId="0" hidden="1">[2]Table!#REF!</definedName>
    <definedName name="BEx955NIAWX5OLAHMTV6QFUZPR30" localSheetId="1" hidden="1">[2]Table!#REF!</definedName>
    <definedName name="BEx955NIAWX5OLAHMTV6QFUZPR30" localSheetId="2" hidden="1">[2]Table!#REF!</definedName>
    <definedName name="BEx955NIAWX5OLAHMTV6QFUZPR30" localSheetId="3" hidden="1">[2]Table!#REF!</definedName>
    <definedName name="BEx955NIAWX5OLAHMTV6QFUZPR30" hidden="1">[2]Table!#REF!</definedName>
    <definedName name="BEx97NPQBACJVD9K1YXI08RTW9E2" localSheetId="7" hidden="1">[1]Table!#REF!</definedName>
    <definedName name="BEx97NPQBACJVD9K1YXI08RTW9E2" localSheetId="0" hidden="1">[2]Table!#REF!</definedName>
    <definedName name="BEx97NPQBACJVD9K1YXI08RTW9E2" localSheetId="1" hidden="1">[2]Table!#REF!</definedName>
    <definedName name="BEx97NPQBACJVD9K1YXI08RTW9E2" localSheetId="2" hidden="1">[2]Table!#REF!</definedName>
    <definedName name="BEx97NPQBACJVD9K1YXI08RTW9E2" localSheetId="3" hidden="1">[2]Table!#REF!</definedName>
    <definedName name="BEx97NPQBACJVD9K1YXI08RTW9E2" hidden="1">[2]Table!#REF!</definedName>
    <definedName name="BEx9871KU0N99P0900EAK69VFYT2" localSheetId="7" hidden="1">[1]Table!#REF!</definedName>
    <definedName name="BEx9871KU0N99P0900EAK69VFYT2" localSheetId="0" hidden="1">[2]Table!#REF!</definedName>
    <definedName name="BEx9871KU0N99P0900EAK69VFYT2" localSheetId="1" hidden="1">[2]Table!#REF!</definedName>
    <definedName name="BEx9871KU0N99P0900EAK69VFYT2" localSheetId="2" hidden="1">[2]Table!#REF!</definedName>
    <definedName name="BEx9871KU0N99P0900EAK69VFYT2" localSheetId="3" hidden="1">[2]Table!#REF!</definedName>
    <definedName name="BEx9871KU0N99P0900EAK69VFYT2" hidden="1">[2]Table!#REF!</definedName>
    <definedName name="BEx99YFI2XJ23DE94815HFUG4YNW" localSheetId="7" hidden="1">[3]Table!#REF!</definedName>
    <definedName name="BEx99YFI2XJ23DE94815HFUG4YNW" localSheetId="0" hidden="1">[4]Table!#REF!</definedName>
    <definedName name="BEx99YFI2XJ23DE94815HFUG4YNW" localSheetId="1" hidden="1">[4]Table!#REF!</definedName>
    <definedName name="BEx99YFI2XJ23DE94815HFUG4YNW" localSheetId="2" hidden="1">[4]Table!#REF!</definedName>
    <definedName name="BEx99YFI2XJ23DE94815HFUG4YNW" localSheetId="3" hidden="1">[4]Table!#REF!</definedName>
    <definedName name="BEx99YFI2XJ23DE94815HFUG4YNW" hidden="1">[4]Table!#REF!</definedName>
    <definedName name="BEx9AV8W1FAWF5BHATYEN47X12JN" localSheetId="7" hidden="1">[1]Table!#REF!</definedName>
    <definedName name="BEx9AV8W1FAWF5BHATYEN47X12JN" localSheetId="0" hidden="1">[2]Table!#REF!</definedName>
    <definedName name="BEx9AV8W1FAWF5BHATYEN47X12JN" localSheetId="1" hidden="1">[2]Table!#REF!</definedName>
    <definedName name="BEx9AV8W1FAWF5BHATYEN47X12JN" localSheetId="2" hidden="1">[2]Table!#REF!</definedName>
    <definedName name="BEx9AV8W1FAWF5BHATYEN47X12JN" localSheetId="3" hidden="1">[2]Table!#REF!</definedName>
    <definedName name="BEx9AV8W1FAWF5BHATYEN47X12JN" hidden="1">[2]Table!#REF!</definedName>
    <definedName name="BEx9E2BZ2B1R41FMGJCJ7JLGLUAJ" localSheetId="7" hidden="1">[1]Table!#REF!</definedName>
    <definedName name="BEx9E2BZ2B1R41FMGJCJ7JLGLUAJ" localSheetId="0" hidden="1">[2]Table!#REF!</definedName>
    <definedName name="BEx9E2BZ2B1R41FMGJCJ7JLGLUAJ" localSheetId="1" hidden="1">[2]Table!#REF!</definedName>
    <definedName name="BEx9E2BZ2B1R41FMGJCJ7JLGLUAJ" localSheetId="2" hidden="1">[2]Table!#REF!</definedName>
    <definedName name="BEx9E2BZ2B1R41FMGJCJ7JLGLUAJ" localSheetId="3" hidden="1">[2]Table!#REF!</definedName>
    <definedName name="BEx9E2BZ2B1R41FMGJCJ7JLGLUAJ" hidden="1">[2]Table!#REF!</definedName>
    <definedName name="BEx9GY6BVFQGCLMOWVT6PIC9WP5X" localSheetId="7" hidden="1">[1]Table!#REF!</definedName>
    <definedName name="BEx9GY6BVFQGCLMOWVT6PIC9WP5X" localSheetId="0" hidden="1">[2]Table!#REF!</definedName>
    <definedName name="BEx9GY6BVFQGCLMOWVT6PIC9WP5X" localSheetId="1" hidden="1">[2]Table!#REF!</definedName>
    <definedName name="BEx9GY6BVFQGCLMOWVT6PIC9WP5X" localSheetId="2" hidden="1">[2]Table!#REF!</definedName>
    <definedName name="BEx9GY6BVFQGCLMOWVT6PIC9WP5X" localSheetId="3" hidden="1">[2]Table!#REF!</definedName>
    <definedName name="BEx9GY6BVFQGCLMOWVT6PIC9WP5X" hidden="1">[2]Table!#REF!</definedName>
    <definedName name="BEx9H04IB14E1437FF2OIRRWBSD7" localSheetId="7" hidden="1">[1]Table!#REF!</definedName>
    <definedName name="BEx9H04IB14E1437FF2OIRRWBSD7" localSheetId="0" hidden="1">[2]Table!#REF!</definedName>
    <definedName name="BEx9H04IB14E1437FF2OIRRWBSD7" localSheetId="1" hidden="1">[2]Table!#REF!</definedName>
    <definedName name="BEx9H04IB14E1437FF2OIRRWBSD7" localSheetId="2" hidden="1">[2]Table!#REF!</definedName>
    <definedName name="BEx9H04IB14E1437FF2OIRRWBSD7" localSheetId="3" hidden="1">[2]Table!#REF!</definedName>
    <definedName name="BEx9H04IB14E1437FF2OIRRWBSD7" hidden="1">[2]Table!#REF!</definedName>
    <definedName name="BEx9JLBYK239B3F841C7YG1GT7ST" localSheetId="7" hidden="1">[1]Table!#REF!</definedName>
    <definedName name="BEx9JLBYK239B3F841C7YG1GT7ST" localSheetId="0" hidden="1">[2]Table!#REF!</definedName>
    <definedName name="BEx9JLBYK239B3F841C7YG1GT7ST" localSheetId="1" hidden="1">[2]Table!#REF!</definedName>
    <definedName name="BEx9JLBYK239B3F841C7YG1GT7ST" localSheetId="2" hidden="1">[2]Table!#REF!</definedName>
    <definedName name="BEx9JLBYK239B3F841C7YG1GT7ST" localSheetId="3" hidden="1">[2]Table!#REF!</definedName>
    <definedName name="BEx9JLBYK239B3F841C7YG1GT7ST" hidden="1">[2]Table!#REF!</definedName>
    <definedName name="BExAW8PKKAU1ST51JMUXE6TDPT3Q" localSheetId="7" hidden="1">[1]Table!#REF!</definedName>
    <definedName name="BExAW8PKKAU1ST51JMUXE6TDPT3Q" localSheetId="0" hidden="1">[2]Table!#REF!</definedName>
    <definedName name="BExAW8PKKAU1ST51JMUXE6TDPT3Q" localSheetId="1" hidden="1">[2]Table!#REF!</definedName>
    <definedName name="BExAW8PKKAU1ST51JMUXE6TDPT3Q" localSheetId="2" hidden="1">[2]Table!#REF!</definedName>
    <definedName name="BExAW8PKKAU1ST51JMUXE6TDPT3Q" localSheetId="3" hidden="1">[2]Table!#REF!</definedName>
    <definedName name="BExAW8PKKAU1ST51JMUXE6TDPT3Q" hidden="1">[2]Table!#REF!</definedName>
    <definedName name="BExAZGUGQNHWJLLGTRWMKC4HGUMD" localSheetId="7" hidden="1">[3]Table!#REF!</definedName>
    <definedName name="BExAZGUGQNHWJLLGTRWMKC4HGUMD" localSheetId="0" hidden="1">[4]Table!#REF!</definedName>
    <definedName name="BExAZGUGQNHWJLLGTRWMKC4HGUMD" localSheetId="1" hidden="1">[4]Table!#REF!</definedName>
    <definedName name="BExAZGUGQNHWJLLGTRWMKC4HGUMD" localSheetId="2" hidden="1">[4]Table!#REF!</definedName>
    <definedName name="BExAZGUGQNHWJLLGTRWMKC4HGUMD" localSheetId="3" hidden="1">[4]Table!#REF!</definedName>
    <definedName name="BExAZGUGQNHWJLLGTRWMKC4HGUMD" hidden="1">[4]Table!#REF!</definedName>
    <definedName name="BExB072HHXVMUC0VYNGG48GRSH5Q" localSheetId="7" hidden="1">[1]Table!#REF!</definedName>
    <definedName name="BExB072HHXVMUC0VYNGG48GRSH5Q" localSheetId="0" hidden="1">[2]Table!#REF!</definedName>
    <definedName name="BExB072HHXVMUC0VYNGG48GRSH5Q" localSheetId="1" hidden="1">[2]Table!#REF!</definedName>
    <definedName name="BExB072HHXVMUC0VYNGG48GRSH5Q" localSheetId="2" hidden="1">[2]Table!#REF!</definedName>
    <definedName name="BExB072HHXVMUC0VYNGG48GRSH5Q" localSheetId="3" hidden="1">[2]Table!#REF!</definedName>
    <definedName name="BExB072HHXVMUC0VYNGG48GRSH5Q" hidden="1">[2]Table!#REF!</definedName>
    <definedName name="BExB1GMD0PIDGTFBGQOPRWQSP9I4" localSheetId="7" hidden="1">[1]Table!#REF!</definedName>
    <definedName name="BExB1GMD0PIDGTFBGQOPRWQSP9I4" localSheetId="0" hidden="1">[2]Table!#REF!</definedName>
    <definedName name="BExB1GMD0PIDGTFBGQOPRWQSP9I4" localSheetId="1" hidden="1">[2]Table!#REF!</definedName>
    <definedName name="BExB1GMD0PIDGTFBGQOPRWQSP9I4" localSheetId="2" hidden="1">[2]Table!#REF!</definedName>
    <definedName name="BExB1GMD0PIDGTFBGQOPRWQSP9I4" localSheetId="3" hidden="1">[2]Table!#REF!</definedName>
    <definedName name="BExB1GMD0PIDGTFBGQOPRWQSP9I4" hidden="1">[2]Table!#REF!</definedName>
    <definedName name="BExB1WI6M8I0EEP1ANUQZCFY24EV" localSheetId="7" hidden="1">[1]Table!#REF!</definedName>
    <definedName name="BExB1WI6M8I0EEP1ANUQZCFY24EV" localSheetId="0" hidden="1">[2]Table!#REF!</definedName>
    <definedName name="BExB1WI6M8I0EEP1ANUQZCFY24EV" localSheetId="1" hidden="1">[2]Table!#REF!</definedName>
    <definedName name="BExB1WI6M8I0EEP1ANUQZCFY24EV" localSheetId="2" hidden="1">[2]Table!#REF!</definedName>
    <definedName name="BExB1WI6M8I0EEP1ANUQZCFY24EV" localSheetId="3" hidden="1">[2]Table!#REF!</definedName>
    <definedName name="BExB1WI6M8I0EEP1ANUQZCFY24EV" hidden="1">[2]Table!#REF!</definedName>
    <definedName name="BExB442RX0T3L6HUL6X5T21CENW6" localSheetId="7" hidden="1">[1]Table!#REF!</definedName>
    <definedName name="BExB442RX0T3L6HUL6X5T21CENW6" localSheetId="0" hidden="1">[2]Table!#REF!</definedName>
    <definedName name="BExB442RX0T3L6HUL6X5T21CENW6" localSheetId="1" hidden="1">[2]Table!#REF!</definedName>
    <definedName name="BExB442RX0T3L6HUL6X5T21CENW6" localSheetId="2" hidden="1">[2]Table!#REF!</definedName>
    <definedName name="BExB442RX0T3L6HUL6X5T21CENW6" localSheetId="3" hidden="1">[2]Table!#REF!</definedName>
    <definedName name="BExB442RX0T3L6HUL6X5T21CENW6" hidden="1">[2]Table!#REF!</definedName>
    <definedName name="BExB5833OAOJ22VK1YK47FHUSVK2" localSheetId="7" hidden="1">[1]Table!#REF!</definedName>
    <definedName name="BExB5833OAOJ22VK1YK47FHUSVK2" localSheetId="0" hidden="1">[2]Table!#REF!</definedName>
    <definedName name="BExB5833OAOJ22VK1YK47FHUSVK2" localSheetId="1" hidden="1">[2]Table!#REF!</definedName>
    <definedName name="BExB5833OAOJ22VK1YK47FHUSVK2" localSheetId="2" hidden="1">[2]Table!#REF!</definedName>
    <definedName name="BExB5833OAOJ22VK1YK47FHUSVK2" localSheetId="3" hidden="1">[2]Table!#REF!</definedName>
    <definedName name="BExB5833OAOJ22VK1YK47FHUSVK2" hidden="1">[2]Table!#REF!</definedName>
    <definedName name="BExB806PAXX70XUTA3ZI7OORD78R" localSheetId="7" hidden="1">[1]Table!#REF!</definedName>
    <definedName name="BExB806PAXX70XUTA3ZI7OORD78R" localSheetId="0" hidden="1">[2]Table!#REF!</definedName>
    <definedName name="BExB806PAXX70XUTA3ZI7OORD78R" localSheetId="1" hidden="1">[2]Table!#REF!</definedName>
    <definedName name="BExB806PAXX70XUTA3ZI7OORD78R" localSheetId="2" hidden="1">[2]Table!#REF!</definedName>
    <definedName name="BExB806PAXX70XUTA3ZI7OORD78R" localSheetId="3" hidden="1">[2]Table!#REF!</definedName>
    <definedName name="BExB806PAXX70XUTA3ZI7OORD78R" hidden="1">[2]Table!#REF!</definedName>
    <definedName name="BExB8U5N0D85YR8APKN3PPKG0FWP" localSheetId="7" hidden="1">[1]Table!#REF!</definedName>
    <definedName name="BExB8U5N0D85YR8APKN3PPKG0FWP" localSheetId="0" hidden="1">[2]Table!#REF!</definedName>
    <definedName name="BExB8U5N0D85YR8APKN3PPKG0FWP" localSheetId="1" hidden="1">[2]Table!#REF!</definedName>
    <definedName name="BExB8U5N0D85YR8APKN3PPKG0FWP" localSheetId="2" hidden="1">[2]Table!#REF!</definedName>
    <definedName name="BExB8U5N0D85YR8APKN3PPKG0FWP" localSheetId="3" hidden="1">[2]Table!#REF!</definedName>
    <definedName name="BExB8U5N0D85YR8APKN3PPKG0FWP" hidden="1">[2]Table!#REF!</definedName>
    <definedName name="BExBBV8XVMD9CKZY711T0BN7H3PM" localSheetId="7" hidden="1">[1]Table!#REF!</definedName>
    <definedName name="BExBBV8XVMD9CKZY711T0BN7H3PM" localSheetId="0" hidden="1">[2]Table!#REF!</definedName>
    <definedName name="BExBBV8XVMD9CKZY711T0BN7H3PM" localSheetId="1" hidden="1">[2]Table!#REF!</definedName>
    <definedName name="BExBBV8XVMD9CKZY711T0BN7H3PM" localSheetId="2" hidden="1">[2]Table!#REF!</definedName>
    <definedName name="BExBBV8XVMD9CKZY711T0BN7H3PM" localSheetId="3" hidden="1">[2]Table!#REF!</definedName>
    <definedName name="BExBBV8XVMD9CKZY711T0BN7H3PM" hidden="1">[2]Table!#REF!</definedName>
    <definedName name="BExBCRBEYR2KZ8FAQFZ2NHY13WIY" localSheetId="7" hidden="1">[1]Table!#REF!</definedName>
    <definedName name="BExBCRBEYR2KZ8FAQFZ2NHY13WIY" localSheetId="0" hidden="1">[2]Table!#REF!</definedName>
    <definedName name="BExBCRBEYR2KZ8FAQFZ2NHY13WIY" localSheetId="1" hidden="1">[2]Table!#REF!</definedName>
    <definedName name="BExBCRBEYR2KZ8FAQFZ2NHY13WIY" localSheetId="2" hidden="1">[2]Table!#REF!</definedName>
    <definedName name="BExBCRBEYR2KZ8FAQFZ2NHY13WIY" localSheetId="3" hidden="1">[2]Table!#REF!</definedName>
    <definedName name="BExBCRBEYR2KZ8FAQFZ2NHY13WIY" hidden="1">[2]Table!#REF!</definedName>
    <definedName name="BExBDJS9TUEU8Z84IV59E5V4T8K6" localSheetId="7" hidden="1">[1]Table!#REF!</definedName>
    <definedName name="BExBDJS9TUEU8Z84IV59E5V4T8K6" localSheetId="0" hidden="1">[2]Table!#REF!</definedName>
    <definedName name="BExBDJS9TUEU8Z84IV59E5V4T8K6" localSheetId="1" hidden="1">[2]Table!#REF!</definedName>
    <definedName name="BExBDJS9TUEU8Z84IV59E5V4T8K6" localSheetId="2" hidden="1">[2]Table!#REF!</definedName>
    <definedName name="BExBDJS9TUEU8Z84IV59E5V4T8K6" localSheetId="3" hidden="1">[2]Table!#REF!</definedName>
    <definedName name="BExBDJS9TUEU8Z84IV59E5V4T8K6" hidden="1">[2]Table!#REF!</definedName>
    <definedName name="BExBDNDQQG5KYZDAQPCYL10479JI" localSheetId="7" hidden="1">[3]Table!#REF!</definedName>
    <definedName name="BExBDNDQQG5KYZDAQPCYL10479JI" localSheetId="0" hidden="1">[4]Table!#REF!</definedName>
    <definedName name="BExBDNDQQG5KYZDAQPCYL10479JI" localSheetId="1" hidden="1">[4]Table!#REF!</definedName>
    <definedName name="BExBDNDQQG5KYZDAQPCYL10479JI" localSheetId="2" hidden="1">[4]Table!#REF!</definedName>
    <definedName name="BExBDNDQQG5KYZDAQPCYL10479JI" localSheetId="3" hidden="1">[4]Table!#REF!</definedName>
    <definedName name="BExBDNDQQG5KYZDAQPCYL10479JI" hidden="1">[4]Table!#REF!</definedName>
    <definedName name="BExBE5YPUY1T7N7DHMMIGGXK8TMP" localSheetId="7" hidden="1">[1]Table!#REF!</definedName>
    <definedName name="BExBE5YPUY1T7N7DHMMIGGXK8TMP" localSheetId="0" hidden="1">[2]Table!#REF!</definedName>
    <definedName name="BExBE5YPUY1T7N7DHMMIGGXK8TMP" localSheetId="1" hidden="1">[2]Table!#REF!</definedName>
    <definedName name="BExBE5YPUY1T7N7DHMMIGGXK8TMP" localSheetId="2" hidden="1">[2]Table!#REF!</definedName>
    <definedName name="BExBE5YPUY1T7N7DHMMIGGXK8TMP" localSheetId="3" hidden="1">[2]Table!#REF!</definedName>
    <definedName name="BExBE5YPUY1T7N7DHMMIGGXK8TMP" hidden="1">[2]Table!#REF!</definedName>
    <definedName name="BExCS7ZPMHFJ4UJDAL8CQOLSZ13B" localSheetId="7" hidden="1">[1]Table!#REF!</definedName>
    <definedName name="BExCS7ZPMHFJ4UJDAL8CQOLSZ13B" localSheetId="0" hidden="1">[2]Table!#REF!</definedName>
    <definedName name="BExCS7ZPMHFJ4UJDAL8CQOLSZ13B" localSheetId="1" hidden="1">[2]Table!#REF!</definedName>
    <definedName name="BExCS7ZPMHFJ4UJDAL8CQOLSZ13B" localSheetId="2" hidden="1">[2]Table!#REF!</definedName>
    <definedName name="BExCS7ZPMHFJ4UJDAL8CQOLSZ13B" localSheetId="3" hidden="1">[2]Table!#REF!</definedName>
    <definedName name="BExCS7ZPMHFJ4UJDAL8CQOLSZ13B" hidden="1">[2]Table!#REF!</definedName>
    <definedName name="BExCT4NSDT61OCH04Y2QIFIOP75H" localSheetId="7" hidden="1">[1]Table!#REF!</definedName>
    <definedName name="BExCT4NSDT61OCH04Y2QIFIOP75H" localSheetId="0" hidden="1">[2]Table!#REF!</definedName>
    <definedName name="BExCT4NSDT61OCH04Y2QIFIOP75H" localSheetId="1" hidden="1">[2]Table!#REF!</definedName>
    <definedName name="BExCT4NSDT61OCH04Y2QIFIOP75H" localSheetId="2" hidden="1">[2]Table!#REF!</definedName>
    <definedName name="BExCT4NSDT61OCH04Y2QIFIOP75H" localSheetId="3" hidden="1">[2]Table!#REF!</definedName>
    <definedName name="BExCT4NSDT61OCH04Y2QIFIOP75H" hidden="1">[2]Table!#REF!</definedName>
    <definedName name="BExCTYS2KX0QANOLT8LGZ9WV3S3T" localSheetId="7" hidden="1">[1]Table!#REF!</definedName>
    <definedName name="BExCTYS2KX0QANOLT8LGZ9WV3S3T" localSheetId="0" hidden="1">[2]Table!#REF!</definedName>
    <definedName name="BExCTYS2KX0QANOLT8LGZ9WV3S3T" localSheetId="1" hidden="1">[2]Table!#REF!</definedName>
    <definedName name="BExCTYS2KX0QANOLT8LGZ9WV3S3T" localSheetId="2" hidden="1">[2]Table!#REF!</definedName>
    <definedName name="BExCTYS2KX0QANOLT8LGZ9WV3S3T" localSheetId="3" hidden="1">[2]Table!#REF!</definedName>
    <definedName name="BExCTYS2KX0QANOLT8LGZ9WV3S3T" hidden="1">[2]Table!#REF!</definedName>
    <definedName name="BExCVHBNLOHNFS0JAV3I1XGPNH9W" localSheetId="7" hidden="1">[1]Table!#REF!</definedName>
    <definedName name="BExCVHBNLOHNFS0JAV3I1XGPNH9W" localSheetId="0" hidden="1">[2]Table!#REF!</definedName>
    <definedName name="BExCVHBNLOHNFS0JAV3I1XGPNH9W" localSheetId="1" hidden="1">[2]Table!#REF!</definedName>
    <definedName name="BExCVHBNLOHNFS0JAV3I1XGPNH9W" localSheetId="2" hidden="1">[2]Table!#REF!</definedName>
    <definedName name="BExCVHBNLOHNFS0JAV3I1XGPNH9W" localSheetId="3" hidden="1">[2]Table!#REF!</definedName>
    <definedName name="BExCVHBNLOHNFS0JAV3I1XGPNH9W" hidden="1">[2]Table!#REF!</definedName>
    <definedName name="BExCVZ5PN4V6MRBZ04PZJW3GEF8S" localSheetId="7" hidden="1">[1]Table!#REF!</definedName>
    <definedName name="BExCVZ5PN4V6MRBZ04PZJW3GEF8S" localSheetId="0" hidden="1">[2]Table!#REF!</definedName>
    <definedName name="BExCVZ5PN4V6MRBZ04PZJW3GEF8S" localSheetId="1" hidden="1">[2]Table!#REF!</definedName>
    <definedName name="BExCVZ5PN4V6MRBZ04PZJW3GEF8S" localSheetId="2" hidden="1">[2]Table!#REF!</definedName>
    <definedName name="BExCVZ5PN4V6MRBZ04PZJW3GEF8S" localSheetId="3" hidden="1">[2]Table!#REF!</definedName>
    <definedName name="BExCVZ5PN4V6MRBZ04PZJW3GEF8S" hidden="1">[2]Table!#REF!</definedName>
    <definedName name="BExCX2KGRZBRVLZNM8SUSIE6A0RL" localSheetId="7" hidden="1">[1]Table!#REF!</definedName>
    <definedName name="BExCX2KGRZBRVLZNM8SUSIE6A0RL" localSheetId="0" hidden="1">[2]Table!#REF!</definedName>
    <definedName name="BExCX2KGRZBRVLZNM8SUSIE6A0RL" localSheetId="1" hidden="1">[2]Table!#REF!</definedName>
    <definedName name="BExCX2KGRZBRVLZNM8SUSIE6A0RL" localSheetId="2" hidden="1">[2]Table!#REF!</definedName>
    <definedName name="BExCX2KGRZBRVLZNM8SUSIE6A0RL" localSheetId="3" hidden="1">[2]Table!#REF!</definedName>
    <definedName name="BExCX2KGRZBRVLZNM8SUSIE6A0RL" hidden="1">[2]Table!#REF!</definedName>
    <definedName name="BExCXQUFBMXQ1650735H48B1AZT3" localSheetId="7" hidden="1">[1]Table!#REF!</definedName>
    <definedName name="BExCXQUFBMXQ1650735H48B1AZT3" localSheetId="0" hidden="1">[2]Table!#REF!</definedName>
    <definedName name="BExCXQUFBMXQ1650735H48B1AZT3" localSheetId="1" hidden="1">[2]Table!#REF!</definedName>
    <definedName name="BExCXQUFBMXQ1650735H48B1AZT3" localSheetId="2" hidden="1">[2]Table!#REF!</definedName>
    <definedName name="BExCXQUFBMXQ1650735H48B1AZT3" localSheetId="3" hidden="1">[2]Table!#REF!</definedName>
    <definedName name="BExCXQUFBMXQ1650735H48B1AZT3" hidden="1">[2]Table!#REF!</definedName>
    <definedName name="BExCYUK0I3UEXZNFDW71G6Z6D8XR" localSheetId="7" hidden="1">[1]Table!#REF!</definedName>
    <definedName name="BExCYUK0I3UEXZNFDW71G6Z6D8XR" localSheetId="0" hidden="1">[2]Table!#REF!</definedName>
    <definedName name="BExCYUK0I3UEXZNFDW71G6Z6D8XR" localSheetId="1" hidden="1">[2]Table!#REF!</definedName>
    <definedName name="BExCYUK0I3UEXZNFDW71G6Z6D8XR" localSheetId="2" hidden="1">[2]Table!#REF!</definedName>
    <definedName name="BExCYUK0I3UEXZNFDW71G6Z6D8XR" localSheetId="3" hidden="1">[2]Table!#REF!</definedName>
    <definedName name="BExCYUK0I3UEXZNFDW71G6Z6D8XR" hidden="1">[2]Table!#REF!</definedName>
    <definedName name="BExD4JJSS3QDBLABCJCHD45SRNPI" localSheetId="7" hidden="1">[1]Table!#REF!</definedName>
    <definedName name="BExD4JJSS3QDBLABCJCHD45SRNPI" localSheetId="0" hidden="1">[2]Table!#REF!</definedName>
    <definedName name="BExD4JJSS3QDBLABCJCHD45SRNPI" localSheetId="1" hidden="1">[2]Table!#REF!</definedName>
    <definedName name="BExD4JJSS3QDBLABCJCHD45SRNPI" localSheetId="2" hidden="1">[2]Table!#REF!</definedName>
    <definedName name="BExD4JJSS3QDBLABCJCHD45SRNPI" localSheetId="3" hidden="1">[2]Table!#REF!</definedName>
    <definedName name="BExD4JJSS3QDBLABCJCHD45SRNPI" hidden="1">[2]Table!#REF!</definedName>
    <definedName name="BExD4R1I0MKF033I5LPUYIMTZ6E8" localSheetId="7" hidden="1">[1]Table!#REF!</definedName>
    <definedName name="BExD4R1I0MKF033I5LPUYIMTZ6E8" localSheetId="0" hidden="1">[2]Table!#REF!</definedName>
    <definedName name="BExD4R1I0MKF033I5LPUYIMTZ6E8" localSheetId="1" hidden="1">[2]Table!#REF!</definedName>
    <definedName name="BExD4R1I0MKF033I5LPUYIMTZ6E8" localSheetId="2" hidden="1">[2]Table!#REF!</definedName>
    <definedName name="BExD4R1I0MKF033I5LPUYIMTZ6E8" localSheetId="3" hidden="1">[2]Table!#REF!</definedName>
    <definedName name="BExD4R1I0MKF033I5LPUYIMTZ6E8" hidden="1">[2]Table!#REF!</definedName>
    <definedName name="BExD623C9LRX18BE0W2V6SZLQUXX" localSheetId="7" hidden="1">[1]Table!#REF!</definedName>
    <definedName name="BExD623C9LRX18BE0W2V6SZLQUXX" localSheetId="0" hidden="1">[2]Table!#REF!</definedName>
    <definedName name="BExD623C9LRX18BE0W2V6SZLQUXX" localSheetId="1" hidden="1">[2]Table!#REF!</definedName>
    <definedName name="BExD623C9LRX18BE0W2V6SZLQUXX" localSheetId="2" hidden="1">[2]Table!#REF!</definedName>
    <definedName name="BExD623C9LRX18BE0W2V6SZLQUXX" localSheetId="3" hidden="1">[2]Table!#REF!</definedName>
    <definedName name="BExD623C9LRX18BE0W2V6SZLQUXX" hidden="1">[2]Table!#REF!</definedName>
    <definedName name="BExD6GMP0LK8WKVWMIT1NNH8CHLF" localSheetId="7" hidden="1">[1]Table!#REF!</definedName>
    <definedName name="BExD6GMP0LK8WKVWMIT1NNH8CHLF" localSheetId="0" hidden="1">[2]Table!#REF!</definedName>
    <definedName name="BExD6GMP0LK8WKVWMIT1NNH8CHLF" localSheetId="1" hidden="1">[2]Table!#REF!</definedName>
    <definedName name="BExD6GMP0LK8WKVWMIT1NNH8CHLF" localSheetId="2" hidden="1">[2]Table!#REF!</definedName>
    <definedName name="BExD6GMP0LK8WKVWMIT1NNH8CHLF" localSheetId="3" hidden="1">[2]Table!#REF!</definedName>
    <definedName name="BExD6GMP0LK8WKVWMIT1NNH8CHLF" hidden="1">[2]Table!#REF!</definedName>
    <definedName name="BExD8OCLZMFN5K3VZYI4Q4ITVKUA" localSheetId="7" hidden="1">[1]Table!#REF!</definedName>
    <definedName name="BExD8OCLZMFN5K3VZYI4Q4ITVKUA" localSheetId="0" hidden="1">[2]Table!#REF!</definedName>
    <definedName name="BExD8OCLZMFN5K3VZYI4Q4ITVKUA" localSheetId="1" hidden="1">[2]Table!#REF!</definedName>
    <definedName name="BExD8OCLZMFN5K3VZYI4Q4ITVKUA" localSheetId="2" hidden="1">[2]Table!#REF!</definedName>
    <definedName name="BExD8OCLZMFN5K3VZYI4Q4ITVKUA" localSheetId="3" hidden="1">[2]Table!#REF!</definedName>
    <definedName name="BExD8OCLZMFN5K3VZYI4Q4ITVKUA" hidden="1">[2]Table!#REF!</definedName>
    <definedName name="BExD9P7OURSYFOYT90T0CUK1YOC2" localSheetId="7" hidden="1">[3]Table!#REF!</definedName>
    <definedName name="BExD9P7OURSYFOYT90T0CUK1YOC2" localSheetId="0" hidden="1">[4]Table!#REF!</definedName>
    <definedName name="BExD9P7OURSYFOYT90T0CUK1YOC2" localSheetId="1" hidden="1">[4]Table!#REF!</definedName>
    <definedName name="BExD9P7OURSYFOYT90T0CUK1YOC2" localSheetId="2" hidden="1">[4]Table!#REF!</definedName>
    <definedName name="BExD9P7OURSYFOYT90T0CUK1YOC2" localSheetId="3" hidden="1">[4]Table!#REF!</definedName>
    <definedName name="BExD9P7OURSYFOYT90T0CUK1YOC2" hidden="1">[4]Table!#REF!</definedName>
    <definedName name="BExEPCHG51CQZ5MGYA8E9KVMDRUJ" localSheetId="7" hidden="1">[3]Table!#REF!</definedName>
    <definedName name="BExEPCHG51CQZ5MGYA8E9KVMDRUJ" localSheetId="0" hidden="1">[4]Table!#REF!</definedName>
    <definedName name="BExEPCHG51CQZ5MGYA8E9KVMDRUJ" localSheetId="1" hidden="1">[4]Table!#REF!</definedName>
    <definedName name="BExEPCHG51CQZ5MGYA8E9KVMDRUJ" localSheetId="2" hidden="1">[4]Table!#REF!</definedName>
    <definedName name="BExEPCHG51CQZ5MGYA8E9KVMDRUJ" localSheetId="3" hidden="1">[4]Table!#REF!</definedName>
    <definedName name="BExEPCHG51CQZ5MGYA8E9KVMDRUJ" hidden="1">[4]Table!#REF!</definedName>
    <definedName name="BExEQB8ZWXO6IIGOEPWTLOJGE2NR" localSheetId="7" hidden="1">[1]Table!#REF!</definedName>
    <definedName name="BExEQB8ZWXO6IIGOEPWTLOJGE2NR" localSheetId="0" hidden="1">[2]Table!#REF!</definedName>
    <definedName name="BExEQB8ZWXO6IIGOEPWTLOJGE2NR" localSheetId="1" hidden="1">[2]Table!#REF!</definedName>
    <definedName name="BExEQB8ZWXO6IIGOEPWTLOJGE2NR" localSheetId="2" hidden="1">[2]Table!#REF!</definedName>
    <definedName name="BExEQB8ZWXO6IIGOEPWTLOJGE2NR" localSheetId="3" hidden="1">[2]Table!#REF!</definedName>
    <definedName name="BExEQB8ZWXO6IIGOEPWTLOJGE2NR" hidden="1">[2]Table!#REF!</definedName>
    <definedName name="BExERSANFNM1O7T65PC5MJ301YET" localSheetId="7" hidden="1">[1]Table!#REF!</definedName>
    <definedName name="BExERSANFNM1O7T65PC5MJ301YET" localSheetId="0" hidden="1">[2]Table!#REF!</definedName>
    <definedName name="BExERSANFNM1O7T65PC5MJ301YET" localSheetId="1" hidden="1">[2]Table!#REF!</definedName>
    <definedName name="BExERSANFNM1O7T65PC5MJ301YET" localSheetId="2" hidden="1">[2]Table!#REF!</definedName>
    <definedName name="BExERSANFNM1O7T65PC5MJ301YET" localSheetId="3" hidden="1">[2]Table!#REF!</definedName>
    <definedName name="BExERSANFNM1O7T65PC5MJ301YET" hidden="1">[2]Table!#REF!</definedName>
    <definedName name="BExERWCEBKQRYWRQLYJ4UCMMKTHG" localSheetId="7" hidden="1">[5]Table!#REF!</definedName>
    <definedName name="BExERWCEBKQRYWRQLYJ4UCMMKTHG" localSheetId="0" hidden="1">[6]Table!#REF!</definedName>
    <definedName name="BExERWCEBKQRYWRQLYJ4UCMMKTHG" localSheetId="1" hidden="1">[6]Table!#REF!</definedName>
    <definedName name="BExERWCEBKQRYWRQLYJ4UCMMKTHG" localSheetId="2" hidden="1">[6]Table!#REF!</definedName>
    <definedName name="BExERWCEBKQRYWRQLYJ4UCMMKTHG" localSheetId="3" hidden="1">[6]Table!#REF!</definedName>
    <definedName name="BExERWCEBKQRYWRQLYJ4UCMMKTHG" hidden="1">[6]Table!#REF!</definedName>
    <definedName name="BExEWNBGQS1U2LW3W84T4LSJ9K00" localSheetId="7" hidden="1">[1]Table!#REF!</definedName>
    <definedName name="BExEWNBGQS1U2LW3W84T4LSJ9K00" localSheetId="0" hidden="1">[2]Table!#REF!</definedName>
    <definedName name="BExEWNBGQS1U2LW3W84T4LSJ9K00" localSheetId="1" hidden="1">[2]Table!#REF!</definedName>
    <definedName name="BExEWNBGQS1U2LW3W84T4LSJ9K00" localSheetId="2" hidden="1">[2]Table!#REF!</definedName>
    <definedName name="BExEWNBGQS1U2LW3W84T4LSJ9K00" localSheetId="3" hidden="1">[2]Table!#REF!</definedName>
    <definedName name="BExEWNBGQS1U2LW3W84T4LSJ9K00" hidden="1">[2]Table!#REF!</definedName>
    <definedName name="BExEX9HWY2G6928ZVVVQF77QCM2C" localSheetId="7" hidden="1">[1]Table!#REF!</definedName>
    <definedName name="BExEX9HWY2G6928ZVVVQF77QCM2C" localSheetId="0" hidden="1">[2]Table!#REF!</definedName>
    <definedName name="BExEX9HWY2G6928ZVVVQF77QCM2C" localSheetId="1" hidden="1">[2]Table!#REF!</definedName>
    <definedName name="BExEX9HWY2G6928ZVVVQF77QCM2C" localSheetId="2" hidden="1">[2]Table!#REF!</definedName>
    <definedName name="BExEX9HWY2G6928ZVVVQF77QCM2C" localSheetId="3" hidden="1">[2]Table!#REF!</definedName>
    <definedName name="BExEX9HWY2G6928ZVVVQF77QCM2C" hidden="1">[2]Table!#REF!</definedName>
    <definedName name="BExF2UQWQFBLFXALZW0V5ZLXEJS8" localSheetId="7" hidden="1">[1]Table!#REF!</definedName>
    <definedName name="BExF2UQWQFBLFXALZW0V5ZLXEJS8" localSheetId="0" hidden="1">[2]Table!#REF!</definedName>
    <definedName name="BExF2UQWQFBLFXALZW0V5ZLXEJS8" localSheetId="1" hidden="1">[2]Table!#REF!</definedName>
    <definedName name="BExF2UQWQFBLFXALZW0V5ZLXEJS8" localSheetId="2" hidden="1">[2]Table!#REF!</definedName>
    <definedName name="BExF2UQWQFBLFXALZW0V5ZLXEJS8" localSheetId="3" hidden="1">[2]Table!#REF!</definedName>
    <definedName name="BExF2UQWQFBLFXALZW0V5ZLXEJS8" hidden="1">[2]Table!#REF!</definedName>
    <definedName name="BExF37C1YKBT79Z9SOJAG5MXQGTU" localSheetId="7" hidden="1">[1]Table!#REF!</definedName>
    <definedName name="BExF37C1YKBT79Z9SOJAG5MXQGTU" localSheetId="0" hidden="1">[2]Table!#REF!</definedName>
    <definedName name="BExF37C1YKBT79Z9SOJAG5MXQGTU" localSheetId="1" hidden="1">[2]Table!#REF!</definedName>
    <definedName name="BExF37C1YKBT79Z9SOJAG5MXQGTU" localSheetId="2" hidden="1">[2]Table!#REF!</definedName>
    <definedName name="BExF37C1YKBT79Z9SOJAG5MXQGTU" localSheetId="3" hidden="1">[2]Table!#REF!</definedName>
    <definedName name="BExF37C1YKBT79Z9SOJAG5MXQGTU" hidden="1">[2]Table!#REF!</definedName>
    <definedName name="BExF4PVMZYV36E8HOYY06J81AMBI" localSheetId="7" hidden="1">[1]Table!#REF!</definedName>
    <definedName name="BExF4PVMZYV36E8HOYY06J81AMBI" localSheetId="0" hidden="1">[2]Table!#REF!</definedName>
    <definedName name="BExF4PVMZYV36E8HOYY06J81AMBI" localSheetId="1" hidden="1">[2]Table!#REF!</definedName>
    <definedName name="BExF4PVMZYV36E8HOYY06J81AMBI" localSheetId="2" hidden="1">[2]Table!#REF!</definedName>
    <definedName name="BExF4PVMZYV36E8HOYY06J81AMBI" localSheetId="3" hidden="1">[2]Table!#REF!</definedName>
    <definedName name="BExF4PVMZYV36E8HOYY06J81AMBI" hidden="1">[2]Table!#REF!</definedName>
    <definedName name="BExF5L72GS9PK2F11EIY8X7N9TH8" localSheetId="7" hidden="1">[3]Table!#REF!</definedName>
    <definedName name="BExF5L72GS9PK2F11EIY8X7N9TH8" localSheetId="0" hidden="1">[4]Table!#REF!</definedName>
    <definedName name="BExF5L72GS9PK2F11EIY8X7N9TH8" localSheetId="1" hidden="1">[4]Table!#REF!</definedName>
    <definedName name="BExF5L72GS9PK2F11EIY8X7N9TH8" localSheetId="2" hidden="1">[4]Table!#REF!</definedName>
    <definedName name="BExF5L72GS9PK2F11EIY8X7N9TH8" localSheetId="3" hidden="1">[4]Table!#REF!</definedName>
    <definedName name="BExF5L72GS9PK2F11EIY8X7N9TH8" hidden="1">[4]Table!#REF!</definedName>
    <definedName name="BExF6RR76KNVIXGJOVFO8GDILKGZ" localSheetId="7" hidden="1">[1]Table!#REF!</definedName>
    <definedName name="BExF6RR76KNVIXGJOVFO8GDILKGZ" localSheetId="0" hidden="1">[2]Table!#REF!</definedName>
    <definedName name="BExF6RR76KNVIXGJOVFO8GDILKGZ" localSheetId="1" hidden="1">[2]Table!#REF!</definedName>
    <definedName name="BExF6RR76KNVIXGJOVFO8GDILKGZ" localSheetId="2" hidden="1">[2]Table!#REF!</definedName>
    <definedName name="BExF6RR76KNVIXGJOVFO8GDILKGZ" localSheetId="3" hidden="1">[2]Table!#REF!</definedName>
    <definedName name="BExF6RR76KNVIXGJOVFO8GDILKGZ" hidden="1">[2]Table!#REF!</definedName>
    <definedName name="BExGLVP1IU8K5A8J1340XFMYPR88" localSheetId="7" hidden="1">[1]Table!#REF!</definedName>
    <definedName name="BExGLVP1IU8K5A8J1340XFMYPR88" localSheetId="0" hidden="1">[2]Table!#REF!</definedName>
    <definedName name="BExGLVP1IU8K5A8J1340XFMYPR88" localSheetId="1" hidden="1">[2]Table!#REF!</definedName>
    <definedName name="BExGLVP1IU8K5A8J1340XFMYPR88" localSheetId="2" hidden="1">[2]Table!#REF!</definedName>
    <definedName name="BExGLVP1IU8K5A8J1340XFMYPR88" localSheetId="3" hidden="1">[2]Table!#REF!</definedName>
    <definedName name="BExGLVP1IU8K5A8J1340XFMYPR88" hidden="1">[2]Table!#REF!</definedName>
    <definedName name="BExGM06V531MEEBCEX0I8L6NEKUH" localSheetId="7" hidden="1">[3]Table!#REF!</definedName>
    <definedName name="BExGM06V531MEEBCEX0I8L6NEKUH" localSheetId="0" hidden="1">[4]Table!#REF!</definedName>
    <definedName name="BExGM06V531MEEBCEX0I8L6NEKUH" localSheetId="1" hidden="1">[4]Table!#REF!</definedName>
    <definedName name="BExGM06V531MEEBCEX0I8L6NEKUH" localSheetId="2" hidden="1">[4]Table!#REF!</definedName>
    <definedName name="BExGM06V531MEEBCEX0I8L6NEKUH" localSheetId="3" hidden="1">[4]Table!#REF!</definedName>
    <definedName name="BExGM06V531MEEBCEX0I8L6NEKUH" hidden="1">[4]Table!#REF!</definedName>
    <definedName name="BExGNN2YQ9BDAZXT2GLCSAPXKIM7" localSheetId="7" hidden="1">[1]Table!#REF!</definedName>
    <definedName name="BExGNN2YQ9BDAZXT2GLCSAPXKIM7" localSheetId="0" hidden="1">[2]Table!#REF!</definedName>
    <definedName name="BExGNN2YQ9BDAZXT2GLCSAPXKIM7" localSheetId="1" hidden="1">[2]Table!#REF!</definedName>
    <definedName name="BExGNN2YQ9BDAZXT2GLCSAPXKIM7" localSheetId="2" hidden="1">[2]Table!#REF!</definedName>
    <definedName name="BExGNN2YQ9BDAZXT2GLCSAPXKIM7" localSheetId="3" hidden="1">[2]Table!#REF!</definedName>
    <definedName name="BExGNN2YQ9BDAZXT2GLCSAPXKIM7" hidden="1">[2]Table!#REF!</definedName>
    <definedName name="BExGO2YUBOVLYHY1QSIHRE1KLAFV" localSheetId="7" hidden="1">[1]Table!#REF!</definedName>
    <definedName name="BExGO2YUBOVLYHY1QSIHRE1KLAFV" localSheetId="0" hidden="1">[2]Table!#REF!</definedName>
    <definedName name="BExGO2YUBOVLYHY1QSIHRE1KLAFV" localSheetId="1" hidden="1">[2]Table!#REF!</definedName>
    <definedName name="BExGO2YUBOVLYHY1QSIHRE1KLAFV" localSheetId="2" hidden="1">[2]Table!#REF!</definedName>
    <definedName name="BExGO2YUBOVLYHY1QSIHRE1KLAFV" localSheetId="3" hidden="1">[2]Table!#REF!</definedName>
    <definedName name="BExGO2YUBOVLYHY1QSIHRE1KLAFV" hidden="1">[2]Table!#REF!</definedName>
    <definedName name="BExGOPQPCWJIYUZZVIJTYDFMMTGD" localSheetId="7" hidden="1">[1]Table!#REF!</definedName>
    <definedName name="BExGOPQPCWJIYUZZVIJTYDFMMTGD" localSheetId="0" hidden="1">[2]Table!#REF!</definedName>
    <definedName name="BExGOPQPCWJIYUZZVIJTYDFMMTGD" localSheetId="1" hidden="1">[2]Table!#REF!</definedName>
    <definedName name="BExGOPQPCWJIYUZZVIJTYDFMMTGD" localSheetId="2" hidden="1">[2]Table!#REF!</definedName>
    <definedName name="BExGOPQPCWJIYUZZVIJTYDFMMTGD" localSheetId="3" hidden="1">[2]Table!#REF!</definedName>
    <definedName name="BExGOPQPCWJIYUZZVIJTYDFMMTGD" hidden="1">[2]Table!#REF!</definedName>
    <definedName name="BExGOT6UXUX5FVTAYL9SOBZ1D0II" localSheetId="7" hidden="1">[1]Table!#REF!</definedName>
    <definedName name="BExGOT6UXUX5FVTAYL9SOBZ1D0II" localSheetId="0" hidden="1">[2]Table!#REF!</definedName>
    <definedName name="BExGOT6UXUX5FVTAYL9SOBZ1D0II" localSheetId="1" hidden="1">[2]Table!#REF!</definedName>
    <definedName name="BExGOT6UXUX5FVTAYL9SOBZ1D0II" localSheetId="2" hidden="1">[2]Table!#REF!</definedName>
    <definedName name="BExGOT6UXUX5FVTAYL9SOBZ1D0II" localSheetId="3" hidden="1">[2]Table!#REF!</definedName>
    <definedName name="BExGOT6UXUX5FVTAYL9SOBZ1D0II" hidden="1">[2]Table!#REF!</definedName>
    <definedName name="BExGPID72Y4Y619LWASUQZKZHJNC" localSheetId="7" hidden="1">[1]Table!#REF!</definedName>
    <definedName name="BExGPID72Y4Y619LWASUQZKZHJNC" localSheetId="0" hidden="1">[2]Table!#REF!</definedName>
    <definedName name="BExGPID72Y4Y619LWASUQZKZHJNC" localSheetId="1" hidden="1">[2]Table!#REF!</definedName>
    <definedName name="BExGPID72Y4Y619LWASUQZKZHJNC" localSheetId="2" hidden="1">[2]Table!#REF!</definedName>
    <definedName name="BExGPID72Y4Y619LWASUQZKZHJNC" localSheetId="3" hidden="1">[2]Table!#REF!</definedName>
    <definedName name="BExGPID72Y4Y619LWASUQZKZHJNC" hidden="1">[2]Table!#REF!</definedName>
    <definedName name="BExGQX0H4EZMXBJTKJJE4ICJWN5O" localSheetId="7" hidden="1">[1]Table!#REF!</definedName>
    <definedName name="BExGQX0H4EZMXBJTKJJE4ICJWN5O" localSheetId="0" hidden="1">[2]Table!#REF!</definedName>
    <definedName name="BExGQX0H4EZMXBJTKJJE4ICJWN5O" localSheetId="1" hidden="1">[2]Table!#REF!</definedName>
    <definedName name="BExGQX0H4EZMXBJTKJJE4ICJWN5O" localSheetId="2" hidden="1">[2]Table!#REF!</definedName>
    <definedName name="BExGQX0H4EZMXBJTKJJE4ICJWN5O" localSheetId="3" hidden="1">[2]Table!#REF!</definedName>
    <definedName name="BExGQX0H4EZMXBJTKJJE4ICJWN5O" hidden="1">[2]Table!#REF!</definedName>
    <definedName name="BExGT0DZJB6LSF6L693UUB9EY1VQ" localSheetId="7" hidden="1">[1]Table!#REF!</definedName>
    <definedName name="BExGT0DZJB6LSF6L693UUB9EY1VQ" localSheetId="0" hidden="1">[2]Table!#REF!</definedName>
    <definedName name="BExGT0DZJB6LSF6L693UUB9EY1VQ" localSheetId="1" hidden="1">[2]Table!#REF!</definedName>
    <definedName name="BExGT0DZJB6LSF6L693UUB9EY1VQ" localSheetId="2" hidden="1">[2]Table!#REF!</definedName>
    <definedName name="BExGT0DZJB6LSF6L693UUB9EY1VQ" localSheetId="3" hidden="1">[2]Table!#REF!</definedName>
    <definedName name="BExGT0DZJB6LSF6L693UUB9EY1VQ" hidden="1">[2]Table!#REF!</definedName>
    <definedName name="BExGTIYX3OWPIINOGY1E4QQYSKHP" localSheetId="7" hidden="1">[1]Table!#REF!</definedName>
    <definedName name="BExGTIYX3OWPIINOGY1E4QQYSKHP" localSheetId="0" hidden="1">[2]Table!#REF!</definedName>
    <definedName name="BExGTIYX3OWPIINOGY1E4QQYSKHP" localSheetId="1" hidden="1">[2]Table!#REF!</definedName>
    <definedName name="BExGTIYX3OWPIINOGY1E4QQYSKHP" localSheetId="2" hidden="1">[2]Table!#REF!</definedName>
    <definedName name="BExGTIYX3OWPIINOGY1E4QQYSKHP" localSheetId="3" hidden="1">[2]Table!#REF!</definedName>
    <definedName name="BExGTIYX3OWPIINOGY1E4QQYSKHP" hidden="1">[2]Table!#REF!</definedName>
    <definedName name="BExGUM8D91UNPCOO4TKP9FGX85TF" localSheetId="7" hidden="1">[1]Table!#REF!</definedName>
    <definedName name="BExGUM8D91UNPCOO4TKP9FGX85TF" localSheetId="0" hidden="1">[2]Table!#REF!</definedName>
    <definedName name="BExGUM8D91UNPCOO4TKP9FGX85TF" localSheetId="1" hidden="1">[2]Table!#REF!</definedName>
    <definedName name="BExGUM8D91UNPCOO4TKP9FGX85TF" localSheetId="2" hidden="1">[2]Table!#REF!</definedName>
    <definedName name="BExGUM8D91UNPCOO4TKP9FGX85TF" localSheetId="3" hidden="1">[2]Table!#REF!</definedName>
    <definedName name="BExGUM8D91UNPCOO4TKP9FGX85TF" hidden="1">[2]Table!#REF!</definedName>
    <definedName name="BExGW2Z7AMPG6H9EXA9ML6EZVGGA" localSheetId="7" hidden="1">[1]Table!#REF!</definedName>
    <definedName name="BExGW2Z7AMPG6H9EXA9ML6EZVGGA" localSheetId="0" hidden="1">[2]Table!#REF!</definedName>
    <definedName name="BExGW2Z7AMPG6H9EXA9ML6EZVGGA" localSheetId="1" hidden="1">[2]Table!#REF!</definedName>
    <definedName name="BExGW2Z7AMPG6H9EXA9ML6EZVGGA" localSheetId="2" hidden="1">[2]Table!#REF!</definedName>
    <definedName name="BExGW2Z7AMPG6H9EXA9ML6EZVGGA" localSheetId="3" hidden="1">[2]Table!#REF!</definedName>
    <definedName name="BExGW2Z7AMPG6H9EXA9ML6EZVGGA" hidden="1">[2]Table!#REF!</definedName>
    <definedName name="BExGWEO0JDG84NYLEAV5NSOAGMJZ" localSheetId="7" hidden="1">[1]Table!#REF!</definedName>
    <definedName name="BExGWEO0JDG84NYLEAV5NSOAGMJZ" localSheetId="0" hidden="1">[2]Table!#REF!</definedName>
    <definedName name="BExGWEO0JDG84NYLEAV5NSOAGMJZ" localSheetId="1" hidden="1">[2]Table!#REF!</definedName>
    <definedName name="BExGWEO0JDG84NYLEAV5NSOAGMJZ" localSheetId="2" hidden="1">[2]Table!#REF!</definedName>
    <definedName name="BExGWEO0JDG84NYLEAV5NSOAGMJZ" localSheetId="3" hidden="1">[2]Table!#REF!</definedName>
    <definedName name="BExGWEO0JDG84NYLEAV5NSOAGMJZ" hidden="1">[2]Table!#REF!</definedName>
    <definedName name="BExGWNCXLCRTLBVMTXYJ5PHQI6SS" localSheetId="7" hidden="1">[1]Table!#REF!</definedName>
    <definedName name="BExGWNCXLCRTLBVMTXYJ5PHQI6SS" localSheetId="0" hidden="1">[2]Table!#REF!</definedName>
    <definedName name="BExGWNCXLCRTLBVMTXYJ5PHQI6SS" localSheetId="1" hidden="1">[2]Table!#REF!</definedName>
    <definedName name="BExGWNCXLCRTLBVMTXYJ5PHQI6SS" localSheetId="2" hidden="1">[2]Table!#REF!</definedName>
    <definedName name="BExGWNCXLCRTLBVMTXYJ5PHQI6SS" localSheetId="3" hidden="1">[2]Table!#REF!</definedName>
    <definedName name="BExGWNCXLCRTLBVMTXYJ5PHQI6SS" hidden="1">[2]Table!#REF!</definedName>
    <definedName name="BExGY6SU3SYVCJ3AG2ITY59SAZ5A" localSheetId="7" hidden="1">[1]Table!#REF!</definedName>
    <definedName name="BExGY6SU3SYVCJ3AG2ITY59SAZ5A" localSheetId="0" hidden="1">[2]Table!#REF!</definedName>
    <definedName name="BExGY6SU3SYVCJ3AG2ITY59SAZ5A" localSheetId="1" hidden="1">[2]Table!#REF!</definedName>
    <definedName name="BExGY6SU3SYVCJ3AG2ITY59SAZ5A" localSheetId="2" hidden="1">[2]Table!#REF!</definedName>
    <definedName name="BExGY6SU3SYVCJ3AG2ITY59SAZ5A" localSheetId="3" hidden="1">[2]Table!#REF!</definedName>
    <definedName name="BExGY6SU3SYVCJ3AG2ITY59SAZ5A" hidden="1">[2]Table!#REF!</definedName>
    <definedName name="BExGZ7NXZ0IBS44C2NZ9VMD6T6K2" localSheetId="7" hidden="1">[1]Table!#REF!</definedName>
    <definedName name="BExGZ7NXZ0IBS44C2NZ9VMD6T6K2" localSheetId="0" hidden="1">[2]Table!#REF!</definedName>
    <definedName name="BExGZ7NXZ0IBS44C2NZ9VMD6T6K2" localSheetId="1" hidden="1">[2]Table!#REF!</definedName>
    <definedName name="BExGZ7NXZ0IBS44C2NZ9VMD6T6K2" localSheetId="2" hidden="1">[2]Table!#REF!</definedName>
    <definedName name="BExGZ7NXZ0IBS44C2NZ9VMD6T6K2" localSheetId="3" hidden="1">[2]Table!#REF!</definedName>
    <definedName name="BExGZ7NXZ0IBS44C2NZ9VMD6T6K2" hidden="1">[2]Table!#REF!</definedName>
    <definedName name="BExH02ZD6VAY1KQLAQYBBI6WWIZB" localSheetId="7" hidden="1">[1]Table!#REF!</definedName>
    <definedName name="BExH02ZD6VAY1KQLAQYBBI6WWIZB" localSheetId="0" hidden="1">[2]Table!#REF!</definedName>
    <definedName name="BExH02ZD6VAY1KQLAQYBBI6WWIZB" localSheetId="1" hidden="1">[2]Table!#REF!</definedName>
    <definedName name="BExH02ZD6VAY1KQLAQYBBI6WWIZB" localSheetId="2" hidden="1">[2]Table!#REF!</definedName>
    <definedName name="BExH02ZD6VAY1KQLAQYBBI6WWIZB" localSheetId="3" hidden="1">[2]Table!#REF!</definedName>
    <definedName name="BExH02ZD6VAY1KQLAQYBBI6WWIZB" hidden="1">[2]Table!#REF!</definedName>
    <definedName name="BExH1FDTQXR9QQ31WDB7OPXU7MPT" localSheetId="7" hidden="1">[1]Table!#REF!</definedName>
    <definedName name="BExH1FDTQXR9QQ31WDB7OPXU7MPT" localSheetId="0" hidden="1">[2]Table!#REF!</definedName>
    <definedName name="BExH1FDTQXR9QQ31WDB7OPXU7MPT" localSheetId="1" hidden="1">[2]Table!#REF!</definedName>
    <definedName name="BExH1FDTQXR9QQ31WDB7OPXU7MPT" localSheetId="2" hidden="1">[2]Table!#REF!</definedName>
    <definedName name="BExH1FDTQXR9QQ31WDB7OPXU7MPT" localSheetId="3" hidden="1">[2]Table!#REF!</definedName>
    <definedName name="BExH1FDTQXR9QQ31WDB7OPXU7MPT" hidden="1">[2]Table!#REF!</definedName>
    <definedName name="BExIJFGZJ5ED9D6KAY4PGQYLELAX" localSheetId="7" hidden="1">[1]Table!#REF!</definedName>
    <definedName name="BExIJFGZJ5ED9D6KAY4PGQYLELAX" localSheetId="0" hidden="1">[2]Table!#REF!</definedName>
    <definedName name="BExIJFGZJ5ED9D6KAY4PGQYLELAX" localSheetId="1" hidden="1">[2]Table!#REF!</definedName>
    <definedName name="BExIJFGZJ5ED9D6KAY4PGQYLELAX" localSheetId="2" hidden="1">[2]Table!#REF!</definedName>
    <definedName name="BExIJFGZJ5ED9D6KAY4PGQYLELAX" localSheetId="3" hidden="1">[2]Table!#REF!</definedName>
    <definedName name="BExIJFGZJ5ED9D6KAY4PGQYLELAX" hidden="1">[2]Table!#REF!</definedName>
    <definedName name="BExIJM7PNEENRQMX909L1JOLB7MG" localSheetId="7" hidden="1">[1]Table!#REF!</definedName>
    <definedName name="BExIJM7PNEENRQMX909L1JOLB7MG" localSheetId="0" hidden="1">[2]Table!#REF!</definedName>
    <definedName name="BExIJM7PNEENRQMX909L1JOLB7MG" localSheetId="1" hidden="1">[2]Table!#REF!</definedName>
    <definedName name="BExIJM7PNEENRQMX909L1JOLB7MG" localSheetId="2" hidden="1">[2]Table!#REF!</definedName>
    <definedName name="BExIJM7PNEENRQMX909L1JOLB7MG" localSheetId="3" hidden="1">[2]Table!#REF!</definedName>
    <definedName name="BExIJM7PNEENRQMX909L1JOLB7MG" hidden="1">[2]Table!#REF!</definedName>
    <definedName name="BExILG5F338C0FFLMVOKMKF8X5ZP" localSheetId="7" hidden="1">[1]Table!#REF!</definedName>
    <definedName name="BExILG5F338C0FFLMVOKMKF8X5ZP" localSheetId="0" hidden="1">[2]Table!#REF!</definedName>
    <definedName name="BExILG5F338C0FFLMVOKMKF8X5ZP" localSheetId="1" hidden="1">[2]Table!#REF!</definedName>
    <definedName name="BExILG5F338C0FFLMVOKMKF8X5ZP" localSheetId="2" hidden="1">[2]Table!#REF!</definedName>
    <definedName name="BExILG5F338C0FFLMVOKMKF8X5ZP" localSheetId="3" hidden="1">[2]Table!#REF!</definedName>
    <definedName name="BExILG5F338C0FFLMVOKMKF8X5ZP" hidden="1">[2]Table!#REF!</definedName>
    <definedName name="BExINLX401ZKEGWU168DS4JUM2J6" localSheetId="7" hidden="1">[1]Table!#REF!</definedName>
    <definedName name="BExINLX401ZKEGWU168DS4JUM2J6" localSheetId="0" hidden="1">[2]Table!#REF!</definedName>
    <definedName name="BExINLX401ZKEGWU168DS4JUM2J6" localSheetId="1" hidden="1">[2]Table!#REF!</definedName>
    <definedName name="BExINLX401ZKEGWU168DS4JUM2J6" localSheetId="2" hidden="1">[2]Table!#REF!</definedName>
    <definedName name="BExINLX401ZKEGWU168DS4JUM2J6" localSheetId="3" hidden="1">[2]Table!#REF!</definedName>
    <definedName name="BExINLX401ZKEGWU168DS4JUM2J6" hidden="1">[2]Table!#REF!</definedName>
    <definedName name="BExIORA3GK78T7C7SNBJJUONJ0LS" localSheetId="7" hidden="1">[1]Table!#REF!</definedName>
    <definedName name="BExIORA3GK78T7C7SNBJJUONJ0LS" localSheetId="0" hidden="1">[2]Table!#REF!</definedName>
    <definedName name="BExIORA3GK78T7C7SNBJJUONJ0LS" localSheetId="1" hidden="1">[2]Table!#REF!</definedName>
    <definedName name="BExIORA3GK78T7C7SNBJJUONJ0LS" localSheetId="2" hidden="1">[2]Table!#REF!</definedName>
    <definedName name="BExIORA3GK78T7C7SNBJJUONJ0LS" localSheetId="3" hidden="1">[2]Table!#REF!</definedName>
    <definedName name="BExIORA3GK78T7C7SNBJJUONJ0LS" hidden="1">[2]Table!#REF!</definedName>
    <definedName name="BExIOTZ5EFZ2NASVQ05RH15HRSW6" localSheetId="7" hidden="1">[1]Table!#REF!</definedName>
    <definedName name="BExIOTZ5EFZ2NASVQ05RH15HRSW6" localSheetId="0" hidden="1">[2]Table!#REF!</definedName>
    <definedName name="BExIOTZ5EFZ2NASVQ05RH15HRSW6" localSheetId="1" hidden="1">[2]Table!#REF!</definedName>
    <definedName name="BExIOTZ5EFZ2NASVQ05RH15HRSW6" localSheetId="2" hidden="1">[2]Table!#REF!</definedName>
    <definedName name="BExIOTZ5EFZ2NASVQ05RH15HRSW6" localSheetId="3" hidden="1">[2]Table!#REF!</definedName>
    <definedName name="BExIOTZ5EFZ2NASVQ05RH15HRSW6" hidden="1">[2]Table!#REF!</definedName>
    <definedName name="BExIQ5S19ITB0NDRUN4XV7B905ED" localSheetId="7" hidden="1">[1]Table!#REF!</definedName>
    <definedName name="BExIQ5S19ITB0NDRUN4XV7B905ED" localSheetId="0" hidden="1">[2]Table!#REF!</definedName>
    <definedName name="BExIQ5S19ITB0NDRUN4XV7B905ED" localSheetId="1" hidden="1">[2]Table!#REF!</definedName>
    <definedName name="BExIQ5S19ITB0NDRUN4XV7B905ED" localSheetId="2" hidden="1">[2]Table!#REF!</definedName>
    <definedName name="BExIQ5S19ITB0NDRUN4XV7B905ED" localSheetId="3" hidden="1">[2]Table!#REF!</definedName>
    <definedName name="BExIQ5S19ITB0NDRUN4XV7B905ED" hidden="1">[2]Table!#REF!</definedName>
    <definedName name="BExIS4T0DRF57HYO7OGG72KBOFOI" localSheetId="7" hidden="1">[1]Table!#REF!</definedName>
    <definedName name="BExIS4T0DRF57HYO7OGG72KBOFOI" localSheetId="0" hidden="1">[2]Table!#REF!</definedName>
    <definedName name="BExIS4T0DRF57HYO7OGG72KBOFOI" localSheetId="1" hidden="1">[2]Table!#REF!</definedName>
    <definedName name="BExIS4T0DRF57HYO7OGG72KBOFOI" localSheetId="2" hidden="1">[2]Table!#REF!</definedName>
    <definedName name="BExIS4T0DRF57HYO7OGG72KBOFOI" localSheetId="3" hidden="1">[2]Table!#REF!</definedName>
    <definedName name="BExIS4T0DRF57HYO7OGG72KBOFOI" hidden="1">[2]Table!#REF!</definedName>
    <definedName name="BExIUUT2MHIOV6R3WHA0DPM1KBKY" localSheetId="7" hidden="1">[1]Table!#REF!</definedName>
    <definedName name="BExIUUT2MHIOV6R3WHA0DPM1KBKY" localSheetId="0" hidden="1">[2]Table!#REF!</definedName>
    <definedName name="BExIUUT2MHIOV6R3WHA0DPM1KBKY" localSheetId="1" hidden="1">[2]Table!#REF!</definedName>
    <definedName name="BExIUUT2MHIOV6R3WHA0DPM1KBKY" localSheetId="2" hidden="1">[2]Table!#REF!</definedName>
    <definedName name="BExIUUT2MHIOV6R3WHA0DPM1KBKY" localSheetId="3" hidden="1">[2]Table!#REF!</definedName>
    <definedName name="BExIUUT2MHIOV6R3WHA0DPM1KBKY" hidden="1">[2]Table!#REF!</definedName>
    <definedName name="BExIV2LM38XPLRTWT0R44TMQ59E5" localSheetId="7" hidden="1">[1]Table!#REF!</definedName>
    <definedName name="BExIV2LM38XPLRTWT0R44TMQ59E5" localSheetId="0" hidden="1">[2]Table!#REF!</definedName>
    <definedName name="BExIV2LM38XPLRTWT0R44TMQ59E5" localSheetId="1" hidden="1">[2]Table!#REF!</definedName>
    <definedName name="BExIV2LM38XPLRTWT0R44TMQ59E5" localSheetId="2" hidden="1">[2]Table!#REF!</definedName>
    <definedName name="BExIV2LM38XPLRTWT0R44TMQ59E5" localSheetId="3" hidden="1">[2]Table!#REF!</definedName>
    <definedName name="BExIV2LM38XPLRTWT0R44TMQ59E5" hidden="1">[2]Table!#REF!</definedName>
    <definedName name="BExIVCXWL6H5LD9DHDIA4F5U9TQL" localSheetId="7" hidden="1">[1]Table!#REF!</definedName>
    <definedName name="BExIVCXWL6H5LD9DHDIA4F5U9TQL" localSheetId="0" hidden="1">[2]Table!#REF!</definedName>
    <definedName name="BExIVCXWL6H5LD9DHDIA4F5U9TQL" localSheetId="1" hidden="1">[2]Table!#REF!</definedName>
    <definedName name="BExIVCXWL6H5LD9DHDIA4F5U9TQL" localSheetId="2" hidden="1">[2]Table!#REF!</definedName>
    <definedName name="BExIVCXWL6H5LD9DHDIA4F5U9TQL" localSheetId="3" hidden="1">[2]Table!#REF!</definedName>
    <definedName name="BExIVCXWL6H5LD9DHDIA4F5U9TQL" hidden="1">[2]Table!#REF!</definedName>
    <definedName name="BExIXBTH4DFW38SCDT9T30V4XJC9" localSheetId="7" hidden="1">[1]Table!#REF!</definedName>
    <definedName name="BExIXBTH4DFW38SCDT9T30V4XJC9" localSheetId="0" hidden="1">[2]Table!#REF!</definedName>
    <definedName name="BExIXBTH4DFW38SCDT9T30V4XJC9" localSheetId="1" hidden="1">[2]Table!#REF!</definedName>
    <definedName name="BExIXBTH4DFW38SCDT9T30V4XJC9" localSheetId="2" hidden="1">[2]Table!#REF!</definedName>
    <definedName name="BExIXBTH4DFW38SCDT9T30V4XJC9" localSheetId="3" hidden="1">[2]Table!#REF!</definedName>
    <definedName name="BExIXBTH4DFW38SCDT9T30V4XJC9" hidden="1">[2]Table!#REF!</definedName>
    <definedName name="BExIYI2RH0K4225XO970K2IQ1E79" localSheetId="7" hidden="1">[1]Table!#REF!</definedName>
    <definedName name="BExIYI2RH0K4225XO970K2IQ1E79" localSheetId="0" hidden="1">[2]Table!#REF!</definedName>
    <definedName name="BExIYI2RH0K4225XO970K2IQ1E79" localSheetId="1" hidden="1">[2]Table!#REF!</definedName>
    <definedName name="BExIYI2RH0K4225XO970K2IQ1E79" localSheetId="2" hidden="1">[2]Table!#REF!</definedName>
    <definedName name="BExIYI2RH0K4225XO970K2IQ1E79" localSheetId="3" hidden="1">[2]Table!#REF!</definedName>
    <definedName name="BExIYI2RH0K4225XO970K2IQ1E79" hidden="1">[2]Table!#REF!</definedName>
    <definedName name="BExIZ4K0EZJK6PW3L8SVKTJFSWW9" localSheetId="7" hidden="1">[1]Table!#REF!</definedName>
    <definedName name="BExIZ4K0EZJK6PW3L8SVKTJFSWW9" localSheetId="0" hidden="1">[2]Table!#REF!</definedName>
    <definedName name="BExIZ4K0EZJK6PW3L8SVKTJFSWW9" localSheetId="1" hidden="1">[2]Table!#REF!</definedName>
    <definedName name="BExIZ4K0EZJK6PW3L8SVKTJFSWW9" localSheetId="2" hidden="1">[2]Table!#REF!</definedName>
    <definedName name="BExIZ4K0EZJK6PW3L8SVKTJFSWW9" localSheetId="3" hidden="1">[2]Table!#REF!</definedName>
    <definedName name="BExIZ4K0EZJK6PW3L8SVKTJFSWW9" hidden="1">[2]Table!#REF!</definedName>
    <definedName name="BExIZY2PUZ0OF9YKK1B13IW0VS6G" localSheetId="7" hidden="1">[1]Table!#REF!</definedName>
    <definedName name="BExIZY2PUZ0OF9YKK1B13IW0VS6G" localSheetId="0" hidden="1">[2]Table!#REF!</definedName>
    <definedName name="BExIZY2PUZ0OF9YKK1B13IW0VS6G" localSheetId="1" hidden="1">[2]Table!#REF!</definedName>
    <definedName name="BExIZY2PUZ0OF9YKK1B13IW0VS6G" localSheetId="2" hidden="1">[2]Table!#REF!</definedName>
    <definedName name="BExIZY2PUZ0OF9YKK1B13IW0VS6G" localSheetId="3" hidden="1">[2]Table!#REF!</definedName>
    <definedName name="BExIZY2PUZ0OF9YKK1B13IW0VS6G" hidden="1">[2]Table!#REF!</definedName>
    <definedName name="BExJ0DYJWXGE7DA39PYL3WM05U9O" localSheetId="7" hidden="1">[1]Table!#REF!</definedName>
    <definedName name="BExJ0DYJWXGE7DA39PYL3WM05U9O" localSheetId="0" hidden="1">[2]Table!#REF!</definedName>
    <definedName name="BExJ0DYJWXGE7DA39PYL3WM05U9O" localSheetId="1" hidden="1">[2]Table!#REF!</definedName>
    <definedName name="BExJ0DYJWXGE7DA39PYL3WM05U9O" localSheetId="2" hidden="1">[2]Table!#REF!</definedName>
    <definedName name="BExJ0DYJWXGE7DA39PYL3WM05U9O" localSheetId="3" hidden="1">[2]Table!#REF!</definedName>
    <definedName name="BExJ0DYJWXGE7DA39PYL3WM05U9O" hidden="1">[2]Table!#REF!</definedName>
    <definedName name="BExKFZQGXWMAIDUD3M5XSFYZY3BD" localSheetId="7" hidden="1">[1]Table!#REF!</definedName>
    <definedName name="BExKFZQGXWMAIDUD3M5XSFYZY3BD" localSheetId="0" hidden="1">[2]Table!#REF!</definedName>
    <definedName name="BExKFZQGXWMAIDUD3M5XSFYZY3BD" localSheetId="1" hidden="1">[2]Table!#REF!</definedName>
    <definedName name="BExKFZQGXWMAIDUD3M5XSFYZY3BD" localSheetId="2" hidden="1">[2]Table!#REF!</definedName>
    <definedName name="BExKFZQGXWMAIDUD3M5XSFYZY3BD" localSheetId="3" hidden="1">[2]Table!#REF!</definedName>
    <definedName name="BExKFZQGXWMAIDUD3M5XSFYZY3BD" hidden="1">[2]Table!#REF!</definedName>
    <definedName name="BExKI4076KXCDE5KXL79KT36OKLO" localSheetId="7" hidden="1">[1]Table!#REF!</definedName>
    <definedName name="BExKI4076KXCDE5KXL79KT36OKLO" localSheetId="0" hidden="1">[2]Table!#REF!</definedName>
    <definedName name="BExKI4076KXCDE5KXL79KT36OKLO" localSheetId="1" hidden="1">[2]Table!#REF!</definedName>
    <definedName name="BExKI4076KXCDE5KXL79KT36OKLO" localSheetId="2" hidden="1">[2]Table!#REF!</definedName>
    <definedName name="BExKI4076KXCDE5KXL79KT36OKLO" localSheetId="3" hidden="1">[2]Table!#REF!</definedName>
    <definedName name="BExKI4076KXCDE5KXL79KT36OKLO" hidden="1">[2]Table!#REF!</definedName>
    <definedName name="BExKINSBB6RS7I489QHMCOMU4Z2X" localSheetId="7" hidden="1">[1]Table!#REF!</definedName>
    <definedName name="BExKINSBB6RS7I489QHMCOMU4Z2X" localSheetId="0" hidden="1">[2]Table!#REF!</definedName>
    <definedName name="BExKINSBB6RS7I489QHMCOMU4Z2X" localSheetId="1" hidden="1">[2]Table!#REF!</definedName>
    <definedName name="BExKINSBB6RS7I489QHMCOMU4Z2X" localSheetId="2" hidden="1">[2]Table!#REF!</definedName>
    <definedName name="BExKINSBB6RS7I489QHMCOMU4Z2X" localSheetId="3" hidden="1">[2]Table!#REF!</definedName>
    <definedName name="BExKINSBB6RS7I489QHMCOMU4Z2X" hidden="1">[2]Table!#REF!</definedName>
    <definedName name="BExKN6IQWOSE5S6O9N4ZB7X0AS3M" localSheetId="7" hidden="1">[3]Table!#REF!</definedName>
    <definedName name="BExKN6IQWOSE5S6O9N4ZB7X0AS3M" localSheetId="0" hidden="1">[4]Table!#REF!</definedName>
    <definedName name="BExKN6IQWOSE5S6O9N4ZB7X0AS3M" localSheetId="1" hidden="1">[4]Table!#REF!</definedName>
    <definedName name="BExKN6IQWOSE5S6O9N4ZB7X0AS3M" localSheetId="2" hidden="1">[4]Table!#REF!</definedName>
    <definedName name="BExKN6IQWOSE5S6O9N4ZB7X0AS3M" localSheetId="3" hidden="1">[4]Table!#REF!</definedName>
    <definedName name="BExKN6IQWOSE5S6O9N4ZB7X0AS3M" hidden="1">[4]Table!#REF!</definedName>
    <definedName name="BExKNSP6Z2JTTT1ZT5CNHIO79MAJ" localSheetId="7" hidden="1">[3]Table!#REF!</definedName>
    <definedName name="BExKNSP6Z2JTTT1ZT5CNHIO79MAJ" localSheetId="0" hidden="1">[4]Table!#REF!</definedName>
    <definedName name="BExKNSP6Z2JTTT1ZT5CNHIO79MAJ" localSheetId="1" hidden="1">[4]Table!#REF!</definedName>
    <definedName name="BExKNSP6Z2JTTT1ZT5CNHIO79MAJ" localSheetId="2" hidden="1">[4]Table!#REF!</definedName>
    <definedName name="BExKNSP6Z2JTTT1ZT5CNHIO79MAJ" localSheetId="3" hidden="1">[4]Table!#REF!</definedName>
    <definedName name="BExKNSP6Z2JTTT1ZT5CNHIO79MAJ" hidden="1">[4]Table!#REF!</definedName>
    <definedName name="BExKNZLD7UATC1MYRNJD8H2NH4KU" localSheetId="7" hidden="1">[1]Table!#REF!</definedName>
    <definedName name="BExKNZLD7UATC1MYRNJD8H2NH4KU" localSheetId="0" hidden="1">[2]Table!#REF!</definedName>
    <definedName name="BExKNZLD7UATC1MYRNJD8H2NH4KU" localSheetId="1" hidden="1">[2]Table!#REF!</definedName>
    <definedName name="BExKNZLD7UATC1MYRNJD8H2NH4KU" localSheetId="2" hidden="1">[2]Table!#REF!</definedName>
    <definedName name="BExKNZLD7UATC1MYRNJD8H2NH4KU" localSheetId="3" hidden="1">[2]Table!#REF!</definedName>
    <definedName name="BExKNZLD7UATC1MYRNJD8H2NH4KU" hidden="1">[2]Table!#REF!</definedName>
    <definedName name="BExKPLQJX0HJ8OTXBXH9IC9J2V0W" localSheetId="7" hidden="1">[1]Table!#REF!</definedName>
    <definedName name="BExKPLQJX0HJ8OTXBXH9IC9J2V0W" localSheetId="0" hidden="1">[2]Table!#REF!</definedName>
    <definedName name="BExKPLQJX0HJ8OTXBXH9IC9J2V0W" localSheetId="1" hidden="1">[2]Table!#REF!</definedName>
    <definedName name="BExKPLQJX0HJ8OTXBXH9IC9J2V0W" localSheetId="2" hidden="1">[2]Table!#REF!</definedName>
    <definedName name="BExKPLQJX0HJ8OTXBXH9IC9J2V0W" localSheetId="3" hidden="1">[2]Table!#REF!</definedName>
    <definedName name="BExKPLQJX0HJ8OTXBXH9IC9J2V0W" hidden="1">[2]Table!#REF!</definedName>
    <definedName name="BExKQJGAAWNM3NT19E9I0CQDBTU0" localSheetId="7" hidden="1">[1]Table!#REF!</definedName>
    <definedName name="BExKQJGAAWNM3NT19E9I0CQDBTU0" localSheetId="0" hidden="1">[2]Table!#REF!</definedName>
    <definedName name="BExKQJGAAWNM3NT19E9I0CQDBTU0" localSheetId="1" hidden="1">[2]Table!#REF!</definedName>
    <definedName name="BExKQJGAAWNM3NT19E9I0CQDBTU0" localSheetId="2" hidden="1">[2]Table!#REF!</definedName>
    <definedName name="BExKQJGAAWNM3NT19E9I0CQDBTU0" localSheetId="3" hidden="1">[2]Table!#REF!</definedName>
    <definedName name="BExKQJGAAWNM3NT19E9I0CQDBTU0" hidden="1">[2]Table!#REF!</definedName>
    <definedName name="BExKR8RZSEHW184G0Z56B4EGNU72" localSheetId="7" hidden="1">[1]Table!#REF!</definedName>
    <definedName name="BExKR8RZSEHW184G0Z56B4EGNU72" localSheetId="0" hidden="1">[2]Table!#REF!</definedName>
    <definedName name="BExKR8RZSEHW184G0Z56B4EGNU72" localSheetId="1" hidden="1">[2]Table!#REF!</definedName>
    <definedName name="BExKR8RZSEHW184G0Z56B4EGNU72" localSheetId="2" hidden="1">[2]Table!#REF!</definedName>
    <definedName name="BExKR8RZSEHW184G0Z56B4EGNU72" localSheetId="3" hidden="1">[2]Table!#REF!</definedName>
    <definedName name="BExKR8RZSEHW184G0Z56B4EGNU72" hidden="1">[2]Table!#REF!</definedName>
    <definedName name="BExKSU0MKNAVZYYPKCYTZDWQX4R8" localSheetId="7" hidden="1">[1]Table!#REF!</definedName>
    <definedName name="BExKSU0MKNAVZYYPKCYTZDWQX4R8" localSheetId="0" hidden="1">[2]Table!#REF!</definedName>
    <definedName name="BExKSU0MKNAVZYYPKCYTZDWQX4R8" localSheetId="1" hidden="1">[2]Table!#REF!</definedName>
    <definedName name="BExKSU0MKNAVZYYPKCYTZDWQX4R8" localSheetId="2" hidden="1">[2]Table!#REF!</definedName>
    <definedName name="BExKSU0MKNAVZYYPKCYTZDWQX4R8" localSheetId="3" hidden="1">[2]Table!#REF!</definedName>
    <definedName name="BExKSU0MKNAVZYYPKCYTZDWQX4R8" hidden="1">[2]Table!#REF!</definedName>
    <definedName name="BExM9OG182RP30MY23PG49LVPZ1C" localSheetId="7" hidden="1">[1]Table!#REF!</definedName>
    <definedName name="BExM9OG182RP30MY23PG49LVPZ1C" localSheetId="0" hidden="1">[2]Table!#REF!</definedName>
    <definedName name="BExM9OG182RP30MY23PG49LVPZ1C" localSheetId="1" hidden="1">[2]Table!#REF!</definedName>
    <definedName name="BExM9OG182RP30MY23PG49LVPZ1C" localSheetId="2" hidden="1">[2]Table!#REF!</definedName>
    <definedName name="BExM9OG182RP30MY23PG49LVPZ1C" localSheetId="3" hidden="1">[2]Table!#REF!</definedName>
    <definedName name="BExM9OG182RP30MY23PG49LVPZ1C" hidden="1">[2]Table!#REF!</definedName>
    <definedName name="BExMA8TQU9G70S2XW5RT7C6TAF7O" localSheetId="7" hidden="1">[3]Table!#REF!</definedName>
    <definedName name="BExMA8TQU9G70S2XW5RT7C6TAF7O" localSheetId="0" hidden="1">[4]Table!#REF!</definedName>
    <definedName name="BExMA8TQU9G70S2XW5RT7C6TAF7O" localSheetId="1" hidden="1">[4]Table!#REF!</definedName>
    <definedName name="BExMA8TQU9G70S2XW5RT7C6TAF7O" localSheetId="2" hidden="1">[4]Table!#REF!</definedName>
    <definedName name="BExMA8TQU9G70S2XW5RT7C6TAF7O" localSheetId="3" hidden="1">[4]Table!#REF!</definedName>
    <definedName name="BExMA8TQU9G70S2XW5RT7C6TAF7O" hidden="1">[4]Table!#REF!</definedName>
    <definedName name="BExMAR3XSK6RSFLHP7ZX1EWGHASI" localSheetId="7" hidden="1">[1]Table!#REF!</definedName>
    <definedName name="BExMAR3XSK6RSFLHP7ZX1EWGHASI" localSheetId="0" hidden="1">[2]Table!#REF!</definedName>
    <definedName name="BExMAR3XSK6RSFLHP7ZX1EWGHASI" localSheetId="1" hidden="1">[2]Table!#REF!</definedName>
    <definedName name="BExMAR3XSK6RSFLHP7ZX1EWGHASI" localSheetId="2" hidden="1">[2]Table!#REF!</definedName>
    <definedName name="BExMAR3XSK6RSFLHP7ZX1EWGHASI" localSheetId="3" hidden="1">[2]Table!#REF!</definedName>
    <definedName name="BExMAR3XSK6RSFLHP7ZX1EWGHASI" hidden="1">[2]Table!#REF!</definedName>
    <definedName name="BExMB4QRS0R3MTB4CMUHFZ84LNZQ" localSheetId="7" hidden="1">[1]Table!#REF!</definedName>
    <definedName name="BExMB4QRS0R3MTB4CMUHFZ84LNZQ" localSheetId="0" hidden="1">[2]Table!#REF!</definedName>
    <definedName name="BExMB4QRS0R3MTB4CMUHFZ84LNZQ" localSheetId="1" hidden="1">[2]Table!#REF!</definedName>
    <definedName name="BExMB4QRS0R3MTB4CMUHFZ84LNZQ" localSheetId="2" hidden="1">[2]Table!#REF!</definedName>
    <definedName name="BExMB4QRS0R3MTB4CMUHFZ84LNZQ" localSheetId="3" hidden="1">[2]Table!#REF!</definedName>
    <definedName name="BExMB4QRS0R3MTB4CMUHFZ84LNZQ" hidden="1">[2]Table!#REF!</definedName>
    <definedName name="BExMBFTZV4Q1A5KG25C1N9PHQNSW" localSheetId="7" hidden="1">[1]Table!#REF!</definedName>
    <definedName name="BExMBFTZV4Q1A5KG25C1N9PHQNSW" localSheetId="0" hidden="1">[2]Table!#REF!</definedName>
    <definedName name="BExMBFTZV4Q1A5KG25C1N9PHQNSW" localSheetId="1" hidden="1">[2]Table!#REF!</definedName>
    <definedName name="BExMBFTZV4Q1A5KG25C1N9PHQNSW" localSheetId="2" hidden="1">[2]Table!#REF!</definedName>
    <definedName name="BExMBFTZV4Q1A5KG25C1N9PHQNSW" localSheetId="3" hidden="1">[2]Table!#REF!</definedName>
    <definedName name="BExMBFTZV4Q1A5KG25C1N9PHQNSW" hidden="1">[2]Table!#REF!</definedName>
    <definedName name="BExMBYPQDG9AYDQ5E8IECVFREPO6" localSheetId="7" hidden="1">[5]Table!#REF!</definedName>
    <definedName name="BExMBYPQDG9AYDQ5E8IECVFREPO6" localSheetId="0" hidden="1">[6]Table!#REF!</definedName>
    <definedName name="BExMBYPQDG9AYDQ5E8IECVFREPO6" localSheetId="1" hidden="1">[6]Table!#REF!</definedName>
    <definedName name="BExMBYPQDG9AYDQ5E8IECVFREPO6" localSheetId="2" hidden="1">[6]Table!#REF!</definedName>
    <definedName name="BExMBYPQDG9AYDQ5E8IECVFREPO6" localSheetId="3" hidden="1">[6]Table!#REF!</definedName>
    <definedName name="BExMBYPQDG9AYDQ5E8IECVFREPO6" hidden="1">[6]Table!#REF!</definedName>
    <definedName name="BExMCA96YR10V72G2R0SCIKPZLIZ" localSheetId="7" hidden="1">[1]Table!#REF!</definedName>
    <definedName name="BExMCA96YR10V72G2R0SCIKPZLIZ" localSheetId="0" hidden="1">[2]Table!#REF!</definedName>
    <definedName name="BExMCA96YR10V72G2R0SCIKPZLIZ" localSheetId="1" hidden="1">[2]Table!#REF!</definedName>
    <definedName name="BExMCA96YR10V72G2R0SCIKPZLIZ" localSheetId="2" hidden="1">[2]Table!#REF!</definedName>
    <definedName name="BExMCA96YR10V72G2R0SCIKPZLIZ" localSheetId="3" hidden="1">[2]Table!#REF!</definedName>
    <definedName name="BExMCA96YR10V72G2R0SCIKPZLIZ" hidden="1">[2]Table!#REF!</definedName>
    <definedName name="BExMCIHT5U38JQAJ0URM3OAG60M4" localSheetId="7" hidden="1">[1]Table!#REF!</definedName>
    <definedName name="BExMCIHT5U38JQAJ0URM3OAG60M4" localSheetId="0" hidden="1">[2]Table!#REF!</definedName>
    <definedName name="BExMCIHT5U38JQAJ0URM3OAG60M4" localSheetId="1" hidden="1">[2]Table!#REF!</definedName>
    <definedName name="BExMCIHT5U38JQAJ0URM3OAG60M4" localSheetId="2" hidden="1">[2]Table!#REF!</definedName>
    <definedName name="BExMCIHT5U38JQAJ0URM3OAG60M4" localSheetId="3" hidden="1">[2]Table!#REF!</definedName>
    <definedName name="BExMCIHT5U38JQAJ0URM3OAG60M4" hidden="1">[2]Table!#REF!</definedName>
    <definedName name="BExME2U47N8LZG0BPJ49ANY5QVV2" localSheetId="7" hidden="1">[1]Table!#REF!</definedName>
    <definedName name="BExME2U47N8LZG0BPJ49ANY5QVV2" localSheetId="0" hidden="1">[2]Table!#REF!</definedName>
    <definedName name="BExME2U47N8LZG0BPJ49ANY5QVV2" localSheetId="1" hidden="1">[2]Table!#REF!</definedName>
    <definedName name="BExME2U47N8LZG0BPJ49ANY5QVV2" localSheetId="2" hidden="1">[2]Table!#REF!</definedName>
    <definedName name="BExME2U47N8LZG0BPJ49ANY5QVV2" localSheetId="3" hidden="1">[2]Table!#REF!</definedName>
    <definedName name="BExME2U47N8LZG0BPJ49ANY5QVV2" hidden="1">[2]Table!#REF!</definedName>
    <definedName name="BExME88DH5DUKMUFI9FNVECXFD2E" localSheetId="7" hidden="1">[1]Table!#REF!</definedName>
    <definedName name="BExME88DH5DUKMUFI9FNVECXFD2E" localSheetId="0" hidden="1">[2]Table!#REF!</definedName>
    <definedName name="BExME88DH5DUKMUFI9FNVECXFD2E" localSheetId="1" hidden="1">[2]Table!#REF!</definedName>
    <definedName name="BExME88DH5DUKMUFI9FNVECXFD2E" localSheetId="2" hidden="1">[2]Table!#REF!</definedName>
    <definedName name="BExME88DH5DUKMUFI9FNVECXFD2E" localSheetId="3" hidden="1">[2]Table!#REF!</definedName>
    <definedName name="BExME88DH5DUKMUFI9FNVECXFD2E" hidden="1">[2]Table!#REF!</definedName>
    <definedName name="BExMHOWPB34KPZ76M2KIX2C9R2VB" localSheetId="7" hidden="1">[1]Table!#REF!</definedName>
    <definedName name="BExMHOWPB34KPZ76M2KIX2C9R2VB" localSheetId="0" hidden="1">[2]Table!#REF!</definedName>
    <definedName name="BExMHOWPB34KPZ76M2KIX2C9R2VB" localSheetId="1" hidden="1">[2]Table!#REF!</definedName>
    <definedName name="BExMHOWPB34KPZ76M2KIX2C9R2VB" localSheetId="2" hidden="1">[2]Table!#REF!</definedName>
    <definedName name="BExMHOWPB34KPZ76M2KIX2C9R2VB" localSheetId="3" hidden="1">[2]Table!#REF!</definedName>
    <definedName name="BExMHOWPB34KPZ76M2KIX2C9R2VB" hidden="1">[2]Table!#REF!</definedName>
    <definedName name="BExMI057LQD5NT1JYD55LG3NHDA5" localSheetId="7" hidden="1">[3]Table!#REF!</definedName>
    <definedName name="BExMI057LQD5NT1JYD55LG3NHDA5" localSheetId="0" hidden="1">[4]Table!#REF!</definedName>
    <definedName name="BExMI057LQD5NT1JYD55LG3NHDA5" localSheetId="1" hidden="1">[4]Table!#REF!</definedName>
    <definedName name="BExMI057LQD5NT1JYD55LG3NHDA5" localSheetId="2" hidden="1">[4]Table!#REF!</definedName>
    <definedName name="BExMI057LQD5NT1JYD55LG3NHDA5" localSheetId="3" hidden="1">[4]Table!#REF!</definedName>
    <definedName name="BExMI057LQD5NT1JYD55LG3NHDA5" hidden="1">[4]Table!#REF!</definedName>
    <definedName name="BExMI9QH0JWFX4WBZBEE5X1PLIXI" localSheetId="7" hidden="1">[1]Table!#REF!</definedName>
    <definedName name="BExMI9QH0JWFX4WBZBEE5X1PLIXI" localSheetId="0" hidden="1">[2]Table!#REF!</definedName>
    <definedName name="BExMI9QH0JWFX4WBZBEE5X1PLIXI" localSheetId="1" hidden="1">[2]Table!#REF!</definedName>
    <definedName name="BExMI9QH0JWFX4WBZBEE5X1PLIXI" localSheetId="2" hidden="1">[2]Table!#REF!</definedName>
    <definedName name="BExMI9QH0JWFX4WBZBEE5X1PLIXI" localSheetId="3" hidden="1">[2]Table!#REF!</definedName>
    <definedName name="BExMI9QH0JWFX4WBZBEE5X1PLIXI" hidden="1">[2]Table!#REF!</definedName>
    <definedName name="BExMIBOOZU40JS3F89OMPSRCE9MM" localSheetId="7" hidden="1">[1]Table!#REF!</definedName>
    <definedName name="BExMIBOOZU40JS3F89OMPSRCE9MM" localSheetId="0" hidden="1">[2]Table!#REF!</definedName>
    <definedName name="BExMIBOOZU40JS3F89OMPSRCE9MM" localSheetId="1" hidden="1">[2]Table!#REF!</definedName>
    <definedName name="BExMIBOOZU40JS3F89OMPSRCE9MM" localSheetId="2" hidden="1">[2]Table!#REF!</definedName>
    <definedName name="BExMIBOOZU40JS3F89OMPSRCE9MM" localSheetId="3" hidden="1">[2]Table!#REF!</definedName>
    <definedName name="BExMIBOOZU40JS3F89OMPSRCE9MM" hidden="1">[2]Table!#REF!</definedName>
    <definedName name="BExMIV0KC8555D5E42ZGWG15Y0MO" localSheetId="7" hidden="1">[1]Table!#REF!</definedName>
    <definedName name="BExMIV0KC8555D5E42ZGWG15Y0MO" localSheetId="0" hidden="1">[2]Table!#REF!</definedName>
    <definedName name="BExMIV0KC8555D5E42ZGWG15Y0MO" localSheetId="1" hidden="1">[2]Table!#REF!</definedName>
    <definedName name="BExMIV0KC8555D5E42ZGWG15Y0MO" localSheetId="2" hidden="1">[2]Table!#REF!</definedName>
    <definedName name="BExMIV0KC8555D5E42ZGWG15Y0MO" localSheetId="3" hidden="1">[2]Table!#REF!</definedName>
    <definedName name="BExMIV0KC8555D5E42ZGWG15Y0MO" hidden="1">[2]Table!#REF!</definedName>
    <definedName name="BExMKUN3WPECJR2XRID2R7GZRGNX" localSheetId="7" hidden="1">[1]Table!#REF!</definedName>
    <definedName name="BExMKUN3WPECJR2XRID2R7GZRGNX" localSheetId="0" hidden="1">[2]Table!#REF!</definedName>
    <definedName name="BExMKUN3WPECJR2XRID2R7GZRGNX" localSheetId="1" hidden="1">[2]Table!#REF!</definedName>
    <definedName name="BExMKUN3WPECJR2XRID2R7GZRGNX" localSheetId="2" hidden="1">[2]Table!#REF!</definedName>
    <definedName name="BExMKUN3WPECJR2XRID2R7GZRGNX" localSheetId="3" hidden="1">[2]Table!#REF!</definedName>
    <definedName name="BExMKUN3WPECJR2XRID2R7GZRGNX" hidden="1">[2]Table!#REF!</definedName>
    <definedName name="BExMLVI7UORSHM9FMO8S2EI0TMTS" localSheetId="7" hidden="1">[1]Table!#REF!</definedName>
    <definedName name="BExMLVI7UORSHM9FMO8S2EI0TMTS" localSheetId="0" hidden="1">[2]Table!#REF!</definedName>
    <definedName name="BExMLVI7UORSHM9FMO8S2EI0TMTS" localSheetId="1" hidden="1">[2]Table!#REF!</definedName>
    <definedName name="BExMLVI7UORSHM9FMO8S2EI0TMTS" localSheetId="2" hidden="1">[2]Table!#REF!</definedName>
    <definedName name="BExMLVI7UORSHM9FMO8S2EI0TMTS" localSheetId="3" hidden="1">[2]Table!#REF!</definedName>
    <definedName name="BExMLVI7UORSHM9FMO8S2EI0TMTS" hidden="1">[2]Table!#REF!</definedName>
    <definedName name="BExMM5UCOT2HSSN0ZIPZW55GSOVO" localSheetId="7" hidden="1">[1]Table!#REF!</definedName>
    <definedName name="BExMM5UCOT2HSSN0ZIPZW55GSOVO" localSheetId="0" hidden="1">[2]Table!#REF!</definedName>
    <definedName name="BExMM5UCOT2HSSN0ZIPZW55GSOVO" localSheetId="1" hidden="1">[2]Table!#REF!</definedName>
    <definedName name="BExMM5UCOT2HSSN0ZIPZW55GSOVO" localSheetId="2" hidden="1">[2]Table!#REF!</definedName>
    <definedName name="BExMM5UCOT2HSSN0ZIPZW55GSOVO" localSheetId="3" hidden="1">[2]Table!#REF!</definedName>
    <definedName name="BExMM5UCOT2HSSN0ZIPZW55GSOVO" hidden="1">[2]Table!#REF!</definedName>
    <definedName name="BExMNRORKSO28FO9TMB7N1B3MTZ3" localSheetId="7" hidden="1">[1]Table!#REF!</definedName>
    <definedName name="BExMNRORKSO28FO9TMB7N1B3MTZ3" localSheetId="0" hidden="1">[2]Table!#REF!</definedName>
    <definedName name="BExMNRORKSO28FO9TMB7N1B3MTZ3" localSheetId="1" hidden="1">[2]Table!#REF!</definedName>
    <definedName name="BExMNRORKSO28FO9TMB7N1B3MTZ3" localSheetId="2" hidden="1">[2]Table!#REF!</definedName>
    <definedName name="BExMNRORKSO28FO9TMB7N1B3MTZ3" localSheetId="3" hidden="1">[2]Table!#REF!</definedName>
    <definedName name="BExMNRORKSO28FO9TMB7N1B3MTZ3" hidden="1">[2]Table!#REF!</definedName>
    <definedName name="BExMPOBH04JMDO6Z8DMSEJZM4ANN" localSheetId="7" hidden="1">[1]Table!#REF!</definedName>
    <definedName name="BExMPOBH04JMDO6Z8DMSEJZM4ANN" localSheetId="0" hidden="1">[2]Table!#REF!</definedName>
    <definedName name="BExMPOBH04JMDO6Z8DMSEJZM4ANN" localSheetId="1" hidden="1">[2]Table!#REF!</definedName>
    <definedName name="BExMPOBH04JMDO6Z8DMSEJZM4ANN" localSheetId="2" hidden="1">[2]Table!#REF!</definedName>
    <definedName name="BExMPOBH04JMDO6Z8DMSEJZM4ANN" localSheetId="3" hidden="1">[2]Table!#REF!</definedName>
    <definedName name="BExMPOBH04JMDO6Z8DMSEJZM4ANN" hidden="1">[2]Table!#REF!</definedName>
    <definedName name="BExMPSD77XQ3HA6A4FZOJK8G2JP3" localSheetId="7" hidden="1">[1]Table!#REF!</definedName>
    <definedName name="BExMPSD77XQ3HA6A4FZOJK8G2JP3" localSheetId="0" hidden="1">[2]Table!#REF!</definedName>
    <definedName name="BExMPSD77XQ3HA6A4FZOJK8G2JP3" localSheetId="1" hidden="1">[2]Table!#REF!</definedName>
    <definedName name="BExMPSD77XQ3HA6A4FZOJK8G2JP3" localSheetId="2" hidden="1">[2]Table!#REF!</definedName>
    <definedName name="BExMPSD77XQ3HA6A4FZOJK8G2JP3" localSheetId="3" hidden="1">[2]Table!#REF!</definedName>
    <definedName name="BExMPSD77XQ3HA6A4FZOJK8G2JP3" hidden="1">[2]Table!#REF!</definedName>
    <definedName name="BExMQ71WHW50GVX45JU951AGPLFQ" localSheetId="7" hidden="1">[1]Table!#REF!</definedName>
    <definedName name="BExMQ71WHW50GVX45JU951AGPLFQ" localSheetId="0" hidden="1">[2]Table!#REF!</definedName>
    <definedName name="BExMQ71WHW50GVX45JU951AGPLFQ" localSheetId="1" hidden="1">[2]Table!#REF!</definedName>
    <definedName name="BExMQ71WHW50GVX45JU951AGPLFQ" localSheetId="2" hidden="1">[2]Table!#REF!</definedName>
    <definedName name="BExMQ71WHW50GVX45JU951AGPLFQ" localSheetId="3" hidden="1">[2]Table!#REF!</definedName>
    <definedName name="BExMQ71WHW50GVX45JU951AGPLFQ" hidden="1">[2]Table!#REF!</definedName>
    <definedName name="BExMRU3ACIU0RD2BNWO55LH5U2BR" localSheetId="7" hidden="1">[1]Table!#REF!</definedName>
    <definedName name="BExMRU3ACIU0RD2BNWO55LH5U2BR" localSheetId="0" hidden="1">[2]Table!#REF!</definedName>
    <definedName name="BExMRU3ACIU0RD2BNWO55LH5U2BR" localSheetId="1" hidden="1">[2]Table!#REF!</definedName>
    <definedName name="BExMRU3ACIU0RD2BNWO55LH5U2BR" localSheetId="2" hidden="1">[2]Table!#REF!</definedName>
    <definedName name="BExMRU3ACIU0RD2BNWO55LH5U2BR" localSheetId="3" hidden="1">[2]Table!#REF!</definedName>
    <definedName name="BExMRU3ACIU0RD2BNWO55LH5U2BR" hidden="1">[2]Table!#REF!</definedName>
    <definedName name="BExO937E20IHMGQOZMECL3VZC7OX" localSheetId="7" hidden="1">[1]Table!#REF!</definedName>
    <definedName name="BExO937E20IHMGQOZMECL3VZC7OX" localSheetId="0" hidden="1">[2]Table!#REF!</definedName>
    <definedName name="BExO937E20IHMGQOZMECL3VZC7OX" localSheetId="1" hidden="1">[2]Table!#REF!</definedName>
    <definedName name="BExO937E20IHMGQOZMECL3VZC7OX" localSheetId="2" hidden="1">[2]Table!#REF!</definedName>
    <definedName name="BExO937E20IHMGQOZMECL3VZC7OX" localSheetId="3" hidden="1">[2]Table!#REF!</definedName>
    <definedName name="BExO937E20IHMGQOZMECL3VZC7OX" hidden="1">[2]Table!#REF!</definedName>
    <definedName name="BExO9SDRI1M6KMHXSG3AE5L0F2U3" localSheetId="7" hidden="1">[1]Table!#REF!</definedName>
    <definedName name="BExO9SDRI1M6KMHXSG3AE5L0F2U3" localSheetId="0" hidden="1">[2]Table!#REF!</definedName>
    <definedName name="BExO9SDRI1M6KMHXSG3AE5L0F2U3" localSheetId="1" hidden="1">[2]Table!#REF!</definedName>
    <definedName name="BExO9SDRI1M6KMHXSG3AE5L0F2U3" localSheetId="2" hidden="1">[2]Table!#REF!</definedName>
    <definedName name="BExO9SDRI1M6KMHXSG3AE5L0F2U3" localSheetId="3" hidden="1">[2]Table!#REF!</definedName>
    <definedName name="BExO9SDRI1M6KMHXSG3AE5L0F2U3" hidden="1">[2]Table!#REF!</definedName>
    <definedName name="BExO9Z9W1D46BGEI2OSOEXBI9XOX" localSheetId="7" hidden="1">[3]Table!#REF!</definedName>
    <definedName name="BExO9Z9W1D46BGEI2OSOEXBI9XOX" localSheetId="0" hidden="1">[4]Table!#REF!</definedName>
    <definedName name="BExO9Z9W1D46BGEI2OSOEXBI9XOX" localSheetId="1" hidden="1">[4]Table!#REF!</definedName>
    <definedName name="BExO9Z9W1D46BGEI2OSOEXBI9XOX" localSheetId="2" hidden="1">[4]Table!#REF!</definedName>
    <definedName name="BExO9Z9W1D46BGEI2OSOEXBI9XOX" localSheetId="3" hidden="1">[4]Table!#REF!</definedName>
    <definedName name="BExO9Z9W1D46BGEI2OSOEXBI9XOX" hidden="1">[4]Table!#REF!</definedName>
    <definedName name="BExOBEZ0IE2WBEYY3D3CMRI72N1K" localSheetId="7" hidden="1">[1]Table!#REF!</definedName>
    <definedName name="BExOBEZ0IE2WBEYY3D3CMRI72N1K" localSheetId="0" hidden="1">[2]Table!#REF!</definedName>
    <definedName name="BExOBEZ0IE2WBEYY3D3CMRI72N1K" localSheetId="1" hidden="1">[2]Table!#REF!</definedName>
    <definedName name="BExOBEZ0IE2WBEYY3D3CMRI72N1K" localSheetId="2" hidden="1">[2]Table!#REF!</definedName>
    <definedName name="BExOBEZ0IE2WBEYY3D3CMRI72N1K" localSheetId="3" hidden="1">[2]Table!#REF!</definedName>
    <definedName name="BExOBEZ0IE2WBEYY3D3CMRI72N1K" hidden="1">[2]Table!#REF!</definedName>
    <definedName name="BExOFVLXVD6RVHSQO8KZOOACSV24" localSheetId="7" hidden="1">[1]Table!#REF!</definedName>
    <definedName name="BExOFVLXVD6RVHSQO8KZOOACSV24" localSheetId="0" hidden="1">[2]Table!#REF!</definedName>
    <definedName name="BExOFVLXVD6RVHSQO8KZOOACSV24" localSheetId="1" hidden="1">[2]Table!#REF!</definedName>
    <definedName name="BExOFVLXVD6RVHSQO8KZOOACSV24" localSheetId="2" hidden="1">[2]Table!#REF!</definedName>
    <definedName name="BExOFVLXVD6RVHSQO8KZOOACSV24" localSheetId="3" hidden="1">[2]Table!#REF!</definedName>
    <definedName name="BExOFVLXVD6RVHSQO8KZOOACSV24" hidden="1">[2]Table!#REF!</definedName>
    <definedName name="BExOHL75H3OT4WAKKPUXIVXWFVDS" localSheetId="7" hidden="1">[1]Table!#REF!</definedName>
    <definedName name="BExOHL75H3OT4WAKKPUXIVXWFVDS" localSheetId="0" hidden="1">[2]Table!#REF!</definedName>
    <definedName name="BExOHL75H3OT4WAKKPUXIVXWFVDS" localSheetId="1" hidden="1">[2]Table!#REF!</definedName>
    <definedName name="BExOHL75H3OT4WAKKPUXIVXWFVDS" localSheetId="2" hidden="1">[2]Table!#REF!</definedName>
    <definedName name="BExOHL75H3OT4WAKKPUXIVXWFVDS" localSheetId="3" hidden="1">[2]Table!#REF!</definedName>
    <definedName name="BExOHL75H3OT4WAKKPUXIVXWFVDS" hidden="1">[2]Table!#REF!</definedName>
    <definedName name="BExOHLHXXJL6363CC082M9M5VVXQ" localSheetId="7" hidden="1">[1]Table!#REF!</definedName>
    <definedName name="BExOHLHXXJL6363CC082M9M5VVXQ" localSheetId="0" hidden="1">[2]Table!#REF!</definedName>
    <definedName name="BExOHLHXXJL6363CC082M9M5VVXQ" localSheetId="1" hidden="1">[2]Table!#REF!</definedName>
    <definedName name="BExOHLHXXJL6363CC082M9M5VVXQ" localSheetId="2" hidden="1">[2]Table!#REF!</definedName>
    <definedName name="BExOHLHXXJL6363CC082M9M5VVXQ" localSheetId="3" hidden="1">[2]Table!#REF!</definedName>
    <definedName name="BExOHLHXXJL6363CC082M9M5VVXQ" hidden="1">[2]Table!#REF!</definedName>
    <definedName name="BExOLICXFHJLILCJVFMJE5MGGWKR" localSheetId="7" hidden="1">[1]Table!#REF!</definedName>
    <definedName name="BExOLICXFHJLILCJVFMJE5MGGWKR" localSheetId="0" hidden="1">[2]Table!#REF!</definedName>
    <definedName name="BExOLICXFHJLILCJVFMJE5MGGWKR" localSheetId="1" hidden="1">[2]Table!#REF!</definedName>
    <definedName name="BExOLICXFHJLILCJVFMJE5MGGWKR" localSheetId="2" hidden="1">[2]Table!#REF!</definedName>
    <definedName name="BExOLICXFHJLILCJVFMJE5MGGWKR" localSheetId="3" hidden="1">[2]Table!#REF!</definedName>
    <definedName name="BExOLICXFHJLILCJVFMJE5MGGWKR" hidden="1">[2]Table!#REF!</definedName>
    <definedName name="BExONB3A7CO4YD8RB41PHC93BQ9M" localSheetId="7" hidden="1">[1]Table!#REF!</definedName>
    <definedName name="BExONB3A7CO4YD8RB41PHC93BQ9M" localSheetId="0" hidden="1">[2]Table!#REF!</definedName>
    <definedName name="BExONB3A7CO4YD8RB41PHC93BQ9M" localSheetId="1" hidden="1">[2]Table!#REF!</definedName>
    <definedName name="BExONB3A7CO4YD8RB41PHC93BQ9M" localSheetId="2" hidden="1">[2]Table!#REF!</definedName>
    <definedName name="BExONB3A7CO4YD8RB41PHC93BQ9M" localSheetId="3" hidden="1">[2]Table!#REF!</definedName>
    <definedName name="BExONB3A7CO4YD8RB41PHC93BQ9M" hidden="1">[2]Table!#REF!</definedName>
    <definedName name="BExOPFNYRBL0BFM23LZBJTADNOE4" localSheetId="7" hidden="1">[1]Table!#REF!</definedName>
    <definedName name="BExOPFNYRBL0BFM23LZBJTADNOE4" localSheetId="0" hidden="1">[2]Table!#REF!</definedName>
    <definedName name="BExOPFNYRBL0BFM23LZBJTADNOE4" localSheetId="1" hidden="1">[2]Table!#REF!</definedName>
    <definedName name="BExOPFNYRBL0BFM23LZBJTADNOE4" localSheetId="2" hidden="1">[2]Table!#REF!</definedName>
    <definedName name="BExOPFNYRBL0BFM23LZBJTADNOE4" localSheetId="3" hidden="1">[2]Table!#REF!</definedName>
    <definedName name="BExOPFNYRBL0BFM23LZBJTADNOE4" hidden="1">[2]Table!#REF!</definedName>
    <definedName name="BExQ3D1P3M5Z3HLMEZ17E0BLEE4U" localSheetId="7" hidden="1">[1]Table!#REF!</definedName>
    <definedName name="BExQ3D1P3M5Z3HLMEZ17E0BLEE4U" localSheetId="0" hidden="1">[2]Table!#REF!</definedName>
    <definedName name="BExQ3D1P3M5Z3HLMEZ17E0BLEE4U" localSheetId="1" hidden="1">[2]Table!#REF!</definedName>
    <definedName name="BExQ3D1P3M5Z3HLMEZ17E0BLEE4U" localSheetId="2" hidden="1">[2]Table!#REF!</definedName>
    <definedName name="BExQ3D1P3M5Z3HLMEZ17E0BLEE4U" localSheetId="3" hidden="1">[2]Table!#REF!</definedName>
    <definedName name="BExQ3D1P3M5Z3HLMEZ17E0BLEE4U" hidden="1">[2]Table!#REF!</definedName>
    <definedName name="BExQ42IU9MNDYLODP41DL6YTZMAR" localSheetId="7" hidden="1">[1]Table!#REF!</definedName>
    <definedName name="BExQ42IU9MNDYLODP41DL6YTZMAR" localSheetId="0" hidden="1">[2]Table!#REF!</definedName>
    <definedName name="BExQ42IU9MNDYLODP41DL6YTZMAR" localSheetId="1" hidden="1">[2]Table!#REF!</definedName>
    <definedName name="BExQ42IU9MNDYLODP41DL6YTZMAR" localSheetId="2" hidden="1">[2]Table!#REF!</definedName>
    <definedName name="BExQ42IU9MNDYLODP41DL6YTZMAR" localSheetId="3" hidden="1">[2]Table!#REF!</definedName>
    <definedName name="BExQ42IU9MNDYLODP41DL6YTZMAR" hidden="1">[2]Table!#REF!</definedName>
    <definedName name="BExQ4Q1PSM6VRR9I8GIELILNC8G1" localSheetId="7" hidden="1">[1]Table!#REF!</definedName>
    <definedName name="BExQ4Q1PSM6VRR9I8GIELILNC8G1" localSheetId="0" hidden="1">[2]Table!#REF!</definedName>
    <definedName name="BExQ4Q1PSM6VRR9I8GIELILNC8G1" localSheetId="1" hidden="1">[2]Table!#REF!</definedName>
    <definedName name="BExQ4Q1PSM6VRR9I8GIELILNC8G1" localSheetId="2" hidden="1">[2]Table!#REF!</definedName>
    <definedName name="BExQ4Q1PSM6VRR9I8GIELILNC8G1" localSheetId="3" hidden="1">[2]Table!#REF!</definedName>
    <definedName name="BExQ4Q1PSM6VRR9I8GIELILNC8G1" hidden="1">[2]Table!#REF!</definedName>
    <definedName name="BExQ5SPMSOCJYLAY20NB5A6O32RE" localSheetId="7" hidden="1">[1]Table!#REF!</definedName>
    <definedName name="BExQ5SPMSOCJYLAY20NB5A6O32RE" localSheetId="0" hidden="1">[2]Table!#REF!</definedName>
    <definedName name="BExQ5SPMSOCJYLAY20NB5A6O32RE" localSheetId="1" hidden="1">[2]Table!#REF!</definedName>
    <definedName name="BExQ5SPMSOCJYLAY20NB5A6O32RE" localSheetId="2" hidden="1">[2]Table!#REF!</definedName>
    <definedName name="BExQ5SPMSOCJYLAY20NB5A6O32RE" localSheetId="3" hidden="1">[2]Table!#REF!</definedName>
    <definedName name="BExQ5SPMSOCJYLAY20NB5A6O32RE" hidden="1">[2]Table!#REF!</definedName>
    <definedName name="BExQ6M8B0X44N9TV56ATUVHGDI00" localSheetId="7" hidden="1">[1]Table!#REF!</definedName>
    <definedName name="BExQ6M8B0X44N9TV56ATUVHGDI00" localSheetId="0" hidden="1">[2]Table!#REF!</definedName>
    <definedName name="BExQ6M8B0X44N9TV56ATUVHGDI00" localSheetId="1" hidden="1">[2]Table!#REF!</definedName>
    <definedName name="BExQ6M8B0X44N9TV56ATUVHGDI00" localSheetId="2" hidden="1">[2]Table!#REF!</definedName>
    <definedName name="BExQ6M8B0X44N9TV56ATUVHGDI00" localSheetId="3" hidden="1">[2]Table!#REF!</definedName>
    <definedName name="BExQ6M8B0X44N9TV56ATUVHGDI00" hidden="1">[2]Table!#REF!</definedName>
    <definedName name="BExQ7MY3U2Z1IZ71U5LJUD00VVB4" localSheetId="7" hidden="1">[1]Table!#REF!</definedName>
    <definedName name="BExQ7MY3U2Z1IZ71U5LJUD00VVB4" localSheetId="0" hidden="1">[2]Table!#REF!</definedName>
    <definedName name="BExQ7MY3U2Z1IZ71U5LJUD00VVB4" localSheetId="1" hidden="1">[2]Table!#REF!</definedName>
    <definedName name="BExQ7MY3U2Z1IZ71U5LJUD00VVB4" localSheetId="2" hidden="1">[2]Table!#REF!</definedName>
    <definedName name="BExQ7MY3U2Z1IZ71U5LJUD00VVB4" localSheetId="3" hidden="1">[2]Table!#REF!</definedName>
    <definedName name="BExQ7MY3U2Z1IZ71U5LJUD00VVB4" hidden="1">[2]Table!#REF!</definedName>
    <definedName name="BExQ84MJB94HL3BWRN50M4NCB6Z0" localSheetId="7" hidden="1">[1]Table!#REF!</definedName>
    <definedName name="BExQ84MJB94HL3BWRN50M4NCB6Z0" localSheetId="0" hidden="1">[2]Table!#REF!</definedName>
    <definedName name="BExQ84MJB94HL3BWRN50M4NCB6Z0" localSheetId="1" hidden="1">[2]Table!#REF!</definedName>
    <definedName name="BExQ84MJB94HL3BWRN50M4NCB6Z0" localSheetId="2" hidden="1">[2]Table!#REF!</definedName>
    <definedName name="BExQ84MJB94HL3BWRN50M4NCB6Z0" localSheetId="3" hidden="1">[2]Table!#REF!</definedName>
    <definedName name="BExQ84MJB94HL3BWRN50M4NCB6Z0" hidden="1">[2]Table!#REF!</definedName>
    <definedName name="BExQ8583ZE00NW7T9OF11OT9IA14" localSheetId="7" hidden="1">[1]Table!#REF!</definedName>
    <definedName name="BExQ8583ZE00NW7T9OF11OT9IA14" localSheetId="0" hidden="1">[2]Table!#REF!</definedName>
    <definedName name="BExQ8583ZE00NW7T9OF11OT9IA14" localSheetId="1" hidden="1">[2]Table!#REF!</definedName>
    <definedName name="BExQ8583ZE00NW7T9OF11OT9IA14" localSheetId="2" hidden="1">[2]Table!#REF!</definedName>
    <definedName name="BExQ8583ZE00NW7T9OF11OT9IA14" localSheetId="3" hidden="1">[2]Table!#REF!</definedName>
    <definedName name="BExQ8583ZE00NW7T9OF11OT9IA14" hidden="1">[2]Table!#REF!</definedName>
    <definedName name="BExQ8DM90XJ6GCJIK9LC5O82I2TJ" localSheetId="7" hidden="1">[1]Table!#REF!</definedName>
    <definedName name="BExQ8DM90XJ6GCJIK9LC5O82I2TJ" localSheetId="0" hidden="1">[2]Table!#REF!</definedName>
    <definedName name="BExQ8DM90XJ6GCJIK9LC5O82I2TJ" localSheetId="1" hidden="1">[2]Table!#REF!</definedName>
    <definedName name="BExQ8DM90XJ6GCJIK9LC5O82I2TJ" localSheetId="2" hidden="1">[2]Table!#REF!</definedName>
    <definedName name="BExQ8DM90XJ6GCJIK9LC5O82I2TJ" localSheetId="3" hidden="1">[2]Table!#REF!</definedName>
    <definedName name="BExQ8DM90XJ6GCJIK9LC5O82I2TJ" hidden="1">[2]Table!#REF!</definedName>
    <definedName name="BExQ8O3WEU8HNTTGKTW5T0QSKCLP" localSheetId="7" hidden="1">[5]Table!#REF!</definedName>
    <definedName name="BExQ8O3WEU8HNTTGKTW5T0QSKCLP" localSheetId="0" hidden="1">[6]Table!#REF!</definedName>
    <definedName name="BExQ8O3WEU8HNTTGKTW5T0QSKCLP" localSheetId="1" hidden="1">[6]Table!#REF!</definedName>
    <definedName name="BExQ8O3WEU8HNTTGKTW5T0QSKCLP" localSheetId="2" hidden="1">[6]Table!#REF!</definedName>
    <definedName name="BExQ8O3WEU8HNTTGKTW5T0QSKCLP" localSheetId="3" hidden="1">[6]Table!#REF!</definedName>
    <definedName name="BExQ8O3WEU8HNTTGKTW5T0QSKCLP" hidden="1">[6]Table!#REF!</definedName>
    <definedName name="BExQ9ZLYHWABXAA9NJDW8ZS0UQ9P" localSheetId="7" hidden="1">[5]Table!#REF!</definedName>
    <definedName name="BExQ9ZLYHWABXAA9NJDW8ZS0UQ9P" localSheetId="0" hidden="1">[6]Table!#REF!</definedName>
    <definedName name="BExQ9ZLYHWABXAA9NJDW8ZS0UQ9P" localSheetId="1" hidden="1">[6]Table!#REF!</definedName>
    <definedName name="BExQ9ZLYHWABXAA9NJDW8ZS0UQ9P" localSheetId="2" hidden="1">[6]Table!#REF!</definedName>
    <definedName name="BExQ9ZLYHWABXAA9NJDW8ZS0UQ9P" localSheetId="3" hidden="1">[6]Table!#REF!</definedName>
    <definedName name="BExQ9ZLYHWABXAA9NJDW8ZS0UQ9P" hidden="1">[6]Table!#REF!</definedName>
    <definedName name="BExQA324HSCK40ENJUT9CS9EC71B" localSheetId="7" hidden="1">[1]Table!#REF!</definedName>
    <definedName name="BExQA324HSCK40ENJUT9CS9EC71B" localSheetId="0" hidden="1">[2]Table!#REF!</definedName>
    <definedName name="BExQA324HSCK40ENJUT9CS9EC71B" localSheetId="1" hidden="1">[2]Table!#REF!</definedName>
    <definedName name="BExQA324HSCK40ENJUT9CS9EC71B" localSheetId="2" hidden="1">[2]Table!#REF!</definedName>
    <definedName name="BExQA324HSCK40ENJUT9CS9EC71B" localSheetId="3" hidden="1">[2]Table!#REF!</definedName>
    <definedName name="BExQA324HSCK40ENJUT9CS9EC71B" hidden="1">[2]Table!#REF!</definedName>
    <definedName name="BExQAG8PP8R5NJKNQD1U4QOSD6X5" localSheetId="7" hidden="1">[1]Table!#REF!</definedName>
    <definedName name="BExQAG8PP8R5NJKNQD1U4QOSD6X5" localSheetId="0" hidden="1">[2]Table!#REF!</definedName>
    <definedName name="BExQAG8PP8R5NJKNQD1U4QOSD6X5" localSheetId="1" hidden="1">[2]Table!#REF!</definedName>
    <definedName name="BExQAG8PP8R5NJKNQD1U4QOSD6X5" localSheetId="2" hidden="1">[2]Table!#REF!</definedName>
    <definedName name="BExQAG8PP8R5NJKNQD1U4QOSD6X5" localSheetId="3" hidden="1">[2]Table!#REF!</definedName>
    <definedName name="BExQAG8PP8R5NJKNQD1U4QOSD6X5" hidden="1">[2]Table!#REF!</definedName>
    <definedName name="BExQBJI68WDPBZSDY2IEW5SD50TR" localSheetId="7" hidden="1">[1]Table!#REF!</definedName>
    <definedName name="BExQBJI68WDPBZSDY2IEW5SD50TR" localSheetId="0" hidden="1">[2]Table!#REF!</definedName>
    <definedName name="BExQBJI68WDPBZSDY2IEW5SD50TR" localSheetId="1" hidden="1">[2]Table!#REF!</definedName>
    <definedName name="BExQBJI68WDPBZSDY2IEW5SD50TR" localSheetId="2" hidden="1">[2]Table!#REF!</definedName>
    <definedName name="BExQBJI68WDPBZSDY2IEW5SD50TR" localSheetId="3" hidden="1">[2]Table!#REF!</definedName>
    <definedName name="BExQBJI68WDPBZSDY2IEW5SD50TR" hidden="1">[2]Table!#REF!</definedName>
    <definedName name="BExQEMUA4HEFM4OVO8M8MA8PIAW1" localSheetId="7" hidden="1">[1]Table!#REF!</definedName>
    <definedName name="BExQEMUA4HEFM4OVO8M8MA8PIAW1" localSheetId="0" hidden="1">[2]Table!#REF!</definedName>
    <definedName name="BExQEMUA4HEFM4OVO8M8MA8PIAW1" localSheetId="1" hidden="1">[2]Table!#REF!</definedName>
    <definedName name="BExQEMUA4HEFM4OVO8M8MA8PIAW1" localSheetId="2" hidden="1">[2]Table!#REF!</definedName>
    <definedName name="BExQEMUA4HEFM4OVO8M8MA8PIAW1" localSheetId="3" hidden="1">[2]Table!#REF!</definedName>
    <definedName name="BExQEMUA4HEFM4OVO8M8MA8PIAW1" hidden="1">[2]Table!#REF!</definedName>
    <definedName name="BExQFEEV7627R8TYZCM28C6V6WHE" localSheetId="7" hidden="1">[1]Table!#REF!</definedName>
    <definedName name="BExQFEEV7627R8TYZCM28C6V6WHE" localSheetId="0" hidden="1">[2]Table!#REF!</definedName>
    <definedName name="BExQFEEV7627R8TYZCM28C6V6WHE" localSheetId="1" hidden="1">[2]Table!#REF!</definedName>
    <definedName name="BExQFEEV7627R8TYZCM28C6V6WHE" localSheetId="2" hidden="1">[2]Table!#REF!</definedName>
    <definedName name="BExQFEEV7627R8TYZCM28C6V6WHE" localSheetId="3" hidden="1">[2]Table!#REF!</definedName>
    <definedName name="BExQFEEV7627R8TYZCM28C6V6WHE" hidden="1">[2]Table!#REF!</definedName>
    <definedName name="BExQFEK8NUD04X2OBRA275ADPSDL" localSheetId="7" hidden="1">[1]Table!#REF!</definedName>
    <definedName name="BExQFEK8NUD04X2OBRA275ADPSDL" localSheetId="0" hidden="1">[2]Table!#REF!</definedName>
    <definedName name="BExQFEK8NUD04X2OBRA275ADPSDL" localSheetId="1" hidden="1">[2]Table!#REF!</definedName>
    <definedName name="BExQFEK8NUD04X2OBRA275ADPSDL" localSheetId="2" hidden="1">[2]Table!#REF!</definedName>
    <definedName name="BExQFEK8NUD04X2OBRA275ADPSDL" localSheetId="3" hidden="1">[2]Table!#REF!</definedName>
    <definedName name="BExQFEK8NUD04X2OBRA275ADPSDL" hidden="1">[2]Table!#REF!</definedName>
    <definedName name="BExQH9P2MCXAJOVEO4GFQT6MNW22" localSheetId="7" hidden="1">[1]Table!#REF!</definedName>
    <definedName name="BExQH9P2MCXAJOVEO4GFQT6MNW22" localSheetId="0" hidden="1">[2]Table!#REF!</definedName>
    <definedName name="BExQH9P2MCXAJOVEO4GFQT6MNW22" localSheetId="1" hidden="1">[2]Table!#REF!</definedName>
    <definedName name="BExQH9P2MCXAJOVEO4GFQT6MNW22" localSheetId="2" hidden="1">[2]Table!#REF!</definedName>
    <definedName name="BExQH9P2MCXAJOVEO4GFQT6MNW22" localSheetId="3" hidden="1">[2]Table!#REF!</definedName>
    <definedName name="BExQH9P2MCXAJOVEO4GFQT6MNW22" hidden="1">[2]Table!#REF!</definedName>
    <definedName name="BExQIS8O6R36CI01XRY9ISM99TW9" localSheetId="7" hidden="1">[1]Table!#REF!</definedName>
    <definedName name="BExQIS8O6R36CI01XRY9ISM99TW9" localSheetId="0" hidden="1">[2]Table!#REF!</definedName>
    <definedName name="BExQIS8O6R36CI01XRY9ISM99TW9" localSheetId="1" hidden="1">[2]Table!#REF!</definedName>
    <definedName name="BExQIS8O6R36CI01XRY9ISM99TW9" localSheetId="2" hidden="1">[2]Table!#REF!</definedName>
    <definedName name="BExQIS8O6R36CI01XRY9ISM99TW9" localSheetId="3" hidden="1">[2]Table!#REF!</definedName>
    <definedName name="BExQIS8O6R36CI01XRY9ISM99TW9" hidden="1">[2]Table!#REF!</definedName>
    <definedName name="BExS5DRER9US6NXY9ATYT41KZII3" localSheetId="7" hidden="1">[1]Table!#REF!</definedName>
    <definedName name="BExS5DRER9US6NXY9ATYT41KZII3" localSheetId="0" hidden="1">[2]Table!#REF!</definedName>
    <definedName name="BExS5DRER9US6NXY9ATYT41KZII3" localSheetId="1" hidden="1">[2]Table!#REF!</definedName>
    <definedName name="BExS5DRER9US6NXY9ATYT41KZII3" localSheetId="2" hidden="1">[2]Table!#REF!</definedName>
    <definedName name="BExS5DRER9US6NXY9ATYT41KZII3" localSheetId="3" hidden="1">[2]Table!#REF!</definedName>
    <definedName name="BExS5DRER9US6NXY9ATYT41KZII3" hidden="1">[2]Table!#REF!</definedName>
    <definedName name="BExS81TE0EY44Y3W2M4Z4MGNP5OM" localSheetId="7" hidden="1">[1]Table!#REF!</definedName>
    <definedName name="BExS81TE0EY44Y3W2M4Z4MGNP5OM" localSheetId="0" hidden="1">[2]Table!#REF!</definedName>
    <definedName name="BExS81TE0EY44Y3W2M4Z4MGNP5OM" localSheetId="1" hidden="1">[2]Table!#REF!</definedName>
    <definedName name="BExS81TE0EY44Y3W2M4Z4MGNP5OM" localSheetId="2" hidden="1">[2]Table!#REF!</definedName>
    <definedName name="BExS81TE0EY44Y3W2M4Z4MGNP5OM" localSheetId="3" hidden="1">[2]Table!#REF!</definedName>
    <definedName name="BExS81TE0EY44Y3W2M4Z4MGNP5OM" hidden="1">[2]Table!#REF!</definedName>
    <definedName name="BExS8R51C8RM2FS6V6IRTYO9GA4A" localSheetId="7" hidden="1">[1]Table!#REF!</definedName>
    <definedName name="BExS8R51C8RM2FS6V6IRTYO9GA4A" localSheetId="0" hidden="1">[2]Table!#REF!</definedName>
    <definedName name="BExS8R51C8RM2FS6V6IRTYO9GA4A" localSheetId="1" hidden="1">[2]Table!#REF!</definedName>
    <definedName name="BExS8R51C8RM2FS6V6IRTYO9GA4A" localSheetId="2" hidden="1">[2]Table!#REF!</definedName>
    <definedName name="BExS8R51C8RM2FS6V6IRTYO9GA4A" localSheetId="3" hidden="1">[2]Table!#REF!</definedName>
    <definedName name="BExS8R51C8RM2FS6V6IRTYO9GA4A" hidden="1">[2]Table!#REF!</definedName>
    <definedName name="BExSI0K2YL3HTCQAD8A7TR4QCUR6" localSheetId="7" hidden="1">[1]Table!#REF!</definedName>
    <definedName name="BExSI0K2YL3HTCQAD8A7TR4QCUR6" localSheetId="0" hidden="1">[2]Table!#REF!</definedName>
    <definedName name="BExSI0K2YL3HTCQAD8A7TR4QCUR6" localSheetId="1" hidden="1">[2]Table!#REF!</definedName>
    <definedName name="BExSI0K2YL3HTCQAD8A7TR4QCUR6" localSheetId="2" hidden="1">[2]Table!#REF!</definedName>
    <definedName name="BExSI0K2YL3HTCQAD8A7TR4QCUR6" localSheetId="3" hidden="1">[2]Table!#REF!</definedName>
    <definedName name="BExSI0K2YL3HTCQAD8A7TR4QCUR6" hidden="1">[2]Table!#REF!</definedName>
    <definedName name="BExTU75IOII1V5O0C9X2VAYYVJUG" localSheetId="7" hidden="1">[1]Table!#REF!</definedName>
    <definedName name="BExTU75IOII1V5O0C9X2VAYYVJUG" localSheetId="0" hidden="1">[2]Table!#REF!</definedName>
    <definedName name="BExTU75IOII1V5O0C9X2VAYYVJUG" localSheetId="1" hidden="1">[2]Table!#REF!</definedName>
    <definedName name="BExTU75IOII1V5O0C9X2VAYYVJUG" localSheetId="2" hidden="1">[2]Table!#REF!</definedName>
    <definedName name="BExTU75IOII1V5O0C9X2VAYYVJUG" localSheetId="3" hidden="1">[2]Table!#REF!</definedName>
    <definedName name="BExTU75IOII1V5O0C9X2VAYYVJUG" hidden="1">[2]Table!#REF!</definedName>
    <definedName name="BExTUWXFQHINU66YG82BI20ATMB5" localSheetId="7" hidden="1">[1]Table!#REF!</definedName>
    <definedName name="BExTUWXFQHINU66YG82BI20ATMB5" localSheetId="0" hidden="1">[2]Table!#REF!</definedName>
    <definedName name="BExTUWXFQHINU66YG82BI20ATMB5" localSheetId="1" hidden="1">[2]Table!#REF!</definedName>
    <definedName name="BExTUWXFQHINU66YG82BI20ATMB5" localSheetId="2" hidden="1">[2]Table!#REF!</definedName>
    <definedName name="BExTUWXFQHINU66YG82BI20ATMB5" localSheetId="3" hidden="1">[2]Table!#REF!</definedName>
    <definedName name="BExTUWXFQHINU66YG82BI20ATMB5" hidden="1">[2]Table!#REF!</definedName>
    <definedName name="BExTUY9WNSJ91GV8CP0SKJTEIV82" localSheetId="7" hidden="1">[5]Table!#REF!</definedName>
    <definedName name="BExTUY9WNSJ91GV8CP0SKJTEIV82" localSheetId="0" hidden="1">[6]Table!#REF!</definedName>
    <definedName name="BExTUY9WNSJ91GV8CP0SKJTEIV82" localSheetId="1" hidden="1">[6]Table!#REF!</definedName>
    <definedName name="BExTUY9WNSJ91GV8CP0SKJTEIV82" localSheetId="2" hidden="1">[6]Table!#REF!</definedName>
    <definedName name="BExTUY9WNSJ91GV8CP0SKJTEIV82" localSheetId="3" hidden="1">[6]Table!#REF!</definedName>
    <definedName name="BExTUY9WNSJ91GV8CP0SKJTEIV82" hidden="1">[6]Table!#REF!</definedName>
    <definedName name="BExTV67VIM8PV6KO253M4DUBJQLC" localSheetId="7" hidden="1">[1]Table!#REF!</definedName>
    <definedName name="BExTV67VIM8PV6KO253M4DUBJQLC" localSheetId="0" hidden="1">[2]Table!#REF!</definedName>
    <definedName name="BExTV67VIM8PV6KO253M4DUBJQLC" localSheetId="1" hidden="1">[2]Table!#REF!</definedName>
    <definedName name="BExTV67VIM8PV6KO253M4DUBJQLC" localSheetId="2" hidden="1">[2]Table!#REF!</definedName>
    <definedName name="BExTV67VIM8PV6KO253M4DUBJQLC" localSheetId="3" hidden="1">[2]Table!#REF!</definedName>
    <definedName name="BExTV67VIM8PV6KO253M4DUBJQLC" hidden="1">[2]Table!#REF!</definedName>
    <definedName name="BExTVELZCF2YA5L6F23BYZZR6WHF" localSheetId="7" hidden="1">[1]Table!#REF!</definedName>
    <definedName name="BExTVELZCF2YA5L6F23BYZZR6WHF" localSheetId="0" hidden="1">[2]Table!#REF!</definedName>
    <definedName name="BExTVELZCF2YA5L6F23BYZZR6WHF" localSheetId="1" hidden="1">[2]Table!#REF!</definedName>
    <definedName name="BExTVELZCF2YA5L6F23BYZZR6WHF" localSheetId="2" hidden="1">[2]Table!#REF!</definedName>
    <definedName name="BExTVELZCF2YA5L6F23BYZZR6WHF" localSheetId="3" hidden="1">[2]Table!#REF!</definedName>
    <definedName name="BExTVELZCF2YA5L6F23BYZZR6WHF" hidden="1">[2]Table!#REF!</definedName>
    <definedName name="BExTWB4LA1PODQOH4LDTHQKBN16K" localSheetId="7" hidden="1">[1]Table!#REF!</definedName>
    <definedName name="BExTWB4LA1PODQOH4LDTHQKBN16K" localSheetId="0" hidden="1">[2]Table!#REF!</definedName>
    <definedName name="BExTWB4LA1PODQOH4LDTHQKBN16K" localSheetId="1" hidden="1">[2]Table!#REF!</definedName>
    <definedName name="BExTWB4LA1PODQOH4LDTHQKBN16K" localSheetId="2" hidden="1">[2]Table!#REF!</definedName>
    <definedName name="BExTWB4LA1PODQOH4LDTHQKBN16K" localSheetId="3" hidden="1">[2]Table!#REF!</definedName>
    <definedName name="BExTWB4LA1PODQOH4LDTHQKBN16K" hidden="1">[2]Table!#REF!</definedName>
    <definedName name="BExTXT812NQT8GAEGH738U29BI0D" localSheetId="7" hidden="1">[1]Table!#REF!</definedName>
    <definedName name="BExTXT812NQT8GAEGH738U29BI0D" localSheetId="0" hidden="1">[2]Table!#REF!</definedName>
    <definedName name="BExTXT812NQT8GAEGH738U29BI0D" localSheetId="1" hidden="1">[2]Table!#REF!</definedName>
    <definedName name="BExTXT812NQT8GAEGH738U29BI0D" localSheetId="2" hidden="1">[2]Table!#REF!</definedName>
    <definedName name="BExTXT812NQT8GAEGH738U29BI0D" localSheetId="3" hidden="1">[2]Table!#REF!</definedName>
    <definedName name="BExTXT812NQT8GAEGH738U29BI0D" hidden="1">[2]Table!#REF!</definedName>
    <definedName name="BExTZ3OA1Y9X9CZLMEDKKABFCHVG" localSheetId="7" hidden="1">[3]Table!#REF!</definedName>
    <definedName name="BExTZ3OA1Y9X9CZLMEDKKABFCHVG" localSheetId="0" hidden="1">[4]Table!#REF!</definedName>
    <definedName name="BExTZ3OA1Y9X9CZLMEDKKABFCHVG" localSheetId="1" hidden="1">[4]Table!#REF!</definedName>
    <definedName name="BExTZ3OA1Y9X9CZLMEDKKABFCHVG" localSheetId="2" hidden="1">[4]Table!#REF!</definedName>
    <definedName name="BExTZ3OA1Y9X9CZLMEDKKABFCHVG" localSheetId="3" hidden="1">[4]Table!#REF!</definedName>
    <definedName name="BExTZ3OA1Y9X9CZLMEDKKABFCHVG" hidden="1">[4]Table!#REF!</definedName>
    <definedName name="BExTZ8X5G9S3PA4FPSNK7T69W7QT" localSheetId="7" hidden="1">[1]Table!#REF!</definedName>
    <definedName name="BExTZ8X5G9S3PA4FPSNK7T69W7QT" localSheetId="0" hidden="1">[2]Table!#REF!</definedName>
    <definedName name="BExTZ8X5G9S3PA4FPSNK7T69W7QT" localSheetId="1" hidden="1">[2]Table!#REF!</definedName>
    <definedName name="BExTZ8X5G9S3PA4FPSNK7T69W7QT" localSheetId="2" hidden="1">[2]Table!#REF!</definedName>
    <definedName name="BExTZ8X5G9S3PA4FPSNK7T69W7QT" localSheetId="3" hidden="1">[2]Table!#REF!</definedName>
    <definedName name="BExTZ8X5G9S3PA4FPSNK7T69W7QT" hidden="1">[2]Table!#REF!</definedName>
    <definedName name="BExU0HKTO8WJDQDWRTUK5TETM3HS" localSheetId="7" hidden="1">[1]Table!#REF!</definedName>
    <definedName name="BExU0HKTO8WJDQDWRTUK5TETM3HS" localSheetId="0" hidden="1">[2]Table!#REF!</definedName>
    <definedName name="BExU0HKTO8WJDQDWRTUK5TETM3HS" localSheetId="1" hidden="1">[2]Table!#REF!</definedName>
    <definedName name="BExU0HKTO8WJDQDWRTUK5TETM3HS" localSheetId="2" hidden="1">[2]Table!#REF!</definedName>
    <definedName name="BExU0HKTO8WJDQDWRTUK5TETM3HS" localSheetId="3" hidden="1">[2]Table!#REF!</definedName>
    <definedName name="BExU0HKTO8WJDQDWRTUK5TETM3HS" hidden="1">[2]Table!#REF!</definedName>
    <definedName name="BExU1GXUTLRPJN4MRINLAPHSZQFG" localSheetId="7" hidden="1">[1]Table!#REF!</definedName>
    <definedName name="BExU1GXUTLRPJN4MRINLAPHSZQFG" localSheetId="0" hidden="1">[2]Table!#REF!</definedName>
    <definedName name="BExU1GXUTLRPJN4MRINLAPHSZQFG" localSheetId="1" hidden="1">[2]Table!#REF!</definedName>
    <definedName name="BExU1GXUTLRPJN4MRINLAPHSZQFG" localSheetId="2" hidden="1">[2]Table!#REF!</definedName>
    <definedName name="BExU1GXUTLRPJN4MRINLAPHSZQFG" localSheetId="3" hidden="1">[2]Table!#REF!</definedName>
    <definedName name="BExU1GXUTLRPJN4MRINLAPHSZQFG" hidden="1">[2]Table!#REF!</definedName>
    <definedName name="BExU1NOPS09CLFZL1O31RAF9BQNQ" localSheetId="7" hidden="1">[1]Table!#REF!</definedName>
    <definedName name="BExU1NOPS09CLFZL1O31RAF9BQNQ" localSheetId="0" hidden="1">[2]Table!#REF!</definedName>
    <definedName name="BExU1NOPS09CLFZL1O31RAF9BQNQ" localSheetId="1" hidden="1">[2]Table!#REF!</definedName>
    <definedName name="BExU1NOPS09CLFZL1O31RAF9BQNQ" localSheetId="2" hidden="1">[2]Table!#REF!</definedName>
    <definedName name="BExU1NOPS09CLFZL1O31RAF9BQNQ" localSheetId="3" hidden="1">[2]Table!#REF!</definedName>
    <definedName name="BExU1NOPS09CLFZL1O31RAF9BQNQ" hidden="1">[2]Table!#REF!</definedName>
    <definedName name="BExU2M5CK6XK55UIHDVYRXJJJRI4" localSheetId="7" hidden="1">[1]Table!#REF!</definedName>
    <definedName name="BExU2M5CK6XK55UIHDVYRXJJJRI4" localSheetId="0" hidden="1">[2]Table!#REF!</definedName>
    <definedName name="BExU2M5CK6XK55UIHDVYRXJJJRI4" localSheetId="1" hidden="1">[2]Table!#REF!</definedName>
    <definedName name="BExU2M5CK6XK55UIHDVYRXJJJRI4" localSheetId="2" hidden="1">[2]Table!#REF!</definedName>
    <definedName name="BExU2M5CK6XK55UIHDVYRXJJJRI4" localSheetId="3" hidden="1">[2]Table!#REF!</definedName>
    <definedName name="BExU2M5CK6XK55UIHDVYRXJJJRI4" hidden="1">[2]Table!#REF!</definedName>
    <definedName name="BExU4GDVLPUEWBA4MRYRTQAUNO7B" localSheetId="7" hidden="1">[1]Table!#REF!</definedName>
    <definedName name="BExU4GDVLPUEWBA4MRYRTQAUNO7B" localSheetId="0" hidden="1">[2]Table!#REF!</definedName>
    <definedName name="BExU4GDVLPUEWBA4MRYRTQAUNO7B" localSheetId="1" hidden="1">[2]Table!#REF!</definedName>
    <definedName name="BExU4GDVLPUEWBA4MRYRTQAUNO7B" localSheetId="2" hidden="1">[2]Table!#REF!</definedName>
    <definedName name="BExU4GDVLPUEWBA4MRYRTQAUNO7B" localSheetId="3" hidden="1">[2]Table!#REF!</definedName>
    <definedName name="BExU4GDVLPUEWBA4MRYRTQAUNO7B" hidden="1">[2]Table!#REF!</definedName>
    <definedName name="BExU80I6AE5OU7P7F5V7HWIZBJ4P" localSheetId="7" hidden="1">[1]Table!#REF!</definedName>
    <definedName name="BExU80I6AE5OU7P7F5V7HWIZBJ4P" localSheetId="0" hidden="1">[2]Table!#REF!</definedName>
    <definedName name="BExU80I6AE5OU7P7F5V7HWIZBJ4P" localSheetId="1" hidden="1">[2]Table!#REF!</definedName>
    <definedName name="BExU80I6AE5OU7P7F5V7HWIZBJ4P" localSheetId="2" hidden="1">[2]Table!#REF!</definedName>
    <definedName name="BExU80I6AE5OU7P7F5V7HWIZBJ4P" localSheetId="3" hidden="1">[2]Table!#REF!</definedName>
    <definedName name="BExU80I6AE5OU7P7F5V7HWIZBJ4P" hidden="1">[2]Table!#REF!</definedName>
    <definedName name="BExU930KUPVYJ8BVE3OWVLLVMGLH" localSheetId="7" hidden="1">[1]Table!#REF!</definedName>
    <definedName name="BExU930KUPVYJ8BVE3OWVLLVMGLH" localSheetId="0" hidden="1">[2]Table!#REF!</definedName>
    <definedName name="BExU930KUPVYJ8BVE3OWVLLVMGLH" localSheetId="1" hidden="1">[2]Table!#REF!</definedName>
    <definedName name="BExU930KUPVYJ8BVE3OWVLLVMGLH" localSheetId="2" hidden="1">[2]Table!#REF!</definedName>
    <definedName name="BExU930KUPVYJ8BVE3OWVLLVMGLH" localSheetId="3" hidden="1">[2]Table!#REF!</definedName>
    <definedName name="BExU930KUPVYJ8BVE3OWVLLVMGLH" hidden="1">[2]Table!#REF!</definedName>
    <definedName name="BExU9GCSO5YILIKG6VAHN13DL75K" localSheetId="7" hidden="1">[1]Table!#REF!</definedName>
    <definedName name="BExU9GCSO5YILIKG6VAHN13DL75K" localSheetId="0" hidden="1">[2]Table!#REF!</definedName>
    <definedName name="BExU9GCSO5YILIKG6VAHN13DL75K" localSheetId="1" hidden="1">[2]Table!#REF!</definedName>
    <definedName name="BExU9GCSO5YILIKG6VAHN13DL75K" localSheetId="2" hidden="1">[2]Table!#REF!</definedName>
    <definedName name="BExU9GCSO5YILIKG6VAHN13DL75K" localSheetId="3" hidden="1">[2]Table!#REF!</definedName>
    <definedName name="BExU9GCSO5YILIKG6VAHN13DL75K" hidden="1">[2]Table!#REF!</definedName>
    <definedName name="BExUC623BDYEODBN0N4DO6PJQ7NU" localSheetId="7" hidden="1">[1]Table!#REF!</definedName>
    <definedName name="BExUC623BDYEODBN0N4DO6PJQ7NU" localSheetId="0" hidden="1">[2]Table!#REF!</definedName>
    <definedName name="BExUC623BDYEODBN0N4DO6PJQ7NU" localSheetId="1" hidden="1">[2]Table!#REF!</definedName>
    <definedName name="BExUC623BDYEODBN0N4DO6PJQ7NU" localSheetId="2" hidden="1">[2]Table!#REF!</definedName>
    <definedName name="BExUC623BDYEODBN0N4DO6PJQ7NU" localSheetId="3" hidden="1">[2]Table!#REF!</definedName>
    <definedName name="BExUC623BDYEODBN0N4DO6PJQ7NU" hidden="1">[2]Table!#REF!</definedName>
    <definedName name="BExVTXLMYR87BC04D1ERALPUFVPG" localSheetId="7" hidden="1">[1]Table!#REF!</definedName>
    <definedName name="BExVTXLMYR87BC04D1ERALPUFVPG" localSheetId="0" hidden="1">[2]Table!#REF!</definedName>
    <definedName name="BExVTXLMYR87BC04D1ERALPUFVPG" localSheetId="1" hidden="1">[2]Table!#REF!</definedName>
    <definedName name="BExVTXLMYR87BC04D1ERALPUFVPG" localSheetId="2" hidden="1">[2]Table!#REF!</definedName>
    <definedName name="BExVTXLMYR87BC04D1ERALPUFVPG" localSheetId="3" hidden="1">[2]Table!#REF!</definedName>
    <definedName name="BExVTXLMYR87BC04D1ERALPUFVPG" hidden="1">[2]Table!#REF!</definedName>
    <definedName name="BExVVCEED4JEKF59OV0G3T4XFMFO" localSheetId="7" hidden="1">[1]Table!#REF!</definedName>
    <definedName name="BExVVCEED4JEKF59OV0G3T4XFMFO" localSheetId="0" hidden="1">[2]Table!#REF!</definedName>
    <definedName name="BExVVCEED4JEKF59OV0G3T4XFMFO" localSheetId="1" hidden="1">[2]Table!#REF!</definedName>
    <definedName name="BExVVCEED4JEKF59OV0G3T4XFMFO" localSheetId="2" hidden="1">[2]Table!#REF!</definedName>
    <definedName name="BExVVCEED4JEKF59OV0G3T4XFMFO" localSheetId="3" hidden="1">[2]Table!#REF!</definedName>
    <definedName name="BExVVCEED4JEKF59OV0G3T4XFMFO" hidden="1">[2]Table!#REF!</definedName>
    <definedName name="BExVVPFO2J7FMSRPD36909HN4BZJ" localSheetId="7" hidden="1">[1]Table!#REF!</definedName>
    <definedName name="BExVVPFO2J7FMSRPD36909HN4BZJ" localSheetId="0" hidden="1">[2]Table!#REF!</definedName>
    <definedName name="BExVVPFO2J7FMSRPD36909HN4BZJ" localSheetId="1" hidden="1">[2]Table!#REF!</definedName>
    <definedName name="BExVVPFO2J7FMSRPD36909HN4BZJ" localSheetId="2" hidden="1">[2]Table!#REF!</definedName>
    <definedName name="BExVVPFO2J7FMSRPD36909HN4BZJ" localSheetId="3" hidden="1">[2]Table!#REF!</definedName>
    <definedName name="BExVVPFO2J7FMSRPD36909HN4BZJ" hidden="1">[2]Table!#REF!</definedName>
    <definedName name="BExVVQ19TAECID45CS4HXT1RD3AQ" localSheetId="7" hidden="1">[1]Table!#REF!</definedName>
    <definedName name="BExVVQ19TAECID45CS4HXT1RD3AQ" localSheetId="0" hidden="1">[2]Table!#REF!</definedName>
    <definedName name="BExVVQ19TAECID45CS4HXT1RD3AQ" localSheetId="1" hidden="1">[2]Table!#REF!</definedName>
    <definedName name="BExVVQ19TAECID45CS4HXT1RD3AQ" localSheetId="2" hidden="1">[2]Table!#REF!</definedName>
    <definedName name="BExVVQ19TAECID45CS4HXT1RD3AQ" localSheetId="3" hidden="1">[2]Table!#REF!</definedName>
    <definedName name="BExVVQ19TAECID45CS4HXT1RD3AQ" hidden="1">[2]Table!#REF!</definedName>
    <definedName name="BExVY1SV37DL5YU59HS4IG3VBCP4" localSheetId="7" hidden="1">[1]Table!#REF!</definedName>
    <definedName name="BExVY1SV37DL5YU59HS4IG3VBCP4" localSheetId="0" hidden="1">[2]Table!#REF!</definedName>
    <definedName name="BExVY1SV37DL5YU59HS4IG3VBCP4" localSheetId="1" hidden="1">[2]Table!#REF!</definedName>
    <definedName name="BExVY1SV37DL5YU59HS4IG3VBCP4" localSheetId="2" hidden="1">[2]Table!#REF!</definedName>
    <definedName name="BExVY1SV37DL5YU59HS4IG3VBCP4" localSheetId="3" hidden="1">[2]Table!#REF!</definedName>
    <definedName name="BExVY1SV37DL5YU59HS4IG3VBCP4" hidden="1">[2]Table!#REF!</definedName>
    <definedName name="BExVZJQVO5LQ0BJH5JEN5NOBIAF6" localSheetId="7" hidden="1">[1]Table!#REF!</definedName>
    <definedName name="BExVZJQVO5LQ0BJH5JEN5NOBIAF6" localSheetId="0" hidden="1">[2]Table!#REF!</definedName>
    <definedName name="BExVZJQVO5LQ0BJH5JEN5NOBIAF6" localSheetId="1" hidden="1">[2]Table!#REF!</definedName>
    <definedName name="BExVZJQVO5LQ0BJH5JEN5NOBIAF6" localSheetId="2" hidden="1">[2]Table!#REF!</definedName>
    <definedName name="BExVZJQVO5LQ0BJH5JEN5NOBIAF6" localSheetId="3" hidden="1">[2]Table!#REF!</definedName>
    <definedName name="BExVZJQVO5LQ0BJH5JEN5NOBIAF6" hidden="1">[2]Table!#REF!</definedName>
    <definedName name="BExW0Y3D6MDL9MV84M1UUD2DFS13" localSheetId="7" hidden="1">[3]Table!#REF!</definedName>
    <definedName name="BExW0Y3D6MDL9MV84M1UUD2DFS13" localSheetId="0" hidden="1">[4]Table!#REF!</definedName>
    <definedName name="BExW0Y3D6MDL9MV84M1UUD2DFS13" localSheetId="1" hidden="1">[4]Table!#REF!</definedName>
    <definedName name="BExW0Y3D6MDL9MV84M1UUD2DFS13" localSheetId="2" hidden="1">[4]Table!#REF!</definedName>
    <definedName name="BExW0Y3D6MDL9MV84M1UUD2DFS13" localSheetId="3" hidden="1">[4]Table!#REF!</definedName>
    <definedName name="BExW0Y3D6MDL9MV84M1UUD2DFS13" hidden="1">[4]Table!#REF!</definedName>
    <definedName name="BExW1BVUYQTKMOR56MW7RVRX4L1L" localSheetId="7" hidden="1">[1]Table!#REF!</definedName>
    <definedName name="BExW1BVUYQTKMOR56MW7RVRX4L1L" localSheetId="0" hidden="1">[2]Table!#REF!</definedName>
    <definedName name="BExW1BVUYQTKMOR56MW7RVRX4L1L" localSheetId="1" hidden="1">[2]Table!#REF!</definedName>
    <definedName name="BExW1BVUYQTKMOR56MW7RVRX4L1L" localSheetId="2" hidden="1">[2]Table!#REF!</definedName>
    <definedName name="BExW1BVUYQTKMOR56MW7RVRX4L1L" localSheetId="3" hidden="1">[2]Table!#REF!</definedName>
    <definedName name="BExW1BVUYQTKMOR56MW7RVRX4L1L" hidden="1">[2]Table!#REF!</definedName>
    <definedName name="BExW1KQ26RMMKVJLEPUCBZRSSBET" localSheetId="7" hidden="1">[3]Table!#REF!</definedName>
    <definedName name="BExW1KQ26RMMKVJLEPUCBZRSSBET" localSheetId="0" hidden="1">[4]Table!#REF!</definedName>
    <definedName name="BExW1KQ26RMMKVJLEPUCBZRSSBET" localSheetId="1" hidden="1">[4]Table!#REF!</definedName>
    <definedName name="BExW1KQ26RMMKVJLEPUCBZRSSBET" localSheetId="2" hidden="1">[4]Table!#REF!</definedName>
    <definedName name="BExW1KQ26RMMKVJLEPUCBZRSSBET" localSheetId="3" hidden="1">[4]Table!#REF!</definedName>
    <definedName name="BExW1KQ26RMMKVJLEPUCBZRSSBET" hidden="1">[4]Table!#REF!</definedName>
    <definedName name="BExW2MSCKPGF5K3I7TL4KF5ISUOL" localSheetId="7" hidden="1">[1]Table!#REF!</definedName>
    <definedName name="BExW2MSCKPGF5K3I7TL4KF5ISUOL" localSheetId="0" hidden="1">[2]Table!#REF!</definedName>
    <definedName name="BExW2MSCKPGF5K3I7TL4KF5ISUOL" localSheetId="1" hidden="1">[2]Table!#REF!</definedName>
    <definedName name="BExW2MSCKPGF5K3I7TL4KF5ISUOL" localSheetId="2" hidden="1">[2]Table!#REF!</definedName>
    <definedName name="BExW2MSCKPGF5K3I7TL4KF5ISUOL" localSheetId="3" hidden="1">[2]Table!#REF!</definedName>
    <definedName name="BExW2MSCKPGF5K3I7TL4KF5ISUOL" hidden="1">[2]Table!#REF!</definedName>
    <definedName name="BExW36V9N91OHCUMGWJQL3I5P4JK" localSheetId="7" hidden="1">[1]Table!#REF!</definedName>
    <definedName name="BExW36V9N91OHCUMGWJQL3I5P4JK" localSheetId="0" hidden="1">[2]Table!#REF!</definedName>
    <definedName name="BExW36V9N91OHCUMGWJQL3I5P4JK" localSheetId="1" hidden="1">[2]Table!#REF!</definedName>
    <definedName name="BExW36V9N91OHCUMGWJQL3I5P4JK" localSheetId="2" hidden="1">[2]Table!#REF!</definedName>
    <definedName name="BExW36V9N91OHCUMGWJQL3I5P4JK" localSheetId="3" hidden="1">[2]Table!#REF!</definedName>
    <definedName name="BExW36V9N91OHCUMGWJQL3I5P4JK" hidden="1">[2]Table!#REF!</definedName>
    <definedName name="BExW8T0GVY3ZYO4ACSBLHS8SH895" localSheetId="7" hidden="1">[1]Table!#REF!</definedName>
    <definedName name="BExW8T0GVY3ZYO4ACSBLHS8SH895" localSheetId="0" hidden="1">[2]Table!#REF!</definedName>
    <definedName name="BExW8T0GVY3ZYO4ACSBLHS8SH895" localSheetId="1" hidden="1">[2]Table!#REF!</definedName>
    <definedName name="BExW8T0GVY3ZYO4ACSBLHS8SH895" localSheetId="2" hidden="1">[2]Table!#REF!</definedName>
    <definedName name="BExW8T0GVY3ZYO4ACSBLHS8SH895" localSheetId="3" hidden="1">[2]Table!#REF!</definedName>
    <definedName name="BExW8T0GVY3ZYO4ACSBLHS8SH895" hidden="1">[2]Table!#REF!</definedName>
    <definedName name="BExXLDE6PN4ESWT3LXJNQCY94NE4" localSheetId="7" hidden="1">[1]Table!#REF!</definedName>
    <definedName name="BExXLDE6PN4ESWT3LXJNQCY94NE4" localSheetId="0" hidden="1">[2]Table!#REF!</definedName>
    <definedName name="BExXLDE6PN4ESWT3LXJNQCY94NE4" localSheetId="1" hidden="1">[2]Table!#REF!</definedName>
    <definedName name="BExXLDE6PN4ESWT3LXJNQCY94NE4" localSheetId="2" hidden="1">[2]Table!#REF!</definedName>
    <definedName name="BExXLDE6PN4ESWT3LXJNQCY94NE4" localSheetId="3" hidden="1">[2]Table!#REF!</definedName>
    <definedName name="BExXLDE6PN4ESWT3LXJNQCY94NE4" hidden="1">[2]Table!#REF!</definedName>
    <definedName name="BExXM065WOLYRYHGHOJE0OOFXA4M" localSheetId="7" hidden="1">[1]Table!#REF!</definedName>
    <definedName name="BExXM065WOLYRYHGHOJE0OOFXA4M" localSheetId="0" hidden="1">[2]Table!#REF!</definedName>
    <definedName name="BExXM065WOLYRYHGHOJE0OOFXA4M" localSheetId="1" hidden="1">[2]Table!#REF!</definedName>
    <definedName name="BExXM065WOLYRYHGHOJE0OOFXA4M" localSheetId="2" hidden="1">[2]Table!#REF!</definedName>
    <definedName name="BExXM065WOLYRYHGHOJE0OOFXA4M" localSheetId="3" hidden="1">[2]Table!#REF!</definedName>
    <definedName name="BExXM065WOLYRYHGHOJE0OOFXA4M" hidden="1">[2]Table!#REF!</definedName>
    <definedName name="BExXNWYB165VO9MHARCL5WLCHWS0" localSheetId="7" hidden="1">[1]Table!#REF!</definedName>
    <definedName name="BExXNWYB165VO9MHARCL5WLCHWS0" localSheetId="0" hidden="1">[2]Table!#REF!</definedName>
    <definedName name="BExXNWYB165VO9MHARCL5WLCHWS0" localSheetId="1" hidden="1">[2]Table!#REF!</definedName>
    <definedName name="BExXNWYB165VO9MHARCL5WLCHWS0" localSheetId="2" hidden="1">[2]Table!#REF!</definedName>
    <definedName name="BExXNWYB165VO9MHARCL5WLCHWS0" localSheetId="3" hidden="1">[2]Table!#REF!</definedName>
    <definedName name="BExXNWYB165VO9MHARCL5WLCHWS0" hidden="1">[2]Table!#REF!</definedName>
    <definedName name="BExXQH41O5HZAH8BO6HCFY8YC3TU" localSheetId="7" hidden="1">[1]Table!#REF!</definedName>
    <definedName name="BExXQH41O5HZAH8BO6HCFY8YC3TU" localSheetId="0" hidden="1">[2]Table!#REF!</definedName>
    <definedName name="BExXQH41O5HZAH8BO6HCFY8YC3TU" localSheetId="1" hidden="1">[2]Table!#REF!</definedName>
    <definedName name="BExXQH41O5HZAH8BO6HCFY8YC3TU" localSheetId="2" hidden="1">[2]Table!#REF!</definedName>
    <definedName name="BExXQH41O5HZAH8BO6HCFY8YC3TU" localSheetId="3" hidden="1">[2]Table!#REF!</definedName>
    <definedName name="BExXQH41O5HZAH8BO6HCFY8YC3TU" hidden="1">[2]Table!#REF!</definedName>
    <definedName name="BExXQIRBLQSLAJTFL7224FCFUTKH" localSheetId="7" hidden="1">[1]Table!#REF!</definedName>
    <definedName name="BExXQIRBLQSLAJTFL7224FCFUTKH" localSheetId="0" hidden="1">[2]Table!#REF!</definedName>
    <definedName name="BExXQIRBLQSLAJTFL7224FCFUTKH" localSheetId="1" hidden="1">[2]Table!#REF!</definedName>
    <definedName name="BExXQIRBLQSLAJTFL7224FCFUTKH" localSheetId="2" hidden="1">[2]Table!#REF!</definedName>
    <definedName name="BExXQIRBLQSLAJTFL7224FCFUTKH" localSheetId="3" hidden="1">[2]Table!#REF!</definedName>
    <definedName name="BExXQIRBLQSLAJTFL7224FCFUTKH" hidden="1">[2]Table!#REF!</definedName>
    <definedName name="BExXRD13K1S9Y3JGR7CXSONT7RJZ" localSheetId="7" hidden="1">[1]Table!#REF!</definedName>
    <definedName name="BExXRD13K1S9Y3JGR7CXSONT7RJZ" localSheetId="0" hidden="1">[2]Table!#REF!</definedName>
    <definedName name="BExXRD13K1S9Y3JGR7CXSONT7RJZ" localSheetId="1" hidden="1">[2]Table!#REF!</definedName>
    <definedName name="BExXRD13K1S9Y3JGR7CXSONT7RJZ" localSheetId="2" hidden="1">[2]Table!#REF!</definedName>
    <definedName name="BExXRD13K1S9Y3JGR7CXSONT7RJZ" localSheetId="3" hidden="1">[2]Table!#REF!</definedName>
    <definedName name="BExXRD13K1S9Y3JGR7CXSONT7RJZ" hidden="1">[2]Table!#REF!</definedName>
    <definedName name="BExXRO4A6VUH1F4XV8N1BRJ4896W" localSheetId="7" hidden="1">[1]Table!#REF!</definedName>
    <definedName name="BExXRO4A6VUH1F4XV8N1BRJ4896W" localSheetId="0" hidden="1">[2]Table!#REF!</definedName>
    <definedName name="BExXRO4A6VUH1F4XV8N1BRJ4896W" localSheetId="1" hidden="1">[2]Table!#REF!</definedName>
    <definedName name="BExXRO4A6VUH1F4XV8N1BRJ4896W" localSheetId="2" hidden="1">[2]Table!#REF!</definedName>
    <definedName name="BExXRO4A6VUH1F4XV8N1BRJ4896W" localSheetId="3" hidden="1">[2]Table!#REF!</definedName>
    <definedName name="BExXRO4A6VUH1F4XV8N1BRJ4896W" hidden="1">[2]Table!#REF!</definedName>
    <definedName name="BExXRO9N1SNJZGKD90P4K7FU1J0P" localSheetId="7" hidden="1">[1]Table!#REF!</definedName>
    <definedName name="BExXRO9N1SNJZGKD90P4K7FU1J0P" localSheetId="0" hidden="1">[2]Table!#REF!</definedName>
    <definedName name="BExXRO9N1SNJZGKD90P4K7FU1J0P" localSheetId="1" hidden="1">[2]Table!#REF!</definedName>
    <definedName name="BExXRO9N1SNJZGKD90P4K7FU1J0P" localSheetId="2" hidden="1">[2]Table!#REF!</definedName>
    <definedName name="BExXRO9N1SNJZGKD90P4K7FU1J0P" localSheetId="3" hidden="1">[2]Table!#REF!</definedName>
    <definedName name="BExXRO9N1SNJZGKD90P4K7FU1J0P" hidden="1">[2]Table!#REF!</definedName>
    <definedName name="BExXRZ20LZZCW8LVGDK0XETOTSAI" localSheetId="7" hidden="1">[1]Table!#REF!</definedName>
    <definedName name="BExXRZ20LZZCW8LVGDK0XETOTSAI" localSheetId="0" hidden="1">[2]Table!#REF!</definedName>
    <definedName name="BExXRZ20LZZCW8LVGDK0XETOTSAI" localSheetId="1" hidden="1">[2]Table!#REF!</definedName>
    <definedName name="BExXRZ20LZZCW8LVGDK0XETOTSAI" localSheetId="2" hidden="1">[2]Table!#REF!</definedName>
    <definedName name="BExXRZ20LZZCW8LVGDK0XETOTSAI" localSheetId="3" hidden="1">[2]Table!#REF!</definedName>
    <definedName name="BExXRZ20LZZCW8LVGDK0XETOTSAI" hidden="1">[2]Table!#REF!</definedName>
    <definedName name="BExXVMBPXT6AMJLEJGLIBXKXQ5O5" localSheetId="7" hidden="1">[1]Table!#REF!</definedName>
    <definedName name="BExXVMBPXT6AMJLEJGLIBXKXQ5O5" localSheetId="0" hidden="1">[2]Table!#REF!</definedName>
    <definedName name="BExXVMBPXT6AMJLEJGLIBXKXQ5O5" localSheetId="1" hidden="1">[2]Table!#REF!</definedName>
    <definedName name="BExXVMBPXT6AMJLEJGLIBXKXQ5O5" localSheetId="2" hidden="1">[2]Table!#REF!</definedName>
    <definedName name="BExXVMBPXT6AMJLEJGLIBXKXQ5O5" localSheetId="3" hidden="1">[2]Table!#REF!</definedName>
    <definedName name="BExXVMBPXT6AMJLEJGLIBXKXQ5O5" hidden="1">[2]Table!#REF!</definedName>
    <definedName name="BExXW0K72T1Y8K1I4VZT87UY9S2G" localSheetId="7" hidden="1">[1]Table!#REF!</definedName>
    <definedName name="BExXW0K72T1Y8K1I4VZT87UY9S2G" localSheetId="0" hidden="1">[2]Table!#REF!</definedName>
    <definedName name="BExXW0K72T1Y8K1I4VZT87UY9S2G" localSheetId="1" hidden="1">[2]Table!#REF!</definedName>
    <definedName name="BExXW0K72T1Y8K1I4VZT87UY9S2G" localSheetId="2" hidden="1">[2]Table!#REF!</definedName>
    <definedName name="BExXW0K72T1Y8K1I4VZT87UY9S2G" localSheetId="3" hidden="1">[2]Table!#REF!</definedName>
    <definedName name="BExXW0K72T1Y8K1I4VZT87UY9S2G" hidden="1">[2]Table!#REF!</definedName>
    <definedName name="BExXXBM521DL8R4ZX7NZ3DBCUOR5" localSheetId="7" hidden="1">[1]Table!#REF!</definedName>
    <definedName name="BExXXBM521DL8R4ZX7NZ3DBCUOR5" localSheetId="0" hidden="1">[2]Table!#REF!</definedName>
    <definedName name="BExXXBM521DL8R4ZX7NZ3DBCUOR5" localSheetId="1" hidden="1">[2]Table!#REF!</definedName>
    <definedName name="BExXXBM521DL8R4ZX7NZ3DBCUOR5" localSheetId="2" hidden="1">[2]Table!#REF!</definedName>
    <definedName name="BExXXBM521DL8R4ZX7NZ3DBCUOR5" localSheetId="3" hidden="1">[2]Table!#REF!</definedName>
    <definedName name="BExXXBM521DL8R4ZX7NZ3DBCUOR5" hidden="1">[2]Table!#REF!</definedName>
    <definedName name="BExXY7TYEBFXRYUYIFHTN65RJ8EW" localSheetId="7" hidden="1">[1]Table!#REF!</definedName>
    <definedName name="BExXY7TYEBFXRYUYIFHTN65RJ8EW" localSheetId="0" hidden="1">[2]Table!#REF!</definedName>
    <definedName name="BExXY7TYEBFXRYUYIFHTN65RJ8EW" localSheetId="1" hidden="1">[2]Table!#REF!</definedName>
    <definedName name="BExXY7TYEBFXRYUYIFHTN65RJ8EW" localSheetId="2" hidden="1">[2]Table!#REF!</definedName>
    <definedName name="BExXY7TYEBFXRYUYIFHTN65RJ8EW" localSheetId="3" hidden="1">[2]Table!#REF!</definedName>
    <definedName name="BExXY7TYEBFXRYUYIFHTN65RJ8EW" hidden="1">[2]Table!#REF!</definedName>
    <definedName name="BExXZOVPCEP495TQSON6PSRQ8XCY" localSheetId="7" hidden="1">[1]Table!#REF!</definedName>
    <definedName name="BExXZOVPCEP495TQSON6PSRQ8XCY" localSheetId="0" hidden="1">[2]Table!#REF!</definedName>
    <definedName name="BExXZOVPCEP495TQSON6PSRQ8XCY" localSheetId="1" hidden="1">[2]Table!#REF!</definedName>
    <definedName name="BExXZOVPCEP495TQSON6PSRQ8XCY" localSheetId="2" hidden="1">[2]Table!#REF!</definedName>
    <definedName name="BExXZOVPCEP495TQSON6PSRQ8XCY" localSheetId="3" hidden="1">[2]Table!#REF!</definedName>
    <definedName name="BExXZOVPCEP495TQSON6PSRQ8XCY" hidden="1">[2]Table!#REF!</definedName>
    <definedName name="BExY0T1E034D7XAXNC6F7540LLIE" localSheetId="7" hidden="1">[1]Table!#REF!</definedName>
    <definedName name="BExY0T1E034D7XAXNC6F7540LLIE" localSheetId="0" hidden="1">[2]Table!#REF!</definedName>
    <definedName name="BExY0T1E034D7XAXNC6F7540LLIE" localSheetId="1" hidden="1">[2]Table!#REF!</definedName>
    <definedName name="BExY0T1E034D7XAXNC6F7540LLIE" localSheetId="2" hidden="1">[2]Table!#REF!</definedName>
    <definedName name="BExY0T1E034D7XAXNC6F7540LLIE" localSheetId="3" hidden="1">[2]Table!#REF!</definedName>
    <definedName name="BExY0T1E034D7XAXNC6F7540LLIE" hidden="1">[2]Table!#REF!</definedName>
    <definedName name="BExY0WXNAS8FTBMVRVQQHMVMGEN3" localSheetId="7" hidden="1">[3]Table!#REF!</definedName>
    <definedName name="BExY0WXNAS8FTBMVRVQQHMVMGEN3" localSheetId="0" hidden="1">[4]Table!#REF!</definedName>
    <definedName name="BExY0WXNAS8FTBMVRVQQHMVMGEN3" localSheetId="1" hidden="1">[4]Table!#REF!</definedName>
    <definedName name="BExY0WXNAS8FTBMVRVQQHMVMGEN3" localSheetId="2" hidden="1">[4]Table!#REF!</definedName>
    <definedName name="BExY0WXNAS8FTBMVRVQQHMVMGEN3" localSheetId="3" hidden="1">[4]Table!#REF!</definedName>
    <definedName name="BExY0WXNAS8FTBMVRVQQHMVMGEN3" hidden="1">[4]Table!#REF!</definedName>
    <definedName name="BExY180UKNW5NIAWD6ZUYTFEH8QS" localSheetId="7" hidden="1">[1]Table!#REF!</definedName>
    <definedName name="BExY180UKNW5NIAWD6ZUYTFEH8QS" localSheetId="0" hidden="1">[2]Table!#REF!</definedName>
    <definedName name="BExY180UKNW5NIAWD6ZUYTFEH8QS" localSheetId="1" hidden="1">[2]Table!#REF!</definedName>
    <definedName name="BExY180UKNW5NIAWD6ZUYTFEH8QS" localSheetId="2" hidden="1">[2]Table!#REF!</definedName>
    <definedName name="BExY180UKNW5NIAWD6ZUYTFEH8QS" localSheetId="3" hidden="1">[2]Table!#REF!</definedName>
    <definedName name="BExY180UKNW5NIAWD6ZUYTFEH8QS" hidden="1">[2]Table!#REF!</definedName>
    <definedName name="BExY2IXBR1SGYZH08T7QHKEFS8HA" localSheetId="7" hidden="1">[1]Table!#REF!</definedName>
    <definedName name="BExY2IXBR1SGYZH08T7QHKEFS8HA" localSheetId="0" hidden="1">[2]Table!#REF!</definedName>
    <definedName name="BExY2IXBR1SGYZH08T7QHKEFS8HA" localSheetId="1" hidden="1">[2]Table!#REF!</definedName>
    <definedName name="BExY2IXBR1SGYZH08T7QHKEFS8HA" localSheetId="2" hidden="1">[2]Table!#REF!</definedName>
    <definedName name="BExY2IXBR1SGYZH08T7QHKEFS8HA" localSheetId="3" hidden="1">[2]Table!#REF!</definedName>
    <definedName name="BExY2IXBR1SGYZH08T7QHKEFS8HA" hidden="1">[2]Table!#REF!</definedName>
    <definedName name="BExY3HOSK7YI364K15OX70AVR6F1" localSheetId="7" hidden="1">[1]Table!#REF!</definedName>
    <definedName name="BExY3HOSK7YI364K15OX70AVR6F1" localSheetId="0" hidden="1">[2]Table!#REF!</definedName>
    <definedName name="BExY3HOSK7YI364K15OX70AVR6F1" localSheetId="1" hidden="1">[2]Table!#REF!</definedName>
    <definedName name="BExY3HOSK7YI364K15OX70AVR6F1" localSheetId="2" hidden="1">[2]Table!#REF!</definedName>
    <definedName name="BExY3HOSK7YI364K15OX70AVR6F1" localSheetId="3" hidden="1">[2]Table!#REF!</definedName>
    <definedName name="BExY3HOSK7YI364K15OX70AVR6F1" hidden="1">[2]Table!#REF!</definedName>
    <definedName name="BExY45TFT2XMTPJX1GMN8XWDD0HK" localSheetId="7" hidden="1">[1]Table!#REF!</definedName>
    <definedName name="BExY45TFT2XMTPJX1GMN8XWDD0HK" localSheetId="0" hidden="1">[2]Table!#REF!</definedName>
    <definedName name="BExY45TFT2XMTPJX1GMN8XWDD0HK" localSheetId="1" hidden="1">[2]Table!#REF!</definedName>
    <definedName name="BExY45TFT2XMTPJX1GMN8XWDD0HK" localSheetId="2" hidden="1">[2]Table!#REF!</definedName>
    <definedName name="BExY45TFT2XMTPJX1GMN8XWDD0HK" localSheetId="3" hidden="1">[2]Table!#REF!</definedName>
    <definedName name="BExY45TFT2XMTPJX1GMN8XWDD0HK" hidden="1">[2]Table!#REF!</definedName>
    <definedName name="BExY5515SJTJS3VM80M3YYR0WF37" localSheetId="7" hidden="1">[1]Table!#REF!</definedName>
    <definedName name="BExY5515SJTJS3VM80M3YYR0WF37" localSheetId="0" hidden="1">[2]Table!#REF!</definedName>
    <definedName name="BExY5515SJTJS3VM80M3YYR0WF37" localSheetId="1" hidden="1">[2]Table!#REF!</definedName>
    <definedName name="BExY5515SJTJS3VM80M3YYR0WF37" localSheetId="2" hidden="1">[2]Table!#REF!</definedName>
    <definedName name="BExY5515SJTJS3VM80M3YYR0WF37" localSheetId="3" hidden="1">[2]Table!#REF!</definedName>
    <definedName name="BExY5515SJTJS3VM80M3YYR0WF37" hidden="1">[2]Table!#REF!</definedName>
    <definedName name="BExZJ7I9T8XU4MZRKJ1VVU76V2LZ" localSheetId="7" hidden="1">[1]Table!#REF!</definedName>
    <definedName name="BExZJ7I9T8XU4MZRKJ1VVU76V2LZ" localSheetId="0" hidden="1">[2]Table!#REF!</definedName>
    <definedName name="BExZJ7I9T8XU4MZRKJ1VVU76V2LZ" localSheetId="1" hidden="1">[2]Table!#REF!</definedName>
    <definedName name="BExZJ7I9T8XU4MZRKJ1VVU76V2LZ" localSheetId="2" hidden="1">[2]Table!#REF!</definedName>
    <definedName name="BExZJ7I9T8XU4MZRKJ1VVU76V2LZ" localSheetId="3" hidden="1">[2]Table!#REF!</definedName>
    <definedName name="BExZJ7I9T8XU4MZRKJ1VVU76V2LZ" hidden="1">[2]Table!#REF!</definedName>
    <definedName name="BExZQJJMGU5MHQOILGXGJPAQI5XI" localSheetId="7" hidden="1">[1]Table!#REF!</definedName>
    <definedName name="BExZQJJMGU5MHQOILGXGJPAQI5XI" localSheetId="0" hidden="1">[2]Table!#REF!</definedName>
    <definedName name="BExZQJJMGU5MHQOILGXGJPAQI5XI" localSheetId="1" hidden="1">[2]Table!#REF!</definedName>
    <definedName name="BExZQJJMGU5MHQOILGXGJPAQI5XI" localSheetId="2" hidden="1">[2]Table!#REF!</definedName>
    <definedName name="BExZQJJMGU5MHQOILGXGJPAQI5XI" localSheetId="3" hidden="1">[2]Table!#REF!</definedName>
    <definedName name="BExZQJJMGU5MHQOILGXGJPAQI5XI" hidden="1">[2]Table!#REF!</definedName>
    <definedName name="BExZQXBYEBN28QUH1KOVW6KKA5UM" localSheetId="7" hidden="1">[1]Table!#REF!</definedName>
    <definedName name="BExZQXBYEBN28QUH1KOVW6KKA5UM" localSheetId="0" hidden="1">[2]Table!#REF!</definedName>
    <definedName name="BExZQXBYEBN28QUH1KOVW6KKA5UM" localSheetId="1" hidden="1">[2]Table!#REF!</definedName>
    <definedName name="BExZQXBYEBN28QUH1KOVW6KKA5UM" localSheetId="2" hidden="1">[2]Table!#REF!</definedName>
    <definedName name="BExZQXBYEBN28QUH1KOVW6KKA5UM" localSheetId="3" hidden="1">[2]Table!#REF!</definedName>
    <definedName name="BExZQXBYEBN28QUH1KOVW6KKA5UM" hidden="1">[2]Table!#REF!</definedName>
    <definedName name="BExZQZKT146WEN8FTVZ7Y5TSB8L5" localSheetId="7" hidden="1">[1]Table!#REF!</definedName>
    <definedName name="BExZQZKT146WEN8FTVZ7Y5TSB8L5" localSheetId="0" hidden="1">[2]Table!#REF!</definedName>
    <definedName name="BExZQZKT146WEN8FTVZ7Y5TSB8L5" localSheetId="1" hidden="1">[2]Table!#REF!</definedName>
    <definedName name="BExZQZKT146WEN8FTVZ7Y5TSB8L5" localSheetId="2" hidden="1">[2]Table!#REF!</definedName>
    <definedName name="BExZQZKT146WEN8FTVZ7Y5TSB8L5" localSheetId="3" hidden="1">[2]Table!#REF!</definedName>
    <definedName name="BExZQZKT146WEN8FTVZ7Y5TSB8L5" hidden="1">[2]Table!#REF!</definedName>
    <definedName name="BExZRP1X6UVLN1UOLHH5VF4STP1O" localSheetId="7" hidden="1">[1]Table!#REF!</definedName>
    <definedName name="BExZRP1X6UVLN1UOLHH5VF4STP1O" localSheetId="0" hidden="1">[2]Table!#REF!</definedName>
    <definedName name="BExZRP1X6UVLN1UOLHH5VF4STP1O" localSheetId="1" hidden="1">[2]Table!#REF!</definedName>
    <definedName name="BExZRP1X6UVLN1UOLHH5VF4STP1O" localSheetId="2" hidden="1">[2]Table!#REF!</definedName>
    <definedName name="BExZRP1X6UVLN1UOLHH5VF4STP1O" localSheetId="3" hidden="1">[2]Table!#REF!</definedName>
    <definedName name="BExZRP1X6UVLN1UOLHH5VF4STP1O" hidden="1">[2]Table!#REF!</definedName>
    <definedName name="BExZRWJP2BUVFJPO8U8ATQEP0LZU" localSheetId="7" hidden="1">[1]Table!#REF!</definedName>
    <definedName name="BExZRWJP2BUVFJPO8U8ATQEP0LZU" localSheetId="0" hidden="1">[2]Table!#REF!</definedName>
    <definedName name="BExZRWJP2BUVFJPO8U8ATQEP0LZU" localSheetId="1" hidden="1">[2]Table!#REF!</definedName>
    <definedName name="BExZRWJP2BUVFJPO8U8ATQEP0LZU" localSheetId="2" hidden="1">[2]Table!#REF!</definedName>
    <definedName name="BExZRWJP2BUVFJPO8U8ATQEP0LZU" localSheetId="3" hidden="1">[2]Table!#REF!</definedName>
    <definedName name="BExZRWJP2BUVFJPO8U8ATQEP0LZU" hidden="1">[2]Table!#REF!</definedName>
    <definedName name="BExZSHO8X547DFEEV40I12ZDTJDU" localSheetId="7" hidden="1">[3]Table!#REF!</definedName>
    <definedName name="BExZSHO8X547DFEEV40I12ZDTJDU" localSheetId="0" hidden="1">[4]Table!#REF!</definedName>
    <definedName name="BExZSHO8X547DFEEV40I12ZDTJDU" localSheetId="1" hidden="1">[4]Table!#REF!</definedName>
    <definedName name="BExZSHO8X547DFEEV40I12ZDTJDU" localSheetId="2" hidden="1">[4]Table!#REF!</definedName>
    <definedName name="BExZSHO8X547DFEEV40I12ZDTJDU" localSheetId="3" hidden="1">[4]Table!#REF!</definedName>
    <definedName name="BExZSHO8X547DFEEV40I12ZDTJDU" hidden="1">[4]Table!#REF!</definedName>
    <definedName name="BExZTAQV2QVSZY5Y3VCCWUBSBW9P" localSheetId="7" hidden="1">[1]Table!#REF!</definedName>
    <definedName name="BExZTAQV2QVSZY5Y3VCCWUBSBW9P" localSheetId="0" hidden="1">[2]Table!#REF!</definedName>
    <definedName name="BExZTAQV2QVSZY5Y3VCCWUBSBW9P" localSheetId="1" hidden="1">[2]Table!#REF!</definedName>
    <definedName name="BExZTAQV2QVSZY5Y3VCCWUBSBW9P" localSheetId="2" hidden="1">[2]Table!#REF!</definedName>
    <definedName name="BExZTAQV2QVSZY5Y3VCCWUBSBW9P" localSheetId="3" hidden="1">[2]Table!#REF!</definedName>
    <definedName name="BExZTAQV2QVSZY5Y3VCCWUBSBW9P" hidden="1">[2]Table!#REF!</definedName>
    <definedName name="BExZUK03RE247R0EMB5J42W1DOZZ" localSheetId="7" hidden="1">[1]Table!#REF!</definedName>
    <definedName name="BExZUK03RE247R0EMB5J42W1DOZZ" localSheetId="0" hidden="1">[2]Table!#REF!</definedName>
    <definedName name="BExZUK03RE247R0EMB5J42W1DOZZ" localSheetId="1" hidden="1">[2]Table!#REF!</definedName>
    <definedName name="BExZUK03RE247R0EMB5J42W1DOZZ" localSheetId="2" hidden="1">[2]Table!#REF!</definedName>
    <definedName name="BExZUK03RE247R0EMB5J42W1DOZZ" localSheetId="3" hidden="1">[2]Table!#REF!</definedName>
    <definedName name="BExZUK03RE247R0EMB5J42W1DOZZ" hidden="1">[2]Table!#REF!</definedName>
    <definedName name="BExZWAMZXELE7XD1TF7GNOJMVY70" localSheetId="7" hidden="1">[1]Table!#REF!</definedName>
    <definedName name="BExZWAMZXELE7XD1TF7GNOJMVY70" localSheetId="0" hidden="1">[2]Table!#REF!</definedName>
    <definedName name="BExZWAMZXELE7XD1TF7GNOJMVY70" localSheetId="1" hidden="1">[2]Table!#REF!</definedName>
    <definedName name="BExZWAMZXELE7XD1TF7GNOJMVY70" localSheetId="2" hidden="1">[2]Table!#REF!</definedName>
    <definedName name="BExZWAMZXELE7XD1TF7GNOJMVY70" localSheetId="3" hidden="1">[2]Table!#REF!</definedName>
    <definedName name="BExZWAMZXELE7XD1TF7GNOJMVY70" hidden="1">[2]Table!#REF!</definedName>
    <definedName name="BExZZZEMIIFKMLLV4DJKX5TB9R5V" localSheetId="7" hidden="1">[1]Table!#REF!</definedName>
    <definedName name="BExZZZEMIIFKMLLV4DJKX5TB9R5V" localSheetId="0" hidden="1">[2]Table!#REF!</definedName>
    <definedName name="BExZZZEMIIFKMLLV4DJKX5TB9R5V" localSheetId="1" hidden="1">[2]Table!#REF!</definedName>
    <definedName name="BExZZZEMIIFKMLLV4DJKX5TB9R5V" localSheetId="2" hidden="1">[2]Table!#REF!</definedName>
    <definedName name="BExZZZEMIIFKMLLV4DJKX5TB9R5V" localSheetId="3" hidden="1">[2]Table!#REF!</definedName>
    <definedName name="BExZZZEMIIFKMLLV4DJKX5TB9R5V" hidden="1">[2]Table!#REF!</definedName>
    <definedName name="d" localSheetId="7" hidden="1">[7]Table!#REF!</definedName>
    <definedName name="d" localSheetId="0" hidden="1">[8]Table!#REF!</definedName>
    <definedName name="d" localSheetId="1" hidden="1">[8]Table!#REF!</definedName>
    <definedName name="d" localSheetId="2" hidden="1">[8]Table!#REF!</definedName>
    <definedName name="d" localSheetId="3" hidden="1">[8]Table!#REF!</definedName>
    <definedName name="d" hidden="1">[8]Table!#REF!</definedName>
    <definedName name="jjhhgff" localSheetId="7" hidden="1">[3]Table!#REF!</definedName>
    <definedName name="jjhhgff" localSheetId="0" hidden="1">[4]Table!#REF!</definedName>
    <definedName name="jjhhgff" localSheetId="1" hidden="1">[4]Table!#REF!</definedName>
    <definedName name="jjhhgff" localSheetId="2" hidden="1">[4]Table!#REF!</definedName>
    <definedName name="jjhhgff" localSheetId="3" hidden="1">[4]Table!#REF!</definedName>
    <definedName name="jjhhgff" hidden="1">[4]Table!#REF!</definedName>
    <definedName name="SAPBEXhrIndnt" hidden="1">"Wide"</definedName>
    <definedName name="SAPsysID" hidden="1">"708C5W7SBKP804JT78WJ0JNKI"</definedName>
    <definedName name="SAPwbID" hidden="1">"ARS"</definedName>
    <definedName name="аааа" localSheetId="7" hidden="1">[1]Table!#REF!</definedName>
    <definedName name="аааа" localSheetId="0" hidden="1">[2]Table!#REF!</definedName>
    <definedName name="аааа" localSheetId="1" hidden="1">[2]Table!#REF!</definedName>
    <definedName name="аааа" localSheetId="2" hidden="1">[2]Table!#REF!</definedName>
    <definedName name="аааа" localSheetId="3" hidden="1">[2]Table!#REF!</definedName>
    <definedName name="аааа" hidden="1">[2]Table!#REF!</definedName>
    <definedName name="_xlnm.Print_Titles" localSheetId="5">'1.1'!$3:$6</definedName>
    <definedName name="_xlnm.Print_Titles" localSheetId="6">'1.2'!$A:$B,'1.2'!$3:$8</definedName>
    <definedName name="_xlnm.Print_Titles" localSheetId="8">'1.4'!$3:$6</definedName>
    <definedName name="_xlnm.Print_Titles" localSheetId="9">'1.5'!$3:$6</definedName>
    <definedName name="_xlnm.Print_Titles" localSheetId="11">'2.1'!$3:$3</definedName>
    <definedName name="_xlnm.Print_Titles" localSheetId="12">'2.2'!$3:$3</definedName>
    <definedName name="_xlnm.Print_Titles" localSheetId="13">'2.3'!$3:$3</definedName>
    <definedName name="_xlnm.Print_Titles" localSheetId="0">Итог!$3:$3</definedName>
    <definedName name="_xlnm.Print_Titles" localSheetId="1">'Итог (1 гр)'!$3:$3</definedName>
    <definedName name="_xlnm.Print_Titles" localSheetId="2">'Итог (2 гр)'!$3:$3</definedName>
    <definedName name="_xlnm.Print_Titles" localSheetId="3">'Итог (3 гр)'!$3:$3</definedName>
    <definedName name="_xlnm.Print_Titles" localSheetId="4">'Свод 1'!$3:$3</definedName>
    <definedName name="_xlnm.Print_Titles" localSheetId="10">'Свод 2'!$3:$3</definedName>
    <definedName name="_xlnm.Print_Area" localSheetId="5">'1.1'!$A$1:$R$39</definedName>
    <definedName name="_xlnm.Print_Area" localSheetId="6">'1.2'!$A$1:$CC$41</definedName>
    <definedName name="_xlnm.Print_Area" localSheetId="7">'1.3'!$A$2:$F$40</definedName>
    <definedName name="_xlnm.Print_Area" localSheetId="8">'1.4'!$A$1:$F$39</definedName>
    <definedName name="_xlnm.Print_Area" localSheetId="9">'1.5'!$A$1:$H$39</definedName>
    <definedName name="_xlnm.Print_Area" localSheetId="11">'2.1'!$A$1:$M$39</definedName>
    <definedName name="_xlnm.Print_Area" localSheetId="12">'2.2'!$A$1:$F$39</definedName>
    <definedName name="_xlnm.Print_Area" localSheetId="13">'2.3'!$A$1:$F$39</definedName>
    <definedName name="_xlnm.Print_Area" localSheetId="0">Итог!$A$1:$F$37</definedName>
    <definedName name="_xlnm.Print_Area" localSheetId="1">'Итог (1 гр)'!$A$1:$G$37</definedName>
    <definedName name="_xlnm.Print_Area" localSheetId="2">'Итог (2 гр)'!$A$1:$G$37</definedName>
    <definedName name="_xlnm.Print_Area" localSheetId="3">'Итог (3 гр)'!$A$1:$G$37</definedName>
    <definedName name="_xlnm.Print_Area" localSheetId="4">'Свод 1'!$A$1:$M$38</definedName>
    <definedName name="_xlnm.Print_Area" localSheetId="10">'Свод 2'!$A$1:$I$38</definedName>
    <definedName name="приложение" localSheetId="7" hidden="1">[1]Table!#REF!</definedName>
    <definedName name="приложение" localSheetId="0" hidden="1">[2]Table!#REF!</definedName>
    <definedName name="приложение" localSheetId="1" hidden="1">[2]Table!#REF!</definedName>
    <definedName name="приложение" localSheetId="2" hidden="1">[2]Table!#REF!</definedName>
    <definedName name="приложение" localSheetId="3" hidden="1">[2]Table!#REF!</definedName>
    <definedName name="приложение" hidden="1">[2]Table!#REF!</definedName>
    <definedName name="распр" localSheetId="7" hidden="1">[1]Table!#REF!</definedName>
    <definedName name="распр" localSheetId="0" hidden="1">[2]Table!#REF!</definedName>
    <definedName name="распр" localSheetId="1" hidden="1">[2]Table!#REF!</definedName>
    <definedName name="распр" localSheetId="2" hidden="1">[2]Table!#REF!</definedName>
    <definedName name="распр" localSheetId="3" hidden="1">[2]Table!#REF!</definedName>
    <definedName name="распр" hidden="1">[2]Table!#REF!</definedName>
    <definedName name="субсидия" localSheetId="7" hidden="1">[1]Table!#REF!</definedName>
    <definedName name="субсидия" localSheetId="0" hidden="1">[2]Table!#REF!</definedName>
    <definedName name="субсидия" localSheetId="1" hidden="1">[2]Table!#REF!</definedName>
    <definedName name="субсидия" localSheetId="2" hidden="1">[2]Table!#REF!</definedName>
    <definedName name="субсидия" localSheetId="3" hidden="1">[2]Table!#REF!</definedName>
    <definedName name="субсидия" hidden="1">[2]Table!#REF!</definedName>
  </definedNames>
  <calcPr calcId="145621"/>
</workbook>
</file>

<file path=xl/calcChain.xml><?xml version="1.0" encoding="utf-8"?>
<calcChain xmlns="http://schemas.openxmlformats.org/spreadsheetml/2006/main">
  <c r="G7" i="157" l="1"/>
  <c r="G36" i="157"/>
  <c r="G35" i="157"/>
  <c r="G34" i="157"/>
  <c r="G33" i="157"/>
  <c r="G32" i="157"/>
  <c r="G31" i="157"/>
  <c r="G30" i="157"/>
  <c r="G29" i="157"/>
  <c r="G28" i="157"/>
  <c r="G5" i="157"/>
  <c r="G37" i="157"/>
  <c r="G27" i="157"/>
  <c r="G24" i="157"/>
  <c r="G23" i="157"/>
  <c r="G22" i="157"/>
  <c r="G21" i="157"/>
  <c r="G20" i="157"/>
  <c r="G25" i="157"/>
  <c r="G12" i="157"/>
  <c r="G17" i="157"/>
  <c r="G16" i="157"/>
  <c r="G15" i="157"/>
  <c r="G14" i="157"/>
  <c r="G13" i="157"/>
  <c r="G26" i="157"/>
  <c r="G11" i="157"/>
  <c r="G10" i="157"/>
  <c r="G9" i="157"/>
  <c r="G8" i="157"/>
  <c r="G19" i="157"/>
  <c r="G18" i="157"/>
  <c r="G6" i="157"/>
  <c r="G37" i="156" l="1"/>
  <c r="G16" i="156"/>
  <c r="G35" i="156"/>
  <c r="G30" i="156"/>
  <c r="G34" i="156"/>
  <c r="G32" i="156"/>
  <c r="G31" i="156"/>
  <c r="G21" i="156"/>
  <c r="G29" i="156"/>
  <c r="G23" i="156"/>
  <c r="G27" i="156"/>
  <c r="G26" i="156"/>
  <c r="G25" i="156"/>
  <c r="G20" i="156"/>
  <c r="G33" i="156"/>
  <c r="G36" i="156"/>
  <c r="G22" i="156"/>
  <c r="G14" i="156"/>
  <c r="G19" i="156"/>
  <c r="G18" i="156"/>
  <c r="G17" i="156"/>
  <c r="G24" i="156"/>
  <c r="G15" i="156"/>
  <c r="G10" i="156"/>
  <c r="G13" i="156"/>
  <c r="G12" i="156"/>
  <c r="G28" i="156"/>
  <c r="G9" i="156"/>
  <c r="G11" i="156"/>
  <c r="G8" i="156"/>
  <c r="G7" i="156"/>
  <c r="G6" i="156"/>
  <c r="G5" i="156"/>
  <c r="G37" i="155"/>
  <c r="G36" i="155"/>
  <c r="G35" i="155"/>
  <c r="G34" i="155"/>
  <c r="G33" i="155"/>
  <c r="G29" i="155"/>
  <c r="G31" i="155"/>
  <c r="G30" i="155"/>
  <c r="G13" i="155"/>
  <c r="G28" i="155"/>
  <c r="G27" i="155"/>
  <c r="G26" i="155"/>
  <c r="G25" i="155"/>
  <c r="G24" i="155"/>
  <c r="G23" i="155"/>
  <c r="G22" i="155"/>
  <c r="G21" i="155"/>
  <c r="G20" i="155"/>
  <c r="G19" i="155"/>
  <c r="G18" i="155"/>
  <c r="G32" i="155"/>
  <c r="G16" i="155"/>
  <c r="G17" i="155"/>
  <c r="G14" i="155"/>
  <c r="G15" i="155"/>
  <c r="G12" i="155"/>
  <c r="G11" i="155"/>
  <c r="G10" i="155"/>
  <c r="G9" i="155"/>
  <c r="G8" i="155"/>
  <c r="G7" i="155"/>
  <c r="G6" i="155"/>
  <c r="G5" i="155"/>
  <c r="F6" i="154" l="1"/>
  <c r="F7" i="154"/>
  <c r="F8" i="154"/>
  <c r="F9" i="154"/>
  <c r="F10" i="154"/>
  <c r="F11" i="154"/>
  <c r="F12" i="154"/>
  <c r="F13" i="154"/>
  <c r="F14" i="154"/>
  <c r="F15" i="154"/>
  <c r="F16" i="154"/>
  <c r="F17" i="154"/>
  <c r="F18" i="154"/>
  <c r="F19" i="154"/>
  <c r="F20" i="154"/>
  <c r="F21" i="154"/>
  <c r="F22" i="154"/>
  <c r="F23" i="154"/>
  <c r="F24" i="154"/>
  <c r="F25" i="154"/>
  <c r="F26" i="154"/>
  <c r="F27" i="154"/>
  <c r="F28" i="154"/>
  <c r="F29" i="154"/>
  <c r="F30" i="154"/>
  <c r="F31" i="154"/>
  <c r="F32" i="154"/>
  <c r="F33" i="154"/>
  <c r="F34" i="154"/>
  <c r="F35" i="154"/>
  <c r="F36" i="154"/>
  <c r="F37" i="154"/>
  <c r="F5" i="154"/>
  <c r="F9" i="151" l="1"/>
  <c r="BL32" i="14" l="1"/>
  <c r="D10" i="14" l="1"/>
  <c r="D11" i="14"/>
  <c r="D12" i="14"/>
  <c r="D13" i="14"/>
  <c r="D14" i="14"/>
  <c r="D15" i="14"/>
  <c r="D16" i="14"/>
  <c r="D17" i="14"/>
  <c r="D18" i="14"/>
  <c r="D19" i="14"/>
  <c r="D20" i="14"/>
  <c r="D21" i="14"/>
  <c r="D22" i="14"/>
  <c r="D23" i="14"/>
  <c r="D24" i="14"/>
  <c r="D25" i="14"/>
  <c r="D26" i="14"/>
  <c r="D27" i="14"/>
  <c r="D28" i="14"/>
  <c r="D29" i="14"/>
  <c r="D30" i="14"/>
  <c r="D31" i="14"/>
  <c r="D32" i="14"/>
  <c r="D33" i="14"/>
  <c r="D34" i="14"/>
  <c r="D35" i="14"/>
  <c r="D36" i="14"/>
  <c r="D37" i="14"/>
  <c r="D38" i="14"/>
  <c r="D39" i="14"/>
  <c r="D40" i="14"/>
  <c r="D41" i="14"/>
  <c r="D9" i="14"/>
  <c r="G10" i="14"/>
  <c r="G11" i="14"/>
  <c r="G12" i="14"/>
  <c r="G13" i="14"/>
  <c r="G14" i="14"/>
  <c r="G15" i="14"/>
  <c r="G16" i="14"/>
  <c r="G17" i="14"/>
  <c r="G18" i="14"/>
  <c r="G19" i="14"/>
  <c r="G20" i="14"/>
  <c r="G21" i="14"/>
  <c r="G22" i="14"/>
  <c r="G23" i="14"/>
  <c r="G24" i="14"/>
  <c r="G25" i="14"/>
  <c r="G26" i="14"/>
  <c r="G27" i="14"/>
  <c r="G28" i="14"/>
  <c r="G29" i="14"/>
  <c r="G30" i="14"/>
  <c r="G31" i="14"/>
  <c r="G32" i="14"/>
  <c r="G33" i="14"/>
  <c r="G34" i="14"/>
  <c r="G35" i="14"/>
  <c r="G36" i="14"/>
  <c r="G37" i="14"/>
  <c r="G38" i="14"/>
  <c r="G39" i="14"/>
  <c r="G40" i="14"/>
  <c r="G41" i="14"/>
  <c r="G9" i="14"/>
  <c r="J10" i="14"/>
  <c r="J11" i="14"/>
  <c r="J12" i="14"/>
  <c r="J13" i="14"/>
  <c r="J14" i="14"/>
  <c r="J15" i="14"/>
  <c r="J16" i="14"/>
  <c r="J17" i="14"/>
  <c r="J18" i="14"/>
  <c r="J19" i="14"/>
  <c r="J20" i="14"/>
  <c r="J21" i="14"/>
  <c r="J22" i="14"/>
  <c r="J23" i="14"/>
  <c r="J24" i="14"/>
  <c r="J25" i="14"/>
  <c r="J26" i="14"/>
  <c r="J27" i="14"/>
  <c r="J28" i="14"/>
  <c r="J29" i="14"/>
  <c r="J30" i="14"/>
  <c r="J31" i="14"/>
  <c r="J32" i="14"/>
  <c r="J33" i="14"/>
  <c r="J34" i="14"/>
  <c r="J35" i="14"/>
  <c r="J36" i="14"/>
  <c r="J37" i="14"/>
  <c r="J38" i="14"/>
  <c r="J39" i="14"/>
  <c r="J40" i="14"/>
  <c r="J41" i="14"/>
  <c r="J9" i="14"/>
  <c r="M10" i="14"/>
  <c r="M11" i="14"/>
  <c r="M12" i="14"/>
  <c r="M13" i="14"/>
  <c r="M14" i="14"/>
  <c r="M15" i="14"/>
  <c r="M16" i="14"/>
  <c r="M17" i="14"/>
  <c r="M18" i="14"/>
  <c r="M19" i="14"/>
  <c r="M20" i="14"/>
  <c r="M21" i="14"/>
  <c r="M22" i="14"/>
  <c r="M23" i="14"/>
  <c r="M24" i="14"/>
  <c r="M25" i="14"/>
  <c r="M26" i="14"/>
  <c r="M27" i="14"/>
  <c r="M28" i="14"/>
  <c r="M29" i="14"/>
  <c r="M30" i="14"/>
  <c r="M31" i="14"/>
  <c r="M32" i="14"/>
  <c r="M33" i="14"/>
  <c r="M34" i="14"/>
  <c r="M35" i="14"/>
  <c r="M36" i="14"/>
  <c r="M37" i="14"/>
  <c r="M38" i="14"/>
  <c r="M39" i="14"/>
  <c r="M40" i="14"/>
  <c r="M41" i="14"/>
  <c r="M9" i="14"/>
  <c r="P10" i="14"/>
  <c r="P11" i="14"/>
  <c r="P12" i="14"/>
  <c r="P13" i="14"/>
  <c r="P14" i="14"/>
  <c r="P15" i="14"/>
  <c r="P16" i="14"/>
  <c r="P17" i="14"/>
  <c r="P18" i="14"/>
  <c r="P19" i="14"/>
  <c r="P20" i="14"/>
  <c r="P21" i="14"/>
  <c r="P22" i="14"/>
  <c r="P23" i="14"/>
  <c r="P24" i="14"/>
  <c r="P25" i="14"/>
  <c r="P26" i="14"/>
  <c r="P27" i="14"/>
  <c r="P28" i="14"/>
  <c r="P29" i="14"/>
  <c r="P30" i="14"/>
  <c r="P31" i="14"/>
  <c r="P32" i="14"/>
  <c r="P33" i="14"/>
  <c r="P34" i="14"/>
  <c r="P35" i="14"/>
  <c r="P36" i="14"/>
  <c r="P37" i="14"/>
  <c r="P38" i="14"/>
  <c r="P39" i="14"/>
  <c r="P40" i="14"/>
  <c r="P41" i="14"/>
  <c r="P9" i="14"/>
  <c r="S10" i="14"/>
  <c r="S11" i="14"/>
  <c r="S12" i="14"/>
  <c r="S13" i="14"/>
  <c r="S14" i="14"/>
  <c r="S15" i="14"/>
  <c r="S16" i="14"/>
  <c r="S17" i="14"/>
  <c r="S18" i="14"/>
  <c r="S19" i="14"/>
  <c r="S20" i="14"/>
  <c r="S21" i="14"/>
  <c r="S22" i="14"/>
  <c r="S23" i="14"/>
  <c r="S24" i="14"/>
  <c r="S25" i="14"/>
  <c r="S26" i="14"/>
  <c r="S27" i="14"/>
  <c r="S28" i="14"/>
  <c r="S29" i="14"/>
  <c r="S30" i="14"/>
  <c r="S31" i="14"/>
  <c r="S32" i="14"/>
  <c r="S33" i="14"/>
  <c r="S34" i="14"/>
  <c r="S35" i="14"/>
  <c r="S36" i="14"/>
  <c r="S37" i="14"/>
  <c r="S38" i="14"/>
  <c r="S39" i="14"/>
  <c r="S40" i="14"/>
  <c r="S41" i="14"/>
  <c r="S9" i="14"/>
  <c r="V10" i="14"/>
  <c r="V11" i="14"/>
  <c r="V12" i="14"/>
  <c r="V13" i="14"/>
  <c r="V14" i="14"/>
  <c r="V15" i="14"/>
  <c r="V16" i="14"/>
  <c r="V17" i="14"/>
  <c r="V18" i="14"/>
  <c r="V19" i="14"/>
  <c r="V20" i="14"/>
  <c r="V21" i="14"/>
  <c r="V22" i="14"/>
  <c r="V23" i="14"/>
  <c r="V24" i="14"/>
  <c r="V25" i="14"/>
  <c r="V26" i="14"/>
  <c r="V27" i="14"/>
  <c r="V28" i="14"/>
  <c r="V29" i="14"/>
  <c r="V30" i="14"/>
  <c r="V31" i="14"/>
  <c r="V32" i="14"/>
  <c r="V33" i="14"/>
  <c r="V34" i="14"/>
  <c r="V35" i="14"/>
  <c r="V36" i="14"/>
  <c r="V37" i="14"/>
  <c r="V38" i="14"/>
  <c r="V39" i="14"/>
  <c r="V40" i="14"/>
  <c r="V41" i="14"/>
  <c r="V9" i="14"/>
  <c r="Y10" i="14"/>
  <c r="Y11" i="14"/>
  <c r="Y12" i="14"/>
  <c r="Y13" i="14"/>
  <c r="Y14" i="14"/>
  <c r="Y15" i="14"/>
  <c r="Y16" i="14"/>
  <c r="Y17" i="14"/>
  <c r="Y18" i="14"/>
  <c r="Y19" i="14"/>
  <c r="Y20" i="14"/>
  <c r="Y21" i="14"/>
  <c r="Y22" i="14"/>
  <c r="Y23" i="14"/>
  <c r="Y24" i="14"/>
  <c r="Y25" i="14"/>
  <c r="Y26" i="14"/>
  <c r="Y27" i="14"/>
  <c r="Y28" i="14"/>
  <c r="Y29" i="14"/>
  <c r="Y30" i="14"/>
  <c r="Y31" i="14"/>
  <c r="Y32" i="14"/>
  <c r="Y33" i="14"/>
  <c r="Y34" i="14"/>
  <c r="Y35" i="14"/>
  <c r="Y36" i="14"/>
  <c r="Y37" i="14"/>
  <c r="Y38" i="14"/>
  <c r="Y39" i="14"/>
  <c r="Y40" i="14"/>
  <c r="Y41" i="14"/>
  <c r="Y9" i="14"/>
  <c r="AB10" i="14"/>
  <c r="AB11" i="14"/>
  <c r="AB12" i="14"/>
  <c r="AB13" i="14"/>
  <c r="AB14" i="14"/>
  <c r="AB15" i="14"/>
  <c r="AB16" i="14"/>
  <c r="AB17" i="14"/>
  <c r="AB18" i="14"/>
  <c r="AB19" i="14"/>
  <c r="AB20" i="14"/>
  <c r="AB21" i="14"/>
  <c r="AB22" i="14"/>
  <c r="AB23" i="14"/>
  <c r="AB24" i="14"/>
  <c r="AB25" i="14"/>
  <c r="AB26" i="14"/>
  <c r="AB27" i="14"/>
  <c r="AB28" i="14"/>
  <c r="AB29" i="14"/>
  <c r="AB30" i="14"/>
  <c r="AB31" i="14"/>
  <c r="AB32" i="14"/>
  <c r="AB33" i="14"/>
  <c r="AB34" i="14"/>
  <c r="AB35" i="14"/>
  <c r="AB36" i="14"/>
  <c r="AB37" i="14"/>
  <c r="AB38" i="14"/>
  <c r="AB39" i="14"/>
  <c r="AB40" i="14"/>
  <c r="AB41" i="14"/>
  <c r="AB9" i="14"/>
  <c r="AE10" i="14"/>
  <c r="AE11" i="14"/>
  <c r="AE12" i="14"/>
  <c r="AE13" i="14"/>
  <c r="AE14" i="14"/>
  <c r="AE15" i="14"/>
  <c r="AE16" i="14"/>
  <c r="AE17" i="14"/>
  <c r="AE18" i="14"/>
  <c r="AE19" i="14"/>
  <c r="AE20" i="14"/>
  <c r="AE21" i="14"/>
  <c r="AE22" i="14"/>
  <c r="AE23" i="14"/>
  <c r="AE24" i="14"/>
  <c r="AE25" i="14"/>
  <c r="AE26" i="14"/>
  <c r="AE27" i="14"/>
  <c r="AE28" i="14"/>
  <c r="AE29" i="14"/>
  <c r="AE30" i="14"/>
  <c r="AE31" i="14"/>
  <c r="AE32" i="14"/>
  <c r="AE33" i="14"/>
  <c r="AE34" i="14"/>
  <c r="AE35" i="14"/>
  <c r="AE36" i="14"/>
  <c r="AE37" i="14"/>
  <c r="AE38" i="14"/>
  <c r="AE39" i="14"/>
  <c r="AE40" i="14"/>
  <c r="AE41" i="14"/>
  <c r="AE9" i="14"/>
  <c r="AH10" i="14"/>
  <c r="AH11" i="14"/>
  <c r="AH12" i="14"/>
  <c r="AH13" i="14"/>
  <c r="AH14" i="14"/>
  <c r="AH15" i="14"/>
  <c r="AH16" i="14"/>
  <c r="AH17" i="14"/>
  <c r="AH18" i="14"/>
  <c r="AH19" i="14"/>
  <c r="AH20" i="14"/>
  <c r="AH21" i="14"/>
  <c r="AH22" i="14"/>
  <c r="AH23" i="14"/>
  <c r="AH24" i="14"/>
  <c r="AH25" i="14"/>
  <c r="AH26" i="14"/>
  <c r="AH27" i="14"/>
  <c r="AH28" i="14"/>
  <c r="AH29" i="14"/>
  <c r="AH30" i="14"/>
  <c r="AH31" i="14"/>
  <c r="AH32" i="14"/>
  <c r="AH33" i="14"/>
  <c r="AH34" i="14"/>
  <c r="AH35" i="14"/>
  <c r="AH36" i="14"/>
  <c r="AH37" i="14"/>
  <c r="AH38" i="14"/>
  <c r="AH39" i="14"/>
  <c r="AH40" i="14"/>
  <c r="AH41" i="14"/>
  <c r="AH9" i="14"/>
  <c r="AK10" i="14"/>
  <c r="AK11" i="14"/>
  <c r="AK12" i="14"/>
  <c r="AK13" i="14"/>
  <c r="AK14" i="14"/>
  <c r="AK15" i="14"/>
  <c r="AK16" i="14"/>
  <c r="AK17" i="14"/>
  <c r="AK18" i="14"/>
  <c r="AK19" i="14"/>
  <c r="AK20" i="14"/>
  <c r="AK21" i="14"/>
  <c r="AK22" i="14"/>
  <c r="AK23" i="14"/>
  <c r="AK24" i="14"/>
  <c r="AK25" i="14"/>
  <c r="AK26" i="14"/>
  <c r="AK27" i="14"/>
  <c r="AK28" i="14"/>
  <c r="AK29" i="14"/>
  <c r="AK30" i="14"/>
  <c r="AK31" i="14"/>
  <c r="AK32" i="14"/>
  <c r="AK33" i="14"/>
  <c r="AK34" i="14"/>
  <c r="AK35" i="14"/>
  <c r="AK36" i="14"/>
  <c r="AK37" i="14"/>
  <c r="AK38" i="14"/>
  <c r="AK39" i="14"/>
  <c r="AK40" i="14"/>
  <c r="AK41" i="14"/>
  <c r="AK9" i="14"/>
  <c r="AN10" i="14"/>
  <c r="AN11" i="14"/>
  <c r="AN12" i="14"/>
  <c r="AN13" i="14"/>
  <c r="AN14" i="14"/>
  <c r="AN15" i="14"/>
  <c r="AN16" i="14"/>
  <c r="AN17" i="14"/>
  <c r="AN18" i="14"/>
  <c r="AN19" i="14"/>
  <c r="AN20" i="14"/>
  <c r="AN21" i="14"/>
  <c r="AN22" i="14"/>
  <c r="AN23" i="14"/>
  <c r="AN24" i="14"/>
  <c r="AN25" i="14"/>
  <c r="AN26" i="14"/>
  <c r="AN27" i="14"/>
  <c r="AN28" i="14"/>
  <c r="AN29" i="14"/>
  <c r="AN30" i="14"/>
  <c r="AN31" i="14"/>
  <c r="AN32" i="14"/>
  <c r="AN33" i="14"/>
  <c r="AN34" i="14"/>
  <c r="AN35" i="14"/>
  <c r="AN36" i="14"/>
  <c r="AN37" i="14"/>
  <c r="AN38" i="14"/>
  <c r="AN39" i="14"/>
  <c r="AN40" i="14"/>
  <c r="AN41" i="14"/>
  <c r="AN9" i="14"/>
  <c r="AQ10" i="14"/>
  <c r="AQ11" i="14"/>
  <c r="AQ12" i="14"/>
  <c r="AQ13" i="14"/>
  <c r="AQ14" i="14"/>
  <c r="AQ15" i="14"/>
  <c r="AQ16" i="14"/>
  <c r="AQ17" i="14"/>
  <c r="AQ18" i="14"/>
  <c r="AQ19" i="14"/>
  <c r="AQ20" i="14"/>
  <c r="AQ21" i="14"/>
  <c r="AQ22" i="14"/>
  <c r="AQ23" i="14"/>
  <c r="AQ24" i="14"/>
  <c r="AQ25" i="14"/>
  <c r="AQ26" i="14"/>
  <c r="AQ27" i="14"/>
  <c r="AQ28" i="14"/>
  <c r="AQ29" i="14"/>
  <c r="AQ30" i="14"/>
  <c r="AQ31" i="14"/>
  <c r="AQ32" i="14"/>
  <c r="AQ33" i="14"/>
  <c r="AQ34" i="14"/>
  <c r="AQ35" i="14"/>
  <c r="AQ36" i="14"/>
  <c r="AQ37" i="14"/>
  <c r="AQ38" i="14"/>
  <c r="AQ39" i="14"/>
  <c r="AQ40" i="14"/>
  <c r="AQ41" i="14"/>
  <c r="AQ9" i="14"/>
  <c r="AT13" i="14"/>
  <c r="AT14" i="14"/>
  <c r="AT15" i="14"/>
  <c r="AT16" i="14"/>
  <c r="AT17" i="14"/>
  <c r="AT18" i="14"/>
  <c r="AT19" i="14"/>
  <c r="AT20" i="14"/>
  <c r="AT21" i="14"/>
  <c r="AT22" i="14"/>
  <c r="AT23" i="14"/>
  <c r="AT24" i="14"/>
  <c r="AT25" i="14"/>
  <c r="AT26" i="14"/>
  <c r="AT27" i="14"/>
  <c r="AT28" i="14"/>
  <c r="AT29" i="14"/>
  <c r="AT30" i="14"/>
  <c r="AT31" i="14"/>
  <c r="AT32" i="14"/>
  <c r="AT33" i="14"/>
  <c r="AT34" i="14"/>
  <c r="AT35" i="14"/>
  <c r="AT36" i="14"/>
  <c r="AT37" i="14"/>
  <c r="AT38" i="14"/>
  <c r="AT39" i="14"/>
  <c r="AT40" i="14"/>
  <c r="AT41" i="14"/>
  <c r="AT9" i="14"/>
  <c r="AT10" i="14"/>
  <c r="AT11" i="14"/>
  <c r="AT12" i="14"/>
  <c r="AW10" i="14"/>
  <c r="AW11" i="14"/>
  <c r="AW12" i="14"/>
  <c r="AW13" i="14"/>
  <c r="AW14" i="14"/>
  <c r="AW15" i="14"/>
  <c r="AW16" i="14"/>
  <c r="AW17" i="14"/>
  <c r="AW18" i="14"/>
  <c r="AW19" i="14"/>
  <c r="AW20" i="14"/>
  <c r="AW21" i="14"/>
  <c r="AW22" i="14"/>
  <c r="AW23" i="14"/>
  <c r="AW24" i="14"/>
  <c r="AW25" i="14"/>
  <c r="AW26" i="14"/>
  <c r="AW27" i="14"/>
  <c r="AW28" i="14"/>
  <c r="AW29" i="14"/>
  <c r="AW30" i="14"/>
  <c r="AW31" i="14"/>
  <c r="AW32" i="14"/>
  <c r="AW33" i="14"/>
  <c r="AW34" i="14"/>
  <c r="AW35" i="14"/>
  <c r="AW36" i="14"/>
  <c r="AW37" i="14"/>
  <c r="AW38" i="14"/>
  <c r="AW39" i="14"/>
  <c r="AW40" i="14"/>
  <c r="AW41" i="14"/>
  <c r="AW9" i="14"/>
  <c r="AZ10" i="14"/>
  <c r="AZ11" i="14"/>
  <c r="AZ12" i="14"/>
  <c r="AZ13" i="14"/>
  <c r="AZ14" i="14"/>
  <c r="AZ15" i="14"/>
  <c r="AZ16" i="14"/>
  <c r="AZ17" i="14"/>
  <c r="AZ18" i="14"/>
  <c r="AZ19" i="14"/>
  <c r="AZ20" i="14"/>
  <c r="AZ21" i="14"/>
  <c r="AZ22" i="14"/>
  <c r="AZ23" i="14"/>
  <c r="AZ24" i="14"/>
  <c r="AZ25" i="14"/>
  <c r="AZ26" i="14"/>
  <c r="AZ27" i="14"/>
  <c r="AZ28" i="14"/>
  <c r="AZ29" i="14"/>
  <c r="AZ30" i="14"/>
  <c r="AZ31" i="14"/>
  <c r="AZ32" i="14"/>
  <c r="AZ33" i="14"/>
  <c r="AZ34" i="14"/>
  <c r="AZ35" i="14"/>
  <c r="AZ36" i="14"/>
  <c r="AZ37" i="14"/>
  <c r="AZ38" i="14"/>
  <c r="AZ39" i="14"/>
  <c r="AZ40" i="14"/>
  <c r="AZ41" i="14"/>
  <c r="AZ9" i="14"/>
  <c r="BC10" i="14"/>
  <c r="BC11" i="14"/>
  <c r="BC12" i="14"/>
  <c r="BC13" i="14"/>
  <c r="BC14" i="14"/>
  <c r="BC15" i="14"/>
  <c r="BC16" i="14"/>
  <c r="BC17" i="14"/>
  <c r="BC18" i="14"/>
  <c r="BC19" i="14"/>
  <c r="BC20" i="14"/>
  <c r="BC21" i="14"/>
  <c r="BC22" i="14"/>
  <c r="BC23" i="14"/>
  <c r="BC24" i="14"/>
  <c r="BC25" i="14"/>
  <c r="BC26" i="14"/>
  <c r="BC27" i="14"/>
  <c r="BC28" i="14"/>
  <c r="BC29" i="14"/>
  <c r="BC30" i="14"/>
  <c r="BC31" i="14"/>
  <c r="BC32" i="14"/>
  <c r="BC33" i="14"/>
  <c r="BC34" i="14"/>
  <c r="BC35" i="14"/>
  <c r="BC36" i="14"/>
  <c r="BC37" i="14"/>
  <c r="BC38" i="14"/>
  <c r="BC39" i="14"/>
  <c r="BC40" i="14"/>
  <c r="BC41" i="14"/>
  <c r="BC9" i="14"/>
  <c r="BF10" i="14"/>
  <c r="BF11" i="14"/>
  <c r="BF12" i="14"/>
  <c r="BF13" i="14"/>
  <c r="BF14" i="14"/>
  <c r="BF15" i="14"/>
  <c r="BF16" i="14"/>
  <c r="BF17" i="14"/>
  <c r="BF18" i="14"/>
  <c r="BF19" i="14"/>
  <c r="BF20" i="14"/>
  <c r="BF21" i="14"/>
  <c r="BF22" i="14"/>
  <c r="BF23" i="14"/>
  <c r="BF24" i="14"/>
  <c r="BF25" i="14"/>
  <c r="BF26" i="14"/>
  <c r="BF27" i="14"/>
  <c r="BF28" i="14"/>
  <c r="BF29" i="14"/>
  <c r="BF30" i="14"/>
  <c r="BF31" i="14"/>
  <c r="BF32" i="14"/>
  <c r="BF33" i="14"/>
  <c r="BF34" i="14"/>
  <c r="BF35" i="14"/>
  <c r="BF36" i="14"/>
  <c r="BF37" i="14"/>
  <c r="BF38" i="14"/>
  <c r="BF39" i="14"/>
  <c r="BF40" i="14"/>
  <c r="BF41" i="14"/>
  <c r="BF9" i="14"/>
  <c r="BI10" i="14"/>
  <c r="BI11" i="14"/>
  <c r="BI12" i="14"/>
  <c r="BI13" i="14"/>
  <c r="BI14" i="14"/>
  <c r="BI15" i="14"/>
  <c r="BI16" i="14"/>
  <c r="BI17" i="14"/>
  <c r="BI18" i="14"/>
  <c r="BI19" i="14"/>
  <c r="BI20" i="14"/>
  <c r="BI21" i="14"/>
  <c r="BI22" i="14"/>
  <c r="BI23" i="14"/>
  <c r="BI24" i="14"/>
  <c r="BI25" i="14"/>
  <c r="BI26" i="14"/>
  <c r="BI27" i="14"/>
  <c r="BI28" i="14"/>
  <c r="BI29" i="14"/>
  <c r="BI30" i="14"/>
  <c r="BI31" i="14"/>
  <c r="BI32" i="14"/>
  <c r="BI33" i="14"/>
  <c r="BI34" i="14"/>
  <c r="BI35" i="14"/>
  <c r="BI36" i="14"/>
  <c r="BI37" i="14"/>
  <c r="BI38" i="14"/>
  <c r="BI39" i="14"/>
  <c r="BI40" i="14"/>
  <c r="BI41" i="14"/>
  <c r="BI9" i="14"/>
  <c r="BL10" i="14"/>
  <c r="BL11" i="14"/>
  <c r="BL12" i="14"/>
  <c r="BL13" i="14"/>
  <c r="BL14" i="14"/>
  <c r="BL15" i="14"/>
  <c r="BL16" i="14"/>
  <c r="BL17" i="14"/>
  <c r="BL18" i="14"/>
  <c r="BL19" i="14"/>
  <c r="BL20" i="14"/>
  <c r="BL21" i="14"/>
  <c r="BL22" i="14"/>
  <c r="BL23" i="14"/>
  <c r="BL24" i="14"/>
  <c r="BL25" i="14"/>
  <c r="BL26" i="14"/>
  <c r="BL27" i="14"/>
  <c r="BL28" i="14"/>
  <c r="BL29" i="14"/>
  <c r="BL30" i="14"/>
  <c r="BL31" i="14"/>
  <c r="BL33" i="14"/>
  <c r="BL34" i="14"/>
  <c r="BL35" i="14"/>
  <c r="BL36" i="14"/>
  <c r="BL37" i="14"/>
  <c r="BL38" i="14"/>
  <c r="BL39" i="14"/>
  <c r="BL40" i="14"/>
  <c r="BL41" i="14"/>
  <c r="BL9" i="14"/>
  <c r="BO10" i="14"/>
  <c r="BO11" i="14"/>
  <c r="BO12" i="14"/>
  <c r="BO13" i="14"/>
  <c r="BO14" i="14"/>
  <c r="BO15" i="14"/>
  <c r="BO16" i="14"/>
  <c r="BO17" i="14"/>
  <c r="BO18" i="14"/>
  <c r="BO19" i="14"/>
  <c r="BO20" i="14"/>
  <c r="BO21" i="14"/>
  <c r="BO22" i="14"/>
  <c r="BO23" i="14"/>
  <c r="BO24" i="14"/>
  <c r="BO25" i="14"/>
  <c r="BO26" i="14"/>
  <c r="BO27" i="14"/>
  <c r="BO28" i="14"/>
  <c r="BO29" i="14"/>
  <c r="BO30" i="14"/>
  <c r="BO31" i="14"/>
  <c r="BO32" i="14"/>
  <c r="BO33" i="14"/>
  <c r="BO34" i="14"/>
  <c r="BO35" i="14"/>
  <c r="BO36" i="14"/>
  <c r="BO37" i="14"/>
  <c r="BO38" i="14"/>
  <c r="BO39" i="14"/>
  <c r="BO40" i="14"/>
  <c r="BO41" i="14"/>
  <c r="BO9" i="14"/>
  <c r="BX33" i="14" l="1"/>
  <c r="BW17" i="14"/>
  <c r="BW40" i="14"/>
  <c r="BW36" i="14"/>
  <c r="BW28" i="14"/>
  <c r="BX24" i="14"/>
  <c r="BW20" i="14"/>
  <c r="BX16" i="14"/>
  <c r="BW12" i="14"/>
  <c r="BX37" i="14"/>
  <c r="BX21" i="14"/>
  <c r="BX11" i="14"/>
  <c r="BW32" i="14"/>
  <c r="BR10" i="14"/>
  <c r="BX10" i="14" s="1"/>
  <c r="BR11" i="14"/>
  <c r="BW11" i="14" s="1"/>
  <c r="BR12" i="14"/>
  <c r="BX12" i="14" s="1"/>
  <c r="BR13" i="14"/>
  <c r="BX13" i="14" s="1"/>
  <c r="BR14" i="14"/>
  <c r="BX14" i="14" s="1"/>
  <c r="BR15" i="14"/>
  <c r="BX15" i="14" s="1"/>
  <c r="BR16" i="14"/>
  <c r="BW16" i="14" s="1"/>
  <c r="BR17" i="14"/>
  <c r="BX17" i="14" s="1"/>
  <c r="BR18" i="14"/>
  <c r="BW18" i="14" s="1"/>
  <c r="BR19" i="14"/>
  <c r="BW19" i="14" s="1"/>
  <c r="BR20" i="14"/>
  <c r="BX20" i="14" s="1"/>
  <c r="BR21" i="14"/>
  <c r="BW21" i="14" s="1"/>
  <c r="BR22" i="14"/>
  <c r="BX22" i="14" s="1"/>
  <c r="BR23" i="14"/>
  <c r="BX23" i="14" s="1"/>
  <c r="BR24" i="14"/>
  <c r="BW24" i="14" s="1"/>
  <c r="BR25" i="14"/>
  <c r="BX25" i="14" s="1"/>
  <c r="BR26" i="14"/>
  <c r="BW26" i="14" s="1"/>
  <c r="BR27" i="14"/>
  <c r="BW27" i="14" s="1"/>
  <c r="BR28" i="14"/>
  <c r="BX28" i="14" s="1"/>
  <c r="BR29" i="14"/>
  <c r="BX29" i="14" s="1"/>
  <c r="BR30" i="14"/>
  <c r="BW30" i="14" s="1"/>
  <c r="BR31" i="14"/>
  <c r="BX31" i="14" s="1"/>
  <c r="BR32" i="14"/>
  <c r="BX32" i="14" s="1"/>
  <c r="BR33" i="14"/>
  <c r="BW33" i="14" s="1"/>
  <c r="BR34" i="14"/>
  <c r="BX34" i="14" s="1"/>
  <c r="BR35" i="14"/>
  <c r="BW35" i="14" s="1"/>
  <c r="BR36" i="14"/>
  <c r="BX36" i="14" s="1"/>
  <c r="BR37" i="14"/>
  <c r="BW37" i="14" s="1"/>
  <c r="BR38" i="14"/>
  <c r="BX38" i="14" s="1"/>
  <c r="BR39" i="14"/>
  <c r="BW39" i="14" s="1"/>
  <c r="BR40" i="14"/>
  <c r="BX40" i="14" s="1"/>
  <c r="BR41" i="14"/>
  <c r="BW41" i="14" s="1"/>
  <c r="BR9" i="14"/>
  <c r="BX9" i="14" s="1"/>
  <c r="BU12" i="14"/>
  <c r="BU13" i="14"/>
  <c r="BU14" i="14"/>
  <c r="BU15" i="14"/>
  <c r="BW15" i="14" s="1"/>
  <c r="BU16" i="14"/>
  <c r="BU17" i="14"/>
  <c r="BU18" i="14"/>
  <c r="BU19" i="14"/>
  <c r="BX19" i="14" s="1"/>
  <c r="BU20" i="14"/>
  <c r="BU21" i="14"/>
  <c r="BU22" i="14"/>
  <c r="BU23" i="14"/>
  <c r="BW23" i="14" s="1"/>
  <c r="BU24" i="14"/>
  <c r="BU25" i="14"/>
  <c r="BU26" i="14"/>
  <c r="BU27" i="14"/>
  <c r="BX27" i="14" s="1"/>
  <c r="BU28" i="14"/>
  <c r="BU29" i="14"/>
  <c r="BU30" i="14"/>
  <c r="BU31" i="14"/>
  <c r="BW31" i="14" s="1"/>
  <c r="BU32" i="14"/>
  <c r="BU33" i="14"/>
  <c r="BU34" i="14"/>
  <c r="BU35" i="14"/>
  <c r="BX35" i="14" s="1"/>
  <c r="BU36" i="14"/>
  <c r="BU37" i="14"/>
  <c r="BU38" i="14"/>
  <c r="BU39" i="14"/>
  <c r="BX39" i="14" s="1"/>
  <c r="BU40" i="14"/>
  <c r="BU41" i="14"/>
  <c r="BU11" i="14"/>
  <c r="BU9" i="14"/>
  <c r="BU10" i="14"/>
  <c r="BW14" i="14" l="1"/>
  <c r="BX30" i="14"/>
  <c r="BW10" i="14"/>
  <c r="BX26" i="14"/>
  <c r="BW13" i="14"/>
  <c r="BW29" i="14"/>
  <c r="BX41" i="14"/>
  <c r="BW22" i="14"/>
  <c r="BW9" i="14"/>
  <c r="BW38" i="14"/>
  <c r="BX18" i="14"/>
  <c r="BW34" i="14"/>
  <c r="BW25" i="14"/>
  <c r="BY25" i="14"/>
  <c r="E40" i="151" l="1"/>
  <c r="H38" i="34" s="1"/>
  <c r="E39" i="151"/>
  <c r="F39" i="151" s="1"/>
  <c r="I37" i="34" s="1"/>
  <c r="E38" i="151"/>
  <c r="E37" i="151"/>
  <c r="F37" i="151" s="1"/>
  <c r="I35" i="34" s="1"/>
  <c r="E36" i="151"/>
  <c r="E35" i="151"/>
  <c r="F35" i="151" s="1"/>
  <c r="I33" i="34" s="1"/>
  <c r="E34" i="151"/>
  <c r="F34" i="151" s="1"/>
  <c r="I32" i="34" s="1"/>
  <c r="E33" i="151"/>
  <c r="F33" i="151" s="1"/>
  <c r="I31" i="34" s="1"/>
  <c r="E32" i="151"/>
  <c r="E31" i="151"/>
  <c r="H29" i="34" s="1"/>
  <c r="E30" i="151"/>
  <c r="F30" i="151" s="1"/>
  <c r="I28" i="34" s="1"/>
  <c r="E29" i="151"/>
  <c r="F29" i="151" s="1"/>
  <c r="I27" i="34" s="1"/>
  <c r="E28" i="151"/>
  <c r="F28" i="151" s="1"/>
  <c r="I26" i="34" s="1"/>
  <c r="E27" i="151"/>
  <c r="F27" i="151" s="1"/>
  <c r="I25" i="34" s="1"/>
  <c r="E26" i="151"/>
  <c r="H24" i="34" s="1"/>
  <c r="E25" i="151"/>
  <c r="F25" i="151" s="1"/>
  <c r="I23" i="34" s="1"/>
  <c r="E24" i="151"/>
  <c r="F24" i="151" s="1"/>
  <c r="I22" i="34" s="1"/>
  <c r="E23" i="151"/>
  <c r="H21" i="34" s="1"/>
  <c r="E22" i="151"/>
  <c r="F22" i="151" s="1"/>
  <c r="I20" i="34" s="1"/>
  <c r="E21" i="151"/>
  <c r="H19" i="34" s="1"/>
  <c r="E20" i="151"/>
  <c r="F20" i="151" s="1"/>
  <c r="I18" i="34" s="1"/>
  <c r="E19" i="151"/>
  <c r="F19" i="151" s="1"/>
  <c r="I17" i="34" s="1"/>
  <c r="E18" i="151"/>
  <c r="F18" i="151" s="1"/>
  <c r="I16" i="34" s="1"/>
  <c r="E17" i="151"/>
  <c r="F17" i="151" s="1"/>
  <c r="I15" i="34" s="1"/>
  <c r="E16" i="151"/>
  <c r="E15" i="151"/>
  <c r="F15" i="151" s="1"/>
  <c r="I13" i="34" s="1"/>
  <c r="E14" i="151"/>
  <c r="F14" i="151" s="1"/>
  <c r="I12" i="34" s="1"/>
  <c r="E13" i="151"/>
  <c r="F13" i="151" s="1"/>
  <c r="I11" i="34" s="1"/>
  <c r="E12" i="151"/>
  <c r="F12" i="151" s="1"/>
  <c r="I10" i="34" s="1"/>
  <c r="E11" i="151"/>
  <c r="F11" i="151" s="1"/>
  <c r="I9" i="34" s="1"/>
  <c r="E10" i="151"/>
  <c r="E9" i="151"/>
  <c r="H7" i="34" s="1"/>
  <c r="E8" i="151"/>
  <c r="F8" i="151" s="1"/>
  <c r="I6" i="34" s="1"/>
  <c r="H28" i="34" l="1"/>
  <c r="F36" i="151"/>
  <c r="I34" i="34" s="1"/>
  <c r="H34" i="34"/>
  <c r="F38" i="151"/>
  <c r="I36" i="34" s="1"/>
  <c r="H36" i="34"/>
  <c r="F32" i="151"/>
  <c r="I30" i="34" s="1"/>
  <c r="H30" i="34"/>
  <c r="F16" i="151"/>
  <c r="I14" i="34" s="1"/>
  <c r="H14" i="34"/>
  <c r="F10" i="151"/>
  <c r="I8" i="34" s="1"/>
  <c r="H8" i="34"/>
  <c r="H27" i="34"/>
  <c r="H13" i="34"/>
  <c r="F40" i="151"/>
  <c r="I38" i="34" s="1"/>
  <c r="H33" i="34"/>
  <c r="H26" i="34"/>
  <c r="I7" i="34"/>
  <c r="F21" i="151"/>
  <c r="I19" i="34" s="1"/>
  <c r="H37" i="34"/>
  <c r="H15" i="34"/>
  <c r="H32" i="34"/>
  <c r="F31" i="151"/>
  <c r="I29" i="34" s="1"/>
  <c r="F26" i="151"/>
  <c r="I24" i="34" s="1"/>
  <c r="F23" i="151"/>
  <c r="I21" i="34" s="1"/>
  <c r="H17" i="34"/>
  <c r="H35" i="34"/>
  <c r="H31" i="34"/>
  <c r="H23" i="34"/>
  <c r="H22" i="34"/>
  <c r="H20" i="34"/>
  <c r="H18" i="34"/>
  <c r="H16" i="34"/>
  <c r="H12" i="34"/>
  <c r="H11" i="34"/>
  <c r="H10" i="34"/>
  <c r="H9" i="34"/>
  <c r="H6" i="34"/>
  <c r="H25" i="34"/>
  <c r="L39" i="150"/>
  <c r="P39" i="150" s="1"/>
  <c r="L38" i="150"/>
  <c r="N38" i="150" s="1"/>
  <c r="L37" i="150"/>
  <c r="P37" i="150" s="1"/>
  <c r="L36" i="150"/>
  <c r="P36" i="150" s="1"/>
  <c r="L35" i="150"/>
  <c r="P35" i="150" s="1"/>
  <c r="L34" i="150"/>
  <c r="N34" i="150" s="1"/>
  <c r="L33" i="150"/>
  <c r="P33" i="150" s="1"/>
  <c r="L32" i="150"/>
  <c r="P32" i="150" s="1"/>
  <c r="L31" i="150"/>
  <c r="P31" i="150" s="1"/>
  <c r="L30" i="150"/>
  <c r="N30" i="150" s="1"/>
  <c r="L29" i="150"/>
  <c r="P29" i="150" s="1"/>
  <c r="L28" i="150"/>
  <c r="P28" i="150" s="1"/>
  <c r="L27" i="150"/>
  <c r="P27" i="150" s="1"/>
  <c r="L26" i="150"/>
  <c r="N26" i="150" s="1"/>
  <c r="L25" i="150"/>
  <c r="P25" i="150" s="1"/>
  <c r="L24" i="150"/>
  <c r="P24" i="150" s="1"/>
  <c r="L23" i="150"/>
  <c r="P23" i="150" s="1"/>
  <c r="L22" i="150"/>
  <c r="N22" i="150" s="1"/>
  <c r="L21" i="150"/>
  <c r="P21" i="150" s="1"/>
  <c r="L20" i="150"/>
  <c r="P20" i="150" s="1"/>
  <c r="L19" i="150"/>
  <c r="N19" i="150" s="1"/>
  <c r="L18" i="150"/>
  <c r="N18" i="150" s="1"/>
  <c r="L17" i="150"/>
  <c r="P17" i="150" s="1"/>
  <c r="L16" i="150"/>
  <c r="P16" i="150" s="1"/>
  <c r="L15" i="150"/>
  <c r="P15" i="150" s="1"/>
  <c r="L14" i="150"/>
  <c r="N14" i="150" s="1"/>
  <c r="L13" i="150"/>
  <c r="P13" i="150" s="1"/>
  <c r="L12" i="150"/>
  <c r="P12" i="150" s="1"/>
  <c r="L11" i="150"/>
  <c r="P11" i="150" s="1"/>
  <c r="L10" i="150"/>
  <c r="N10" i="150" s="1"/>
  <c r="L9" i="150"/>
  <c r="P9" i="150" s="1"/>
  <c r="L8" i="150"/>
  <c r="P8" i="150" s="1"/>
  <c r="L7" i="150"/>
  <c r="P7" i="150" s="1"/>
  <c r="N15" i="150" l="1"/>
  <c r="N11" i="150"/>
  <c r="Q11" i="150" s="1"/>
  <c r="N13" i="150"/>
  <c r="Q13" i="150" s="1"/>
  <c r="R13" i="150" s="1"/>
  <c r="E12" i="34" s="1"/>
  <c r="Q15" i="150"/>
  <c r="R15" i="150" s="1"/>
  <c r="E14" i="34" s="1"/>
  <c r="N7" i="150"/>
  <c r="Q7" i="150" s="1"/>
  <c r="N23" i="150"/>
  <c r="Q23" i="150" s="1"/>
  <c r="N25" i="150"/>
  <c r="Q25" i="150" s="1"/>
  <c r="N27" i="150"/>
  <c r="Q27" i="150" s="1"/>
  <c r="N29" i="150"/>
  <c r="Q29" i="150" s="1"/>
  <c r="N31" i="150"/>
  <c r="Q31" i="150" s="1"/>
  <c r="N33" i="150"/>
  <c r="Q33" i="150" s="1"/>
  <c r="N35" i="150"/>
  <c r="Q35" i="150" s="1"/>
  <c r="N37" i="150"/>
  <c r="Q37" i="150" s="1"/>
  <c r="N39" i="150"/>
  <c r="Q39" i="150" s="1"/>
  <c r="D12" i="34"/>
  <c r="N9" i="150"/>
  <c r="Q9" i="150" s="1"/>
  <c r="N17" i="150"/>
  <c r="P19" i="150"/>
  <c r="Q19" i="150" s="1"/>
  <c r="N21" i="150"/>
  <c r="Q21" i="150" s="1"/>
  <c r="Q17" i="150"/>
  <c r="P10" i="150"/>
  <c r="Q10" i="150" s="1"/>
  <c r="P14" i="150"/>
  <c r="Q14" i="150" s="1"/>
  <c r="P18" i="150"/>
  <c r="Q18" i="150" s="1"/>
  <c r="P22" i="150"/>
  <c r="Q22" i="150" s="1"/>
  <c r="P26" i="150"/>
  <c r="Q26" i="150" s="1"/>
  <c r="P30" i="150"/>
  <c r="Q30" i="150" s="1"/>
  <c r="P34" i="150"/>
  <c r="Q34" i="150" s="1"/>
  <c r="P38" i="150"/>
  <c r="Q38" i="150" s="1"/>
  <c r="N8" i="150"/>
  <c r="Q8" i="150" s="1"/>
  <c r="N12" i="150"/>
  <c r="Q12" i="150" s="1"/>
  <c r="N16" i="150"/>
  <c r="Q16" i="150" s="1"/>
  <c r="N20" i="150"/>
  <c r="Q20" i="150" s="1"/>
  <c r="N24" i="150"/>
  <c r="Q24" i="150" s="1"/>
  <c r="N28" i="150"/>
  <c r="Q28" i="150" s="1"/>
  <c r="N32" i="150"/>
  <c r="Q32" i="150" s="1"/>
  <c r="N36" i="150"/>
  <c r="Q36" i="150" s="1"/>
  <c r="D14" i="34" l="1"/>
  <c r="R10" i="150"/>
  <c r="E9" i="34" s="1"/>
  <c r="D9" i="34"/>
  <c r="R21" i="150"/>
  <c r="E20" i="34" s="1"/>
  <c r="D20" i="34"/>
  <c r="R19" i="150"/>
  <c r="E18" i="34" s="1"/>
  <c r="D18" i="34"/>
  <c r="R31" i="150"/>
  <c r="E30" i="34" s="1"/>
  <c r="D30" i="34"/>
  <c r="R23" i="150"/>
  <c r="E22" i="34" s="1"/>
  <c r="D22" i="34"/>
  <c r="R39" i="150"/>
  <c r="E38" i="34" s="1"/>
  <c r="D38" i="34"/>
  <c r="R16" i="150"/>
  <c r="E15" i="34" s="1"/>
  <c r="D15" i="34"/>
  <c r="R7" i="150"/>
  <c r="E6" i="34" s="1"/>
  <c r="D6" i="34"/>
  <c r="R36" i="150"/>
  <c r="E35" i="34" s="1"/>
  <c r="D35" i="34"/>
  <c r="R12" i="150"/>
  <c r="E11" i="34" s="1"/>
  <c r="D11" i="34"/>
  <c r="R34" i="150"/>
  <c r="E33" i="34" s="1"/>
  <c r="D33" i="34"/>
  <c r="R18" i="150"/>
  <c r="E17" i="34" s="1"/>
  <c r="D17" i="34"/>
  <c r="R17" i="150"/>
  <c r="E16" i="34" s="1"/>
  <c r="D16" i="34"/>
  <c r="R33" i="150"/>
  <c r="E32" i="34" s="1"/>
  <c r="D32" i="34"/>
  <c r="R25" i="150"/>
  <c r="E24" i="34" s="1"/>
  <c r="D24" i="34"/>
  <c r="R35" i="150"/>
  <c r="E34" i="34" s="1"/>
  <c r="D34" i="34"/>
  <c r="R24" i="150"/>
  <c r="E23" i="34" s="1"/>
  <c r="D23" i="34"/>
  <c r="R32" i="150"/>
  <c r="E31" i="34" s="1"/>
  <c r="D31" i="34"/>
  <c r="R22" i="150"/>
  <c r="E21" i="34" s="1"/>
  <c r="D21" i="34"/>
  <c r="R14" i="150"/>
  <c r="E13" i="34" s="1"/>
  <c r="D13" i="34"/>
  <c r="R30" i="150"/>
  <c r="E29" i="34" s="1"/>
  <c r="D29" i="34"/>
  <c r="R8" i="150"/>
  <c r="E7" i="34" s="1"/>
  <c r="D7" i="34"/>
  <c r="R26" i="150"/>
  <c r="E25" i="34" s="1"/>
  <c r="D25" i="34"/>
  <c r="R9" i="150"/>
  <c r="E8" i="34" s="1"/>
  <c r="D8" i="34"/>
  <c r="R37" i="150"/>
  <c r="E36" i="34" s="1"/>
  <c r="D36" i="34"/>
  <c r="R29" i="150"/>
  <c r="E28" i="34" s="1"/>
  <c r="D28" i="34"/>
  <c r="R27" i="150"/>
  <c r="E26" i="34" s="1"/>
  <c r="D26" i="34"/>
  <c r="R20" i="150"/>
  <c r="E19" i="34" s="1"/>
  <c r="D19" i="34"/>
  <c r="R38" i="150"/>
  <c r="E37" i="34" s="1"/>
  <c r="D37" i="34"/>
  <c r="R28" i="150"/>
  <c r="E27" i="34" s="1"/>
  <c r="D27" i="34"/>
  <c r="R11" i="150"/>
  <c r="E10" i="34" s="1"/>
  <c r="D10" i="34"/>
  <c r="BY41" i="14"/>
  <c r="BY9" i="14"/>
  <c r="BY10" i="14"/>
  <c r="BY11" i="14"/>
  <c r="BY12" i="14"/>
  <c r="BY13" i="14"/>
  <c r="BY14" i="14"/>
  <c r="BY15" i="14"/>
  <c r="BY16" i="14"/>
  <c r="BY17" i="14"/>
  <c r="BY18" i="14"/>
  <c r="BY19" i="14"/>
  <c r="BY20" i="14"/>
  <c r="BY21" i="14"/>
  <c r="BY22" i="14"/>
  <c r="BY23" i="14"/>
  <c r="BY24" i="14"/>
  <c r="BY26" i="14"/>
  <c r="BY27" i="14"/>
  <c r="BY28" i="14"/>
  <c r="BY29" i="14"/>
  <c r="BY30" i="14"/>
  <c r="BY31" i="14"/>
  <c r="BY32" i="14"/>
  <c r="BY33" i="14"/>
  <c r="BY34" i="14"/>
  <c r="BY35" i="14"/>
  <c r="BY36" i="14"/>
  <c r="BY37" i="14"/>
  <c r="BY38" i="14"/>
  <c r="BY39" i="14"/>
  <c r="BY40" i="14"/>
  <c r="BZ41" i="14"/>
  <c r="E39" i="88"/>
  <c r="E39" i="149"/>
  <c r="K39" i="36"/>
  <c r="H39" i="36"/>
  <c r="E39" i="36"/>
  <c r="G39" i="85"/>
  <c r="E39" i="84"/>
  <c r="F39" i="149" l="1"/>
  <c r="G38" i="35" s="1"/>
  <c r="F38" i="35"/>
  <c r="F39" i="88"/>
  <c r="I38" i="35" s="1"/>
  <c r="H38" i="35"/>
  <c r="H39" i="85"/>
  <c r="M38" i="34" s="1"/>
  <c r="L38" i="34"/>
  <c r="F39" i="84"/>
  <c r="K38" i="34" s="1"/>
  <c r="J38" i="34"/>
  <c r="L39" i="36"/>
  <c r="CA41" i="14"/>
  <c r="CB41" i="14" s="1"/>
  <c r="M39" i="36" l="1"/>
  <c r="E38" i="35" s="1"/>
  <c r="C38" i="35" s="1"/>
  <c r="D38" i="35"/>
  <c r="CC41" i="14"/>
  <c r="G38" i="34" s="1"/>
  <c r="C38" i="34" s="1"/>
  <c r="F38" i="34"/>
  <c r="F7" i="157" l="1"/>
  <c r="E7" i="157" s="1"/>
  <c r="F37" i="155"/>
  <c r="E37" i="155" s="1"/>
  <c r="F37" i="156"/>
  <c r="E37" i="156" s="1"/>
  <c r="E37" i="154"/>
  <c r="D37" i="154" s="1"/>
  <c r="E7" i="149"/>
  <c r="E8" i="149"/>
  <c r="E9" i="149"/>
  <c r="E10" i="149"/>
  <c r="F9" i="35" s="1"/>
  <c r="E11" i="149"/>
  <c r="F10" i="35" s="1"/>
  <c r="E12" i="149"/>
  <c r="E13" i="149"/>
  <c r="F12" i="35" s="1"/>
  <c r="E14" i="149"/>
  <c r="E15" i="149"/>
  <c r="E16" i="149"/>
  <c r="E17" i="149"/>
  <c r="F16" i="35" s="1"/>
  <c r="E18" i="149"/>
  <c r="E19" i="149"/>
  <c r="F18" i="35" s="1"/>
  <c r="E20" i="149"/>
  <c r="E21" i="149"/>
  <c r="E22" i="149"/>
  <c r="E23" i="149"/>
  <c r="E24" i="149"/>
  <c r="E25" i="149"/>
  <c r="E26" i="149"/>
  <c r="F25" i="35" s="1"/>
  <c r="F26" i="149"/>
  <c r="G25" i="35" s="1"/>
  <c r="E27" i="149"/>
  <c r="E28" i="149"/>
  <c r="E29" i="149"/>
  <c r="F28" i="35" s="1"/>
  <c r="E30" i="149"/>
  <c r="F29" i="35" s="1"/>
  <c r="E31" i="149"/>
  <c r="E32" i="149"/>
  <c r="F31" i="35" s="1"/>
  <c r="E33" i="149"/>
  <c r="F32" i="35" s="1"/>
  <c r="E34" i="149"/>
  <c r="F33" i="35" s="1"/>
  <c r="E35" i="149"/>
  <c r="E36" i="149"/>
  <c r="E37" i="149"/>
  <c r="E38" i="149"/>
  <c r="F12" i="149" l="1"/>
  <c r="G11" i="35" s="1"/>
  <c r="F11" i="35"/>
  <c r="F37" i="149"/>
  <c r="G36" i="35" s="1"/>
  <c r="F36" i="35"/>
  <c r="F36" i="149"/>
  <c r="G35" i="35" s="1"/>
  <c r="F35" i="35"/>
  <c r="F28" i="149"/>
  <c r="G27" i="35" s="1"/>
  <c r="F27" i="35"/>
  <c r="F21" i="149"/>
  <c r="G20" i="35" s="1"/>
  <c r="F20" i="35"/>
  <c r="F18" i="149"/>
  <c r="G17" i="35" s="1"/>
  <c r="F17" i="35"/>
  <c r="F20" i="149"/>
  <c r="G19" i="35" s="1"/>
  <c r="F19" i="35"/>
  <c r="F9" i="149"/>
  <c r="G8" i="35" s="1"/>
  <c r="F8" i="35"/>
  <c r="F25" i="149"/>
  <c r="G24" i="35" s="1"/>
  <c r="F24" i="35"/>
  <c r="F8" i="149"/>
  <c r="G7" i="35" s="1"/>
  <c r="F7" i="35"/>
  <c r="F35" i="149"/>
  <c r="G34" i="35" s="1"/>
  <c r="F34" i="35"/>
  <c r="F27" i="149"/>
  <c r="G26" i="35" s="1"/>
  <c r="F26" i="35"/>
  <c r="F31" i="149"/>
  <c r="G30" i="35" s="1"/>
  <c r="F30" i="35"/>
  <c r="F24" i="149"/>
  <c r="G23" i="35" s="1"/>
  <c r="F23" i="35"/>
  <c r="F16" i="149"/>
  <c r="G15" i="35" s="1"/>
  <c r="F15" i="35"/>
  <c r="F38" i="149"/>
  <c r="G37" i="35" s="1"/>
  <c r="F37" i="35"/>
  <c r="F23" i="149"/>
  <c r="G22" i="35" s="1"/>
  <c r="F22" i="35"/>
  <c r="F15" i="149"/>
  <c r="G14" i="35" s="1"/>
  <c r="F14" i="35"/>
  <c r="F7" i="149"/>
  <c r="G6" i="35" s="1"/>
  <c r="F6" i="35"/>
  <c r="F22" i="149"/>
  <c r="G21" i="35" s="1"/>
  <c r="F21" i="35"/>
  <c r="F14" i="149"/>
  <c r="G13" i="35" s="1"/>
  <c r="F13" i="35"/>
  <c r="F34" i="149"/>
  <c r="G33" i="35" s="1"/>
  <c r="F33" i="149"/>
  <c r="G32" i="35" s="1"/>
  <c r="F32" i="149"/>
  <c r="G31" i="35" s="1"/>
  <c r="F30" i="149"/>
  <c r="G29" i="35" s="1"/>
  <c r="F29" i="149"/>
  <c r="G28" i="35" s="1"/>
  <c r="F19" i="149"/>
  <c r="G18" i="35" s="1"/>
  <c r="F17" i="149"/>
  <c r="G16" i="35" s="1"/>
  <c r="F13" i="149"/>
  <c r="G12" i="35" s="1"/>
  <c r="F11" i="149"/>
  <c r="G10" i="35" s="1"/>
  <c r="F10" i="149"/>
  <c r="G9" i="35" s="1"/>
  <c r="H10" i="36"/>
  <c r="K8" i="36" l="1"/>
  <c r="K9" i="36"/>
  <c r="K10" i="36"/>
  <c r="K11" i="36"/>
  <c r="K12" i="36"/>
  <c r="K13" i="36"/>
  <c r="K14" i="36"/>
  <c r="K15" i="36"/>
  <c r="K16" i="36"/>
  <c r="K17" i="36"/>
  <c r="K18" i="36"/>
  <c r="K19" i="36"/>
  <c r="K20" i="36"/>
  <c r="K21" i="36"/>
  <c r="K22" i="36"/>
  <c r="K23" i="36"/>
  <c r="K24" i="36"/>
  <c r="K25" i="36"/>
  <c r="K26" i="36"/>
  <c r="K27" i="36"/>
  <c r="K28" i="36"/>
  <c r="K29" i="36"/>
  <c r="K30" i="36"/>
  <c r="K31" i="36"/>
  <c r="K32" i="36"/>
  <c r="K33" i="36"/>
  <c r="K34" i="36"/>
  <c r="K35" i="36"/>
  <c r="K36" i="36"/>
  <c r="K37" i="36"/>
  <c r="K38" i="36"/>
  <c r="K7" i="36"/>
  <c r="H8" i="36"/>
  <c r="H9" i="36"/>
  <c r="H11" i="36"/>
  <c r="H12" i="36"/>
  <c r="H13" i="36"/>
  <c r="H14" i="36"/>
  <c r="H15" i="36"/>
  <c r="H16" i="36"/>
  <c r="H17" i="36"/>
  <c r="H18" i="36"/>
  <c r="H19" i="36"/>
  <c r="H20" i="36"/>
  <c r="H21" i="36"/>
  <c r="H22" i="36"/>
  <c r="H23" i="36"/>
  <c r="H24" i="36"/>
  <c r="H25" i="36"/>
  <c r="H26" i="36"/>
  <c r="H27" i="36"/>
  <c r="H28" i="36"/>
  <c r="H29" i="36"/>
  <c r="H30" i="36"/>
  <c r="H31" i="36"/>
  <c r="H32" i="36"/>
  <c r="H33" i="36"/>
  <c r="H34" i="36"/>
  <c r="H35" i="36"/>
  <c r="H36" i="36"/>
  <c r="H37" i="36"/>
  <c r="H38" i="36"/>
  <c r="H7" i="36"/>
  <c r="E8" i="36"/>
  <c r="E9" i="36"/>
  <c r="E10" i="36"/>
  <c r="E11" i="36"/>
  <c r="E12" i="36"/>
  <c r="E13" i="36"/>
  <c r="E14" i="36"/>
  <c r="E15" i="36"/>
  <c r="E16" i="36"/>
  <c r="E17" i="36"/>
  <c r="E18" i="36"/>
  <c r="E19" i="36"/>
  <c r="E20" i="36"/>
  <c r="E21" i="36"/>
  <c r="E22" i="36"/>
  <c r="E23" i="36"/>
  <c r="E24" i="36"/>
  <c r="E25" i="36"/>
  <c r="E26" i="36"/>
  <c r="E27" i="36"/>
  <c r="E28" i="36"/>
  <c r="E29" i="36"/>
  <c r="E30" i="36"/>
  <c r="E31" i="36"/>
  <c r="E32" i="36"/>
  <c r="E33" i="36"/>
  <c r="E34" i="36"/>
  <c r="E35" i="36"/>
  <c r="E36" i="36"/>
  <c r="E37" i="36"/>
  <c r="E38" i="36"/>
  <c r="E7" i="36"/>
  <c r="L7" i="36" l="1"/>
  <c r="D6" i="35" s="1"/>
  <c r="E8" i="88"/>
  <c r="E9" i="88"/>
  <c r="E10" i="88"/>
  <c r="E11" i="88"/>
  <c r="E12" i="88"/>
  <c r="E13" i="88"/>
  <c r="E14" i="88"/>
  <c r="E15" i="88"/>
  <c r="H14" i="35" s="1"/>
  <c r="E16" i="88"/>
  <c r="E17" i="88"/>
  <c r="E18" i="88"/>
  <c r="E19" i="88"/>
  <c r="E20" i="88"/>
  <c r="E21" i="88"/>
  <c r="E22" i="88"/>
  <c r="E23" i="88"/>
  <c r="E24" i="88"/>
  <c r="E25" i="88"/>
  <c r="E26" i="88"/>
  <c r="E27" i="88"/>
  <c r="E28" i="88"/>
  <c r="E29" i="88"/>
  <c r="E30" i="88"/>
  <c r="H29" i="35" s="1"/>
  <c r="E31" i="88"/>
  <c r="E32" i="88"/>
  <c r="E33" i="88"/>
  <c r="E34" i="88"/>
  <c r="E35" i="88"/>
  <c r="E36" i="88"/>
  <c r="E37" i="88"/>
  <c r="E38" i="88"/>
  <c r="L8" i="36"/>
  <c r="L9" i="36"/>
  <c r="L10" i="36"/>
  <c r="L11" i="36"/>
  <c r="L12" i="36"/>
  <c r="L13" i="36"/>
  <c r="L14" i="36"/>
  <c r="L15" i="36"/>
  <c r="L16" i="36"/>
  <c r="L17" i="36"/>
  <c r="L18" i="36"/>
  <c r="L19" i="36"/>
  <c r="L20" i="36"/>
  <c r="L21" i="36"/>
  <c r="L22" i="36"/>
  <c r="L23" i="36"/>
  <c r="L24" i="36"/>
  <c r="L25" i="36"/>
  <c r="L26" i="36"/>
  <c r="L27" i="36"/>
  <c r="L28" i="36"/>
  <c r="L29" i="36"/>
  <c r="L30" i="36"/>
  <c r="L31" i="36"/>
  <c r="L32" i="36"/>
  <c r="L33" i="36"/>
  <c r="L34" i="36"/>
  <c r="L35" i="36"/>
  <c r="L36" i="36"/>
  <c r="L37" i="36"/>
  <c r="L38" i="36"/>
  <c r="G8" i="85"/>
  <c r="G9" i="85"/>
  <c r="G10" i="85"/>
  <c r="G11" i="85"/>
  <c r="G12" i="85"/>
  <c r="G13" i="85"/>
  <c r="G14" i="85"/>
  <c r="G15" i="85"/>
  <c r="L14" i="34" s="1"/>
  <c r="G16" i="85"/>
  <c r="G17" i="85"/>
  <c r="G18" i="85"/>
  <c r="G19" i="85"/>
  <c r="G20" i="85"/>
  <c r="G21" i="85"/>
  <c r="G22" i="85"/>
  <c r="G23" i="85"/>
  <c r="G24" i="85"/>
  <c r="G25" i="85"/>
  <c r="G26" i="85"/>
  <c r="G27" i="85"/>
  <c r="G28" i="85"/>
  <c r="G29" i="85"/>
  <c r="G30" i="85"/>
  <c r="G31" i="85"/>
  <c r="G32" i="85"/>
  <c r="G33" i="85"/>
  <c r="G34" i="85"/>
  <c r="G35" i="85"/>
  <c r="G36" i="85"/>
  <c r="G37" i="85"/>
  <c r="G38" i="85"/>
  <c r="G7" i="85"/>
  <c r="E8" i="84"/>
  <c r="E9" i="84"/>
  <c r="E10" i="84"/>
  <c r="E11" i="84"/>
  <c r="E12" i="84"/>
  <c r="E13" i="84"/>
  <c r="E14" i="84"/>
  <c r="E15" i="84"/>
  <c r="J14" i="34" s="1"/>
  <c r="E16" i="84"/>
  <c r="E17" i="84"/>
  <c r="E18" i="84"/>
  <c r="E19" i="84"/>
  <c r="E20" i="84"/>
  <c r="E21" i="84"/>
  <c r="E22" i="84"/>
  <c r="E23" i="84"/>
  <c r="E24" i="84"/>
  <c r="E25" i="84"/>
  <c r="E26" i="84"/>
  <c r="E27" i="84"/>
  <c r="E28" i="84"/>
  <c r="E29" i="84"/>
  <c r="E30" i="84"/>
  <c r="E31" i="84"/>
  <c r="E32" i="84"/>
  <c r="E33" i="84"/>
  <c r="E34" i="84"/>
  <c r="E35" i="84"/>
  <c r="E36" i="84"/>
  <c r="E37" i="84"/>
  <c r="E38" i="84"/>
  <c r="E7" i="84"/>
  <c r="J6" i="34" s="1"/>
  <c r="CA10" i="14"/>
  <c r="CA11" i="14"/>
  <c r="CA12" i="14"/>
  <c r="CA13" i="14"/>
  <c r="CA14" i="14"/>
  <c r="CA15" i="14"/>
  <c r="CA16" i="14"/>
  <c r="CA17" i="14"/>
  <c r="CA18" i="14"/>
  <c r="CA19" i="14"/>
  <c r="CA20" i="14"/>
  <c r="CA21" i="14"/>
  <c r="CA22" i="14"/>
  <c r="CA23" i="14"/>
  <c r="CA24" i="14"/>
  <c r="CA25" i="14"/>
  <c r="CA26" i="14"/>
  <c r="CA27" i="14"/>
  <c r="CA28" i="14"/>
  <c r="CA29" i="14"/>
  <c r="CA30" i="14"/>
  <c r="CA31" i="14"/>
  <c r="CA32" i="14"/>
  <c r="CA33" i="14"/>
  <c r="CA34" i="14"/>
  <c r="CA35" i="14"/>
  <c r="CA36" i="14"/>
  <c r="CA37" i="14"/>
  <c r="CA38" i="14"/>
  <c r="CA39" i="14"/>
  <c r="CA40" i="14"/>
  <c r="CA9" i="14"/>
  <c r="BZ10" i="14"/>
  <c r="BZ11" i="14"/>
  <c r="BZ12" i="14"/>
  <c r="BZ13" i="14"/>
  <c r="CB13" i="14" s="1"/>
  <c r="F10" i="34" s="1"/>
  <c r="BZ14" i="14"/>
  <c r="CB14" i="14" s="1"/>
  <c r="F11" i="34" s="1"/>
  <c r="BZ15" i="14"/>
  <c r="BZ16" i="14"/>
  <c r="CB16" i="14" s="1"/>
  <c r="F13" i="34" s="1"/>
  <c r="BZ17" i="14"/>
  <c r="CB17" i="14" s="1"/>
  <c r="F14" i="34" s="1"/>
  <c r="BZ18" i="14"/>
  <c r="BZ19" i="14"/>
  <c r="CB19" i="14" s="1"/>
  <c r="F16" i="34" s="1"/>
  <c r="BZ20" i="14"/>
  <c r="BZ21" i="14"/>
  <c r="BZ22" i="14"/>
  <c r="BZ23" i="14"/>
  <c r="BZ24" i="14"/>
  <c r="BZ25" i="14"/>
  <c r="BZ26" i="14"/>
  <c r="CB26" i="14" s="1"/>
  <c r="F23" i="34" s="1"/>
  <c r="BZ27" i="14"/>
  <c r="CB27" i="14" s="1"/>
  <c r="F24" i="34" s="1"/>
  <c r="BZ28" i="14"/>
  <c r="CB28" i="14" s="1"/>
  <c r="F25" i="34" s="1"/>
  <c r="BZ29" i="14"/>
  <c r="BZ30" i="14"/>
  <c r="CB30" i="14" s="1"/>
  <c r="F27" i="34" s="1"/>
  <c r="BZ31" i="14"/>
  <c r="CB31" i="14" s="1"/>
  <c r="F28" i="34" s="1"/>
  <c r="BZ32" i="14"/>
  <c r="CB32" i="14" s="1"/>
  <c r="F29" i="34" s="1"/>
  <c r="BZ33" i="14"/>
  <c r="CB33" i="14" s="1"/>
  <c r="F30" i="34" s="1"/>
  <c r="BZ34" i="14"/>
  <c r="CB34" i="14" s="1"/>
  <c r="F31" i="34" s="1"/>
  <c r="BZ35" i="14"/>
  <c r="CB35" i="14" s="1"/>
  <c r="F32" i="34" s="1"/>
  <c r="BZ36" i="14"/>
  <c r="CB36" i="14" s="1"/>
  <c r="F33" i="34" s="1"/>
  <c r="BZ37" i="14"/>
  <c r="CB37" i="14" s="1"/>
  <c r="F34" i="34" s="1"/>
  <c r="BZ38" i="14"/>
  <c r="CB38" i="14" s="1"/>
  <c r="F35" i="34" s="1"/>
  <c r="BZ39" i="14"/>
  <c r="CB39" i="14" s="1"/>
  <c r="F36" i="34" s="1"/>
  <c r="BZ40" i="14"/>
  <c r="CB40" i="14" s="1"/>
  <c r="F37" i="34" s="1"/>
  <c r="BZ9" i="14"/>
  <c r="E7" i="88"/>
  <c r="CB23" i="14" l="1"/>
  <c r="F20" i="34" s="1"/>
  <c r="CB9" i="14"/>
  <c r="F6" i="34" s="1"/>
  <c r="CB15" i="14"/>
  <c r="F12" i="34" s="1"/>
  <c r="F33" i="88"/>
  <c r="I32" i="35" s="1"/>
  <c r="H32" i="35"/>
  <c r="F25" i="88"/>
  <c r="I24" i="35" s="1"/>
  <c r="H24" i="35"/>
  <c r="F13" i="88"/>
  <c r="I12" i="35" s="1"/>
  <c r="H12" i="35"/>
  <c r="F36" i="88"/>
  <c r="I35" i="35" s="1"/>
  <c r="H35" i="35"/>
  <c r="F28" i="88"/>
  <c r="I27" i="35" s="1"/>
  <c r="H27" i="35"/>
  <c r="F16" i="88"/>
  <c r="I15" i="35" s="1"/>
  <c r="H15" i="35"/>
  <c r="F7" i="88"/>
  <c r="I6" i="35" s="1"/>
  <c r="H6" i="35"/>
  <c r="F38" i="88"/>
  <c r="I37" i="35" s="1"/>
  <c r="H37" i="35"/>
  <c r="F34" i="88"/>
  <c r="I33" i="35" s="1"/>
  <c r="H33" i="35"/>
  <c r="F26" i="88"/>
  <c r="I25" i="35" s="1"/>
  <c r="H25" i="35"/>
  <c r="F22" i="88"/>
  <c r="I21" i="35" s="1"/>
  <c r="H21" i="35"/>
  <c r="F18" i="88"/>
  <c r="I17" i="35" s="1"/>
  <c r="H17" i="35"/>
  <c r="F14" i="88"/>
  <c r="I13" i="35" s="1"/>
  <c r="H13" i="35"/>
  <c r="F10" i="88"/>
  <c r="I9" i="35" s="1"/>
  <c r="H9" i="35"/>
  <c r="F37" i="88"/>
  <c r="I36" i="35" s="1"/>
  <c r="H36" i="35"/>
  <c r="F29" i="88"/>
  <c r="I28" i="35" s="1"/>
  <c r="H28" i="35"/>
  <c r="F21" i="88"/>
  <c r="I20" i="35" s="1"/>
  <c r="H20" i="35"/>
  <c r="F17" i="88"/>
  <c r="I16" i="35" s="1"/>
  <c r="H16" i="35"/>
  <c r="F9" i="88"/>
  <c r="I8" i="35" s="1"/>
  <c r="H8" i="35"/>
  <c r="F32" i="88"/>
  <c r="I31" i="35" s="1"/>
  <c r="H31" i="35"/>
  <c r="F24" i="88"/>
  <c r="I23" i="35" s="1"/>
  <c r="H23" i="35"/>
  <c r="F20" i="88"/>
  <c r="I19" i="35" s="1"/>
  <c r="H19" i="35"/>
  <c r="F12" i="88"/>
  <c r="I11" i="35" s="1"/>
  <c r="H11" i="35"/>
  <c r="F8" i="88"/>
  <c r="I7" i="35" s="1"/>
  <c r="H7" i="35"/>
  <c r="F35" i="88"/>
  <c r="I34" i="35" s="1"/>
  <c r="H34" i="35"/>
  <c r="F31" i="88"/>
  <c r="I30" i="35" s="1"/>
  <c r="H30" i="35"/>
  <c r="F27" i="88"/>
  <c r="I26" i="35" s="1"/>
  <c r="H26" i="35"/>
  <c r="F23" i="88"/>
  <c r="I22" i="35" s="1"/>
  <c r="H22" i="35"/>
  <c r="F19" i="88"/>
  <c r="I18" i="35" s="1"/>
  <c r="H18" i="35"/>
  <c r="F11" i="88"/>
  <c r="I10" i="35" s="1"/>
  <c r="H10" i="35"/>
  <c r="M31" i="36"/>
  <c r="E30" i="35" s="1"/>
  <c r="D30" i="35"/>
  <c r="M23" i="36"/>
  <c r="E22" i="35" s="1"/>
  <c r="C22" i="35" s="1"/>
  <c r="D22" i="35"/>
  <c r="M19" i="36"/>
  <c r="E18" i="35" s="1"/>
  <c r="C18" i="35" s="1"/>
  <c r="D18" i="35"/>
  <c r="M15" i="36"/>
  <c r="E14" i="35" s="1"/>
  <c r="D14" i="35"/>
  <c r="M11" i="36"/>
  <c r="E10" i="35" s="1"/>
  <c r="D10" i="35"/>
  <c r="M38" i="36"/>
  <c r="E37" i="35" s="1"/>
  <c r="D37" i="35"/>
  <c r="M34" i="36"/>
  <c r="E33" i="35" s="1"/>
  <c r="C33" i="35" s="1"/>
  <c r="D33" i="35"/>
  <c r="M30" i="36"/>
  <c r="E29" i="35" s="1"/>
  <c r="D29" i="35"/>
  <c r="M26" i="36"/>
  <c r="E25" i="35" s="1"/>
  <c r="D25" i="35"/>
  <c r="M22" i="36"/>
  <c r="E21" i="35" s="1"/>
  <c r="D21" i="35"/>
  <c r="M18" i="36"/>
  <c r="E17" i="35" s="1"/>
  <c r="D17" i="35"/>
  <c r="M14" i="36"/>
  <c r="E13" i="35" s="1"/>
  <c r="D13" i="35"/>
  <c r="M10" i="36"/>
  <c r="E9" i="35" s="1"/>
  <c r="D9" i="35"/>
  <c r="M27" i="36"/>
  <c r="E26" i="35" s="1"/>
  <c r="D26" i="35"/>
  <c r="M37" i="36"/>
  <c r="E36" i="35" s="1"/>
  <c r="C36" i="35" s="1"/>
  <c r="D36" i="35"/>
  <c r="M33" i="36"/>
  <c r="E32" i="35" s="1"/>
  <c r="C32" i="35" s="1"/>
  <c r="D32" i="35"/>
  <c r="M29" i="36"/>
  <c r="E28" i="35" s="1"/>
  <c r="D28" i="35"/>
  <c r="M25" i="36"/>
  <c r="E24" i="35" s="1"/>
  <c r="C24" i="35" s="1"/>
  <c r="D24" i="35"/>
  <c r="M21" i="36"/>
  <c r="E20" i="35" s="1"/>
  <c r="C20" i="35" s="1"/>
  <c r="D20" i="35"/>
  <c r="M17" i="36"/>
  <c r="E16" i="35" s="1"/>
  <c r="C16" i="35" s="1"/>
  <c r="D16" i="35"/>
  <c r="M13" i="36"/>
  <c r="E12" i="35" s="1"/>
  <c r="C12" i="35" s="1"/>
  <c r="D12" i="35"/>
  <c r="M9" i="36"/>
  <c r="E8" i="35" s="1"/>
  <c r="C8" i="35" s="1"/>
  <c r="D8" i="35"/>
  <c r="M35" i="36"/>
  <c r="E34" i="35" s="1"/>
  <c r="C34" i="35" s="1"/>
  <c r="D34" i="35"/>
  <c r="M36" i="36"/>
  <c r="E35" i="35" s="1"/>
  <c r="D35" i="35"/>
  <c r="M32" i="36"/>
  <c r="E31" i="35" s="1"/>
  <c r="D31" i="35"/>
  <c r="M28" i="36"/>
  <c r="E27" i="35" s="1"/>
  <c r="C27" i="35" s="1"/>
  <c r="D27" i="35"/>
  <c r="M24" i="36"/>
  <c r="E23" i="35" s="1"/>
  <c r="C23" i="35" s="1"/>
  <c r="D23" i="35"/>
  <c r="M20" i="36"/>
  <c r="E19" i="35" s="1"/>
  <c r="C19" i="35" s="1"/>
  <c r="D19" i="35"/>
  <c r="M16" i="36"/>
  <c r="E15" i="35" s="1"/>
  <c r="D15" i="35"/>
  <c r="M12" i="36"/>
  <c r="E11" i="35" s="1"/>
  <c r="C11" i="35" s="1"/>
  <c r="D11" i="35"/>
  <c r="M8" i="36"/>
  <c r="E7" i="35" s="1"/>
  <c r="D7" i="35"/>
  <c r="H36" i="85"/>
  <c r="M35" i="34" s="1"/>
  <c r="L35" i="34"/>
  <c r="H28" i="85"/>
  <c r="M27" i="34" s="1"/>
  <c r="L27" i="34"/>
  <c r="H20" i="85"/>
  <c r="M19" i="34" s="1"/>
  <c r="L19" i="34"/>
  <c r="H12" i="85"/>
  <c r="M11" i="34" s="1"/>
  <c r="L11" i="34"/>
  <c r="H35" i="85"/>
  <c r="M34" i="34" s="1"/>
  <c r="L34" i="34"/>
  <c r="H23" i="85"/>
  <c r="M22" i="34" s="1"/>
  <c r="L22" i="34"/>
  <c r="H38" i="85"/>
  <c r="M37" i="34" s="1"/>
  <c r="L37" i="34"/>
  <c r="H34" i="85"/>
  <c r="M33" i="34" s="1"/>
  <c r="L33" i="34"/>
  <c r="H30" i="85"/>
  <c r="M29" i="34" s="1"/>
  <c r="L29" i="34"/>
  <c r="H26" i="85"/>
  <c r="M25" i="34" s="1"/>
  <c r="L25" i="34"/>
  <c r="H22" i="85"/>
  <c r="M21" i="34" s="1"/>
  <c r="L21" i="34"/>
  <c r="H18" i="85"/>
  <c r="M17" i="34" s="1"/>
  <c r="L17" i="34"/>
  <c r="H14" i="85"/>
  <c r="M13" i="34" s="1"/>
  <c r="L13" i="34"/>
  <c r="H10" i="85"/>
  <c r="M9" i="34" s="1"/>
  <c r="L9" i="34"/>
  <c r="H32" i="85"/>
  <c r="M31" i="34" s="1"/>
  <c r="L31" i="34"/>
  <c r="H24" i="85"/>
  <c r="M23" i="34" s="1"/>
  <c r="L23" i="34"/>
  <c r="H16" i="85"/>
  <c r="M15" i="34" s="1"/>
  <c r="L15" i="34"/>
  <c r="H8" i="85"/>
  <c r="M7" i="34" s="1"/>
  <c r="L7" i="34"/>
  <c r="H7" i="85"/>
  <c r="M6" i="34" s="1"/>
  <c r="L6" i="34"/>
  <c r="H31" i="85"/>
  <c r="M30" i="34" s="1"/>
  <c r="L30" i="34"/>
  <c r="H27" i="85"/>
  <c r="M26" i="34" s="1"/>
  <c r="L26" i="34"/>
  <c r="H19" i="85"/>
  <c r="M18" i="34" s="1"/>
  <c r="L18" i="34"/>
  <c r="H11" i="85"/>
  <c r="M10" i="34" s="1"/>
  <c r="L10" i="34"/>
  <c r="H37" i="85"/>
  <c r="M36" i="34" s="1"/>
  <c r="L36" i="34"/>
  <c r="H33" i="85"/>
  <c r="M32" i="34" s="1"/>
  <c r="L32" i="34"/>
  <c r="H29" i="85"/>
  <c r="M28" i="34" s="1"/>
  <c r="L28" i="34"/>
  <c r="H25" i="85"/>
  <c r="M24" i="34" s="1"/>
  <c r="L24" i="34"/>
  <c r="H21" i="85"/>
  <c r="M20" i="34" s="1"/>
  <c r="L20" i="34"/>
  <c r="H17" i="85"/>
  <c r="M16" i="34" s="1"/>
  <c r="L16" i="34"/>
  <c r="H13" i="85"/>
  <c r="M12" i="34" s="1"/>
  <c r="L12" i="34"/>
  <c r="H9" i="85"/>
  <c r="M8" i="34" s="1"/>
  <c r="L8" i="34"/>
  <c r="F25" i="84"/>
  <c r="K24" i="34" s="1"/>
  <c r="J24" i="34"/>
  <c r="F21" i="84"/>
  <c r="K20" i="34" s="1"/>
  <c r="J20" i="34"/>
  <c r="F9" i="84"/>
  <c r="K8" i="34" s="1"/>
  <c r="J8" i="34"/>
  <c r="F35" i="84"/>
  <c r="K34" i="34" s="1"/>
  <c r="J34" i="34"/>
  <c r="F31" i="84"/>
  <c r="K30" i="34" s="1"/>
  <c r="J30" i="34"/>
  <c r="F27" i="84"/>
  <c r="K26" i="34" s="1"/>
  <c r="J26" i="34"/>
  <c r="F23" i="84"/>
  <c r="K22" i="34" s="1"/>
  <c r="J22" i="34"/>
  <c r="F19" i="84"/>
  <c r="K18" i="34" s="1"/>
  <c r="J18" i="34"/>
  <c r="F11" i="84"/>
  <c r="K10" i="34" s="1"/>
  <c r="J10" i="34"/>
  <c r="F33" i="84"/>
  <c r="K32" i="34" s="1"/>
  <c r="J32" i="34"/>
  <c r="F13" i="84"/>
  <c r="K12" i="34" s="1"/>
  <c r="J12" i="34"/>
  <c r="F38" i="84"/>
  <c r="K37" i="34" s="1"/>
  <c r="J37" i="34"/>
  <c r="F34" i="84"/>
  <c r="K33" i="34" s="1"/>
  <c r="J33" i="34"/>
  <c r="F30" i="84"/>
  <c r="K29" i="34" s="1"/>
  <c r="J29" i="34"/>
  <c r="F26" i="84"/>
  <c r="K25" i="34" s="1"/>
  <c r="J25" i="34"/>
  <c r="F22" i="84"/>
  <c r="K21" i="34" s="1"/>
  <c r="J21" i="34"/>
  <c r="F18" i="84"/>
  <c r="K17" i="34" s="1"/>
  <c r="J17" i="34"/>
  <c r="F14" i="84"/>
  <c r="K13" i="34" s="1"/>
  <c r="J13" i="34"/>
  <c r="F10" i="84"/>
  <c r="K9" i="34" s="1"/>
  <c r="J9" i="34"/>
  <c r="F37" i="84"/>
  <c r="K36" i="34" s="1"/>
  <c r="J36" i="34"/>
  <c r="F29" i="84"/>
  <c r="K28" i="34" s="1"/>
  <c r="J28" i="34"/>
  <c r="F17" i="84"/>
  <c r="K16" i="34" s="1"/>
  <c r="J16" i="34"/>
  <c r="F36" i="84"/>
  <c r="K35" i="34" s="1"/>
  <c r="J35" i="34"/>
  <c r="F32" i="84"/>
  <c r="K31" i="34" s="1"/>
  <c r="J31" i="34"/>
  <c r="F28" i="84"/>
  <c r="K27" i="34" s="1"/>
  <c r="J27" i="34"/>
  <c r="F24" i="84"/>
  <c r="K23" i="34" s="1"/>
  <c r="J23" i="34"/>
  <c r="F20" i="84"/>
  <c r="K19" i="34" s="1"/>
  <c r="J19" i="34"/>
  <c r="F16" i="84"/>
  <c r="K15" i="34" s="1"/>
  <c r="J15" i="34"/>
  <c r="F12" i="84"/>
  <c r="K11" i="34" s="1"/>
  <c r="J11" i="34"/>
  <c r="F8" i="84"/>
  <c r="K7" i="34" s="1"/>
  <c r="J7" i="34"/>
  <c r="CB12" i="14"/>
  <c r="CB10" i="14"/>
  <c r="CB11" i="14"/>
  <c r="CB18" i="14"/>
  <c r="CB24" i="14"/>
  <c r="CB25" i="14"/>
  <c r="F22" i="34" s="1"/>
  <c r="CB20" i="14"/>
  <c r="CB22" i="14"/>
  <c r="CB29" i="14"/>
  <c r="CB21" i="14"/>
  <c r="F15" i="84"/>
  <c r="K14" i="34" s="1"/>
  <c r="F15" i="88"/>
  <c r="I14" i="35" s="1"/>
  <c r="H15" i="85"/>
  <c r="M14" i="34" s="1"/>
  <c r="CC37" i="14"/>
  <c r="G34" i="34" s="1"/>
  <c r="CC13" i="14"/>
  <c r="G10" i="34" s="1"/>
  <c r="CC40" i="14"/>
  <c r="G37" i="34" s="1"/>
  <c r="CC32" i="14"/>
  <c r="G29" i="34" s="1"/>
  <c r="CC39" i="14"/>
  <c r="G36" i="34" s="1"/>
  <c r="CC35" i="14"/>
  <c r="G32" i="34" s="1"/>
  <c r="CC31" i="14"/>
  <c r="G28" i="34" s="1"/>
  <c r="CC27" i="14"/>
  <c r="G24" i="34" s="1"/>
  <c r="CC23" i="14"/>
  <c r="G20" i="34" s="1"/>
  <c r="CC19" i="14"/>
  <c r="G16" i="34" s="1"/>
  <c r="CC15" i="14"/>
  <c r="G12" i="34" s="1"/>
  <c r="CC33" i="14"/>
  <c r="G30" i="34" s="1"/>
  <c r="CC17" i="14"/>
  <c r="G14" i="34" s="1"/>
  <c r="CC36" i="14"/>
  <c r="G33" i="34" s="1"/>
  <c r="CC28" i="14"/>
  <c r="G25" i="34" s="1"/>
  <c r="CC16" i="14"/>
  <c r="G13" i="34" s="1"/>
  <c r="CC38" i="14"/>
  <c r="G35" i="34" s="1"/>
  <c r="CC34" i="14"/>
  <c r="G31" i="34" s="1"/>
  <c r="CC30" i="14"/>
  <c r="G27" i="34" s="1"/>
  <c r="CC26" i="14"/>
  <c r="G23" i="34" s="1"/>
  <c r="CC14" i="14"/>
  <c r="G11" i="34" s="1"/>
  <c r="F30" i="88"/>
  <c r="I29" i="35" s="1"/>
  <c r="M7" i="36"/>
  <c r="E6" i="35" s="1"/>
  <c r="C6" i="35" s="1"/>
  <c r="F7" i="84"/>
  <c r="K6" i="34" s="1"/>
  <c r="CC25" i="14" l="1"/>
  <c r="G22" i="34" s="1"/>
  <c r="CC9" i="14"/>
  <c r="G6" i="34" s="1"/>
  <c r="C6" i="34" s="1"/>
  <c r="C35" i="35"/>
  <c r="C37" i="35"/>
  <c r="C14" i="34"/>
  <c r="C23" i="34"/>
  <c r="C31" i="34"/>
  <c r="C16" i="34"/>
  <c r="C36" i="34"/>
  <c r="C13" i="34"/>
  <c r="C29" i="34"/>
  <c r="C37" i="34"/>
  <c r="C32" i="34"/>
  <c r="C34" i="34"/>
  <c r="C20" i="34"/>
  <c r="C11" i="34"/>
  <c r="C27" i="34"/>
  <c r="C35" i="34"/>
  <c r="C28" i="34"/>
  <c r="C25" i="34"/>
  <c r="C33" i="34"/>
  <c r="C12" i="34"/>
  <c r="C10" i="34"/>
  <c r="C22" i="34"/>
  <c r="C30" i="34"/>
  <c r="C24" i="34"/>
  <c r="C26" i="35"/>
  <c r="C13" i="35"/>
  <c r="C21" i="35"/>
  <c r="C15" i="35"/>
  <c r="C31" i="35"/>
  <c r="C28" i="35"/>
  <c r="C9" i="35"/>
  <c r="C10" i="35"/>
  <c r="C7" i="35"/>
  <c r="C17" i="35"/>
  <c r="C25" i="35"/>
  <c r="C30" i="35"/>
  <c r="C29" i="35"/>
  <c r="C14" i="35"/>
  <c r="CC20" i="14"/>
  <c r="G17" i="34" s="1"/>
  <c r="C17" i="34" s="1"/>
  <c r="F17" i="34"/>
  <c r="CC11" i="14"/>
  <c r="G8" i="34" s="1"/>
  <c r="C8" i="34" s="1"/>
  <c r="F8" i="34"/>
  <c r="CC21" i="14"/>
  <c r="G18" i="34" s="1"/>
  <c r="C18" i="34" s="1"/>
  <c r="F18" i="34"/>
  <c r="CC10" i="14"/>
  <c r="G7" i="34" s="1"/>
  <c r="C7" i="34" s="1"/>
  <c r="F7" i="34"/>
  <c r="CC29" i="14"/>
  <c r="G26" i="34" s="1"/>
  <c r="C26" i="34" s="1"/>
  <c r="F26" i="34"/>
  <c r="CC24" i="14"/>
  <c r="G21" i="34" s="1"/>
  <c r="C21" i="34" s="1"/>
  <c r="F21" i="34"/>
  <c r="CC12" i="14"/>
  <c r="G9" i="34" s="1"/>
  <c r="C9" i="34" s="1"/>
  <c r="F9" i="34"/>
  <c r="CC22" i="14"/>
  <c r="G19" i="34" s="1"/>
  <c r="C19" i="34" s="1"/>
  <c r="F19" i="34"/>
  <c r="CC18" i="14"/>
  <c r="G15" i="34" s="1"/>
  <c r="C15" i="34" s="1"/>
  <c r="F15" i="34"/>
  <c r="E24" i="154" l="1"/>
  <c r="D24" i="154" s="1"/>
  <c r="F24" i="157"/>
  <c r="E24" i="157" s="1"/>
  <c r="F20" i="156"/>
  <c r="E20" i="156" s="1"/>
  <c r="F24" i="155"/>
  <c r="E24" i="155" s="1"/>
  <c r="F36" i="157"/>
  <c r="E36" i="157" s="1"/>
  <c r="F16" i="156"/>
  <c r="E16" i="156" s="1"/>
  <c r="F36" i="155"/>
  <c r="E36" i="155" s="1"/>
  <c r="E36" i="154"/>
  <c r="D36" i="154" s="1"/>
  <c r="F15" i="157"/>
  <c r="E15" i="157" s="1"/>
  <c r="F17" i="155"/>
  <c r="E17" i="155" s="1"/>
  <c r="F15" i="156"/>
  <c r="E15" i="156" s="1"/>
  <c r="E15" i="154"/>
  <c r="D15" i="154" s="1"/>
  <c r="F20" i="157"/>
  <c r="E20" i="157" s="1"/>
  <c r="F14" i="156"/>
  <c r="E14" i="156" s="1"/>
  <c r="F20" i="155"/>
  <c r="E20" i="155" s="1"/>
  <c r="E20" i="154"/>
  <c r="D20" i="154" s="1"/>
  <c r="F18" i="157"/>
  <c r="E18" i="157" s="1"/>
  <c r="F6" i="156"/>
  <c r="E6" i="156" s="1"/>
  <c r="F6" i="155"/>
  <c r="E6" i="155" s="1"/>
  <c r="E6" i="154"/>
  <c r="D6" i="154" s="1"/>
  <c r="F19" i="157"/>
  <c r="E19" i="157" s="1"/>
  <c r="F7" i="155"/>
  <c r="E7" i="155" s="1"/>
  <c r="F7" i="156"/>
  <c r="E7" i="156" s="1"/>
  <c r="E7" i="154"/>
  <c r="D7" i="154" s="1"/>
  <c r="F9" i="157"/>
  <c r="E9" i="157" s="1"/>
  <c r="F9" i="155"/>
  <c r="E9" i="155" s="1"/>
  <c r="F11" i="156"/>
  <c r="E11" i="156" s="1"/>
  <c r="E9" i="154"/>
  <c r="D9" i="154" s="1"/>
  <c r="F5" i="157"/>
  <c r="E5" i="157" s="1"/>
  <c r="F27" i="155"/>
  <c r="E27" i="155" s="1"/>
  <c r="F27" i="156"/>
  <c r="E27" i="156" s="1"/>
  <c r="E27" i="154"/>
  <c r="D27" i="154" s="1"/>
  <c r="F25" i="157"/>
  <c r="E25" i="157" s="1"/>
  <c r="F19" i="155"/>
  <c r="E19" i="155" s="1"/>
  <c r="F19" i="156"/>
  <c r="E19" i="156" s="1"/>
  <c r="E19" i="154"/>
  <c r="D19" i="154" s="1"/>
  <c r="E28" i="154"/>
  <c r="D28" i="154" s="1"/>
  <c r="F28" i="157"/>
  <c r="E28" i="157" s="1"/>
  <c r="F23" i="156"/>
  <c r="E23" i="156" s="1"/>
  <c r="F28" i="155"/>
  <c r="E28" i="155" s="1"/>
  <c r="F30" i="157"/>
  <c r="E30" i="157" s="1"/>
  <c r="F21" i="156"/>
  <c r="E21" i="156" s="1"/>
  <c r="F30" i="155"/>
  <c r="E30" i="155" s="1"/>
  <c r="E30" i="154"/>
  <c r="D30" i="154" s="1"/>
  <c r="F23" i="157"/>
  <c r="E23" i="157" s="1"/>
  <c r="F23" i="155"/>
  <c r="E23" i="155" s="1"/>
  <c r="F33" i="156"/>
  <c r="E33" i="156" s="1"/>
  <c r="E23" i="154"/>
  <c r="D23" i="154" s="1"/>
  <c r="F11" i="157"/>
  <c r="E11" i="157" s="1"/>
  <c r="F11" i="155"/>
  <c r="E11" i="155" s="1"/>
  <c r="F28" i="156"/>
  <c r="E28" i="156" s="1"/>
  <c r="E11" i="154"/>
  <c r="D11" i="154" s="1"/>
  <c r="F34" i="157"/>
  <c r="E34" i="157" s="1"/>
  <c r="F30" i="156"/>
  <c r="E30" i="156" s="1"/>
  <c r="F34" i="155"/>
  <c r="E34" i="155" s="1"/>
  <c r="E34" i="154"/>
  <c r="D34" i="154" s="1"/>
  <c r="F33" i="157"/>
  <c r="E33" i="157" s="1"/>
  <c r="F33" i="155"/>
  <c r="E33" i="155" s="1"/>
  <c r="F34" i="156"/>
  <c r="E34" i="156" s="1"/>
  <c r="E33" i="154"/>
  <c r="D33" i="154" s="1"/>
  <c r="F26" i="157"/>
  <c r="E26" i="157" s="1"/>
  <c r="F12" i="156"/>
  <c r="E12" i="156" s="1"/>
  <c r="F12" i="155"/>
  <c r="E12" i="155" s="1"/>
  <c r="E12" i="154"/>
  <c r="D12" i="154" s="1"/>
  <c r="F22" i="157"/>
  <c r="E22" i="157" s="1"/>
  <c r="F36" i="156"/>
  <c r="E36" i="156" s="1"/>
  <c r="F22" i="155"/>
  <c r="E22" i="155" s="1"/>
  <c r="E22" i="154"/>
  <c r="D22" i="154" s="1"/>
  <c r="F6" i="157"/>
  <c r="E6" i="157" s="1"/>
  <c r="F5" i="155"/>
  <c r="E5" i="155" s="1"/>
  <c r="F5" i="156"/>
  <c r="E5" i="156" s="1"/>
  <c r="E5" i="154"/>
  <c r="D5" i="154" s="1"/>
  <c r="F21" i="157"/>
  <c r="E21" i="157" s="1"/>
  <c r="F21" i="155"/>
  <c r="E21" i="155" s="1"/>
  <c r="F22" i="156"/>
  <c r="E22" i="156" s="1"/>
  <c r="E21" i="154"/>
  <c r="D21" i="154" s="1"/>
  <c r="F10" i="157"/>
  <c r="E10" i="157" s="1"/>
  <c r="F9" i="156"/>
  <c r="E9" i="156" s="1"/>
  <c r="F10" i="155"/>
  <c r="E10" i="155" s="1"/>
  <c r="E10" i="154"/>
  <c r="D10" i="154" s="1"/>
  <c r="F12" i="157"/>
  <c r="E12" i="157" s="1"/>
  <c r="F18" i="156"/>
  <c r="E18" i="156" s="1"/>
  <c r="F18" i="155"/>
  <c r="E18" i="155" s="1"/>
  <c r="E18" i="154"/>
  <c r="D18" i="154" s="1"/>
  <c r="F14" i="157"/>
  <c r="E14" i="157" s="1"/>
  <c r="F10" i="156"/>
  <c r="E10" i="156" s="1"/>
  <c r="F14" i="155"/>
  <c r="E14" i="155" s="1"/>
  <c r="E14" i="154"/>
  <c r="D14" i="154" s="1"/>
  <c r="E8" i="154"/>
  <c r="D8" i="154" s="1"/>
  <c r="F8" i="157"/>
  <c r="E8" i="157" s="1"/>
  <c r="F8" i="156"/>
  <c r="E8" i="156" s="1"/>
  <c r="F8" i="155"/>
  <c r="E8" i="155" s="1"/>
  <c r="F27" i="157"/>
  <c r="E27" i="157" s="1"/>
  <c r="F25" i="155"/>
  <c r="E25" i="155" s="1"/>
  <c r="F25" i="156"/>
  <c r="E25" i="156" s="1"/>
  <c r="E25" i="154"/>
  <c r="D25" i="154" s="1"/>
  <c r="F17" i="157"/>
  <c r="E17" i="157" s="1"/>
  <c r="F32" i="155"/>
  <c r="E32" i="155" s="1"/>
  <c r="F17" i="156"/>
  <c r="E17" i="156" s="1"/>
  <c r="E17" i="154"/>
  <c r="D17" i="154" s="1"/>
  <c r="F16" i="157"/>
  <c r="E16" i="157" s="1"/>
  <c r="F24" i="156"/>
  <c r="E24" i="156" s="1"/>
  <c r="F16" i="155"/>
  <c r="E16" i="155" s="1"/>
  <c r="E16" i="154"/>
  <c r="D16" i="154" s="1"/>
  <c r="F29" i="157"/>
  <c r="E29" i="157" s="1"/>
  <c r="F13" i="155"/>
  <c r="E13" i="155" s="1"/>
  <c r="F29" i="156"/>
  <c r="E29" i="156" s="1"/>
  <c r="E29" i="154"/>
  <c r="D29" i="154" s="1"/>
  <c r="F32" i="157"/>
  <c r="E32" i="157" s="1"/>
  <c r="F32" i="156"/>
  <c r="E32" i="156" s="1"/>
  <c r="F29" i="155"/>
  <c r="E29" i="155" s="1"/>
  <c r="E32" i="154"/>
  <c r="D32" i="154" s="1"/>
  <c r="F37" i="157"/>
  <c r="E37" i="157" s="1"/>
  <c r="F26" i="156"/>
  <c r="E26" i="156" s="1"/>
  <c r="F26" i="155"/>
  <c r="E26" i="155" s="1"/>
  <c r="E26" i="154"/>
  <c r="D26" i="154" s="1"/>
  <c r="F31" i="157"/>
  <c r="E31" i="157" s="1"/>
  <c r="F31" i="155"/>
  <c r="E31" i="155" s="1"/>
  <c r="F31" i="156"/>
  <c r="E31" i="156" s="1"/>
  <c r="E31" i="154"/>
  <c r="D31" i="154" s="1"/>
  <c r="F35" i="157"/>
  <c r="E35" i="157" s="1"/>
  <c r="F35" i="155"/>
  <c r="E35" i="155" s="1"/>
  <c r="F35" i="156"/>
  <c r="E35" i="156" s="1"/>
  <c r="E35" i="154"/>
  <c r="D35" i="154" s="1"/>
  <c r="F13" i="157"/>
  <c r="E13" i="157" s="1"/>
  <c r="F15" i="155"/>
  <c r="E15" i="155" s="1"/>
  <c r="F13" i="156"/>
  <c r="E13" i="156" s="1"/>
  <c r="E13" i="154"/>
  <c r="D13" i="154" s="1"/>
</calcChain>
</file>

<file path=xl/sharedStrings.xml><?xml version="1.0" encoding="utf-8"?>
<sst xmlns="http://schemas.openxmlformats.org/spreadsheetml/2006/main" count="2595" uniqueCount="333">
  <si>
    <t>Код ГРБС</t>
  </si>
  <si>
    <t>Наименование ГРБС</t>
  </si>
  <si>
    <t>Министерство здравоохранения Пермского края</t>
  </si>
  <si>
    <t>Государственная ветеринарная инспекция Пермского края</t>
  </si>
  <si>
    <t>Министерство социального развития Пермского края</t>
  </si>
  <si>
    <t>Министерство финансов Пермского края</t>
  </si>
  <si>
    <t>Аппарат Правительства Пермского края</t>
  </si>
  <si>
    <t>Комитет записи актов гражданского состояния Пермского края</t>
  </si>
  <si>
    <t>Администрация губернатора Пермского края</t>
  </si>
  <si>
    <t>Агентство по делам архивов Пермского края</t>
  </si>
  <si>
    <t>Единица измерения</t>
  </si>
  <si>
    <t>Источник информации</t>
  </si>
  <si>
    <t>Установленный срок для представления показателей (информации)</t>
  </si>
  <si>
    <t>да/нет                                   соответствие установленным требованиям</t>
  </si>
  <si>
    <t>ед.</t>
  </si>
  <si>
    <t>Количество государственных автономных и бюджетных учреждений, подведомственных ГРБС</t>
  </si>
  <si>
    <t>Количество государственных автономных и бюджетных учреждений, подведомственных ГРБС, для которых план финансово-хозяйственной деятельности утвержден в установленный срок</t>
  </si>
  <si>
    <t>Оценка</t>
  </si>
  <si>
    <t>%</t>
  </si>
  <si>
    <t>Доля государственных учреждений, подведомственных ГРБС, для которых план финансово-хозяйственной деятельности  утвержден в установленный срок, от общего количества подведомственных ГРБС государственных бюджетных и автономных учреждений</t>
  </si>
  <si>
    <t>Доля показателей (информации) для формирования расходов бюджета, представленных ГРБС в установленный срок, от общего количества показателей (информации), необходимых к представлению</t>
  </si>
  <si>
    <t>балл</t>
  </si>
  <si>
    <t>расчет</t>
  </si>
  <si>
    <t xml:space="preserve">Оценка </t>
  </si>
  <si>
    <t>Отчетный период</t>
  </si>
  <si>
    <t>Фактическая дата представления информации</t>
  </si>
  <si>
    <t>Количество показателей, необходимых к представлению</t>
  </si>
  <si>
    <t>Количество показателей, представленных в установленный срок</t>
  </si>
  <si>
    <t>Количество показателей, представленных в соответствии с установленными требованиями</t>
  </si>
  <si>
    <t>Вес показателя  в группе, %</t>
  </si>
  <si>
    <t>Значение, %</t>
  </si>
  <si>
    <t>Оценка, балл</t>
  </si>
  <si>
    <t>Оценка  показателей группы 1 "Участие в работе по подготовке проекта бюджета"</t>
  </si>
  <si>
    <t>Первая версия реестра расходных обязательств, сформированного в программном комплексе по формированию бюджета Пермского края</t>
  </si>
  <si>
    <t>Министерство территориального развития Пермского края</t>
  </si>
  <si>
    <t>Министерство природных ресурсов, лесного хозяйства и экологии Пермского края</t>
  </si>
  <si>
    <t>833</t>
  </si>
  <si>
    <t>Министерство сельского хозяйства и продовольствия Пермского края</t>
  </si>
  <si>
    <t>844</t>
  </si>
  <si>
    <t>Министерство по делам Коми-Пермяцкого округа Пермского края</t>
  </si>
  <si>
    <t>Доля расходных обязательств Пермского края, исполняемых ГРБС Пермского края, по которым корректно заполнены все графы реестра расходных обязательств Пермского края в программном комплексе для формирования бюджета Пермского края, от общего количества расходных обязательств ГРБС Пермского края</t>
  </si>
  <si>
    <t>Количество расходных обязательств исполняемых ГРБС Пермского края (кодов целевых статей классификации расходов), по которым корректно заполнены все графы реестра расходных обязательств Пермского края в программном комплексе для формирования бюджета Пермского края</t>
  </si>
  <si>
    <t>Количество расходных обязательств Пермского края исполняемых ГРБС Пермского края (кодов целевых статей классификации расходов)</t>
  </si>
  <si>
    <t>Министерство образования и науки Пермского края</t>
  </si>
  <si>
    <t>Инспекция государственного жилищного надзора  Пермского края</t>
  </si>
  <si>
    <t>Инспекция государственного технического надзора  Пермского края</t>
  </si>
  <si>
    <t>Агентство по делам юстиции и мировых судей Пермского края</t>
  </si>
  <si>
    <t>836</t>
  </si>
  <si>
    <t>Министерство информационного развития и связи Пермского края</t>
  </si>
  <si>
    <t>Министерство транспорта Пермского края</t>
  </si>
  <si>
    <t>Министерство по регулированию контрактной системы 
в сфере закупок Пермского края</t>
  </si>
  <si>
    <t>Вес показателя в группе, %</t>
  </si>
  <si>
    <t>Министерство культуры Пермского края</t>
  </si>
  <si>
    <t>Государственная инспекция  по экологии и природопользованию Пермского края</t>
  </si>
  <si>
    <t>818</t>
  </si>
  <si>
    <t>Инспекция государственного строительного надзора Пермского края</t>
  </si>
  <si>
    <t>826</t>
  </si>
  <si>
    <t>Государственная инспекция по охране объектов культурного наследия Пермского края</t>
  </si>
  <si>
    <t>Министерство экономического развития и инвестиций Пермского края</t>
  </si>
  <si>
    <t>Министерство территориальной безопасности Пермского края</t>
  </si>
  <si>
    <t>864</t>
  </si>
  <si>
    <t>0</t>
  </si>
  <si>
    <t>1</t>
  </si>
  <si>
    <t>847</t>
  </si>
  <si>
    <t>Министерство жилищно-коммунального хозяйства и благоустройства Пермского края</t>
  </si>
  <si>
    <t>860</t>
  </si>
  <si>
    <t>Министерство физической культуры и спорта Пермского края</t>
  </si>
  <si>
    <t>26</t>
  </si>
  <si>
    <t>27</t>
  </si>
  <si>
    <t>Расчет и оценка показателя 1.1 "Своевременность, полнота и качество информации, представленной ГРБС Пермского края, для формирования налоговых и неналоговых доходов бюджета, в том числе в программном комплексе для формирования бюджета Пермского края"</t>
  </si>
  <si>
    <t>Министерство по  управлению имуществом и градостроительной деятельности Пермского края</t>
  </si>
  <si>
    <t>Министерство строительства Пермского края</t>
  </si>
  <si>
    <t xml:space="preserve">Количество показателей и (или) расчетов прогноза поступлений налоговых и неналоговых доходов, необходимых к представлению ГРБС Пермского края </t>
  </si>
  <si>
    <t>Количество представленных ГРБС в установленный срок показателей и (или) расчетов прогноза поступлений налоговых и неналоговых доходов</t>
  </si>
  <si>
    <t>Доля показателей и(или) расчетов прогноза поступлений налоговых и неналоговых доходов, представленных ГРБС Пермского края в МФ ПК в установленный срок, от общего количества показателей, необходимых к представлению ГРБС Пермского края</t>
  </si>
  <si>
    <t>ПК "АЦК-Планирование", письма ГРБС Пермского края, СЭД ПК</t>
  </si>
  <si>
    <t>Доля показателей и(или) расчетов прогноза поступлений налоговых и неналоговых доходов, представленных ГРБС Пермского края в МФ ПК, соответствующих требованиям, установленным Методикой прогнозирования поступлений доходов, от общего количества показателей, необходимых к представлению ГРБС Пермского края</t>
  </si>
  <si>
    <t>Количество представленных ГРБС Пермского края показателей и (или) расчетов прогноза поступлений налоговых и неналоговых доходов, соответствующих требованиям, установленным Методикой прогнозирования поступлений доходов</t>
  </si>
  <si>
    <t>Доля показателей и (или) расчетов прогноза поступлений налоговых и неналоговых доходов, представленных ГРБС Пермского края в МФ ПК в установленный срок  и соответствующих требованиям, установленным Методикой прогнозирования поступлений доходов, от общего количества показателей, необходимых к представлению ГРБС Пермского края</t>
  </si>
  <si>
    <t>Расчет и оценка показателя 1.2 "Своевременность, полнота и качество информации, представленной ГРБС Пермского края для формирования расходов бюджета, в том числе в программном комплексе для формирования бюджета Пермского края"</t>
  </si>
  <si>
    <t>Письма ГРБС Пермского края, СЭД ПК</t>
  </si>
  <si>
    <t>Письма ГРБС ПК, СЭД ПК, правовые акты ПК</t>
  </si>
  <si>
    <t>ПК "АЦК-Планирование", письма ГРБС ПК, СЭД ПК, Методика планирования бюджетных ассигнований ПК, правовые акты ПК</t>
  </si>
  <si>
    <t>Доля показателей (информации) для формирования расходов бюджета, соответствующих установленным требованиям от общего количества показателей (информации), необходимых к представлению</t>
  </si>
  <si>
    <t>Доля показателей (информации) для формирования расходов бюджета, представленных ГРБС Пермского края в установленный срок и соответствующих установленным требованиям, от общего количества показателей (информации), необходимых к представлению</t>
  </si>
  <si>
    <t>2а</t>
  </si>
  <si>
    <t>2б</t>
  </si>
  <si>
    <t>3а</t>
  </si>
  <si>
    <t>3б</t>
  </si>
  <si>
    <t>4а</t>
  </si>
  <si>
    <t>4б</t>
  </si>
  <si>
    <t>5а</t>
  </si>
  <si>
    <t>5б</t>
  </si>
  <si>
    <t>6а</t>
  </si>
  <si>
    <t>6б</t>
  </si>
  <si>
    <t>7а</t>
  </si>
  <si>
    <t>7б</t>
  </si>
  <si>
    <t>8а</t>
  </si>
  <si>
    <t>8б</t>
  </si>
  <si>
    <t>9а</t>
  </si>
  <si>
    <t>9б</t>
  </si>
  <si>
    <t>10а</t>
  </si>
  <si>
    <t>10б</t>
  </si>
  <si>
    <t>11а</t>
  </si>
  <si>
    <t>11б</t>
  </si>
  <si>
    <t>12а</t>
  </si>
  <si>
    <t>12б</t>
  </si>
  <si>
    <t>13а</t>
  </si>
  <si>
    <t>13б</t>
  </si>
  <si>
    <t>14а</t>
  </si>
  <si>
    <t>14б</t>
  </si>
  <si>
    <t>15а</t>
  </si>
  <si>
    <t>15б</t>
  </si>
  <si>
    <t>16а</t>
  </si>
  <si>
    <t>16б</t>
  </si>
  <si>
    <t>17а</t>
  </si>
  <si>
    <t>17б</t>
  </si>
  <si>
    <t>18а</t>
  </si>
  <si>
    <t>18б</t>
  </si>
  <si>
    <t>19а</t>
  </si>
  <si>
    <t>19б</t>
  </si>
  <si>
    <t>20а</t>
  </si>
  <si>
    <t>20б</t>
  </si>
  <si>
    <t>21а</t>
  </si>
  <si>
    <t>21б</t>
  </si>
  <si>
    <t>22а</t>
  </si>
  <si>
    <t>22б</t>
  </si>
  <si>
    <t>28</t>
  </si>
  <si>
    <t>29</t>
  </si>
  <si>
    <t>Расчет и оценка показателя 1.3 "Качество составления реестра расходных обязательств Пермского края"</t>
  </si>
  <si>
    <t>Расчет и оценка показателя 1.4 "Своевременность утверждения планов финансово-хозяйственной деятельности государственных бюджетных и автономных учреждений"</t>
  </si>
  <si>
    <t>Форма 3 ИАС ПК, правовые акты ППК, уставы учреждений</t>
  </si>
  <si>
    <t>Форма 3 ИАС ПК, правовые акты об утверждении планов ФХД, планы ФХД</t>
  </si>
  <si>
    <t>Доля учреждений, подведомственных ГРБС, для которых госзадание утверждено в  установленный срок, от общего количества подведомственных ГРБС  бюджетных и автономных учреждений, а также казенных учреждений, для которых должно быть утверждено госзадание</t>
  </si>
  <si>
    <t>Количество государственных заданий, утвержденных в установленный срок для государственных казенных учреждений  подведомственных ГРБС Пермского края</t>
  </si>
  <si>
    <t>Количество государственных заданий, утвержденных в установленный срок для государственных бюджетных и автономных учреждений  подведомственных ГРБС Пермского края</t>
  </si>
  <si>
    <t>Количество государственных автономных и бюджетных учреждений, подведомственных ГРБС Пермского края</t>
  </si>
  <si>
    <t>ГРБС</t>
  </si>
  <si>
    <t>Расчет и оценка показателя 1.5 "Своевременность утверждения государственных заданий на оказание гос. услуг (выполнение работ) для государственных бюджетных и автономных учреждений, а также казенных учреждений, для которых должно быть утверждено государственное задание в соответствии с решением учредителя"</t>
  </si>
  <si>
    <t>Форма 3 ИАС ПК, правовые акты ППК, уставы учреждений, правовые акты ГРБС Пермского края</t>
  </si>
  <si>
    <t>Форма 3 ИАС ПК, правовые акты об утверждении гос.заданий, гос.задания</t>
  </si>
  <si>
    <t>Расчет и оценка показателя 2.1 "Своевременность принятия НПА Пермского края, устанавливающих расходные обязательства Пермского края (за исключением постановлений Правительства Пермского края, утверждающих государственные программы Пермского края), порядки формирования, предоставления, распределения МБТ, имеющих целевое назначение, а также распределение МБТ между муниципальными образованиями Пермского края в случае их распределения НПА Пермского края в целях осуществления расходов, предусмотренных законом о бюджете Пермского края на очередной финансовый год и на плановый период"</t>
  </si>
  <si>
    <t>Доля своевременно принятых НПА Пермского края, устанавливающих расходные обязательства Пермского края, принятых до принятия закона о бюджете Пермского края на 2020-2022 гг., подготовка которых находится в компетенции ГРБС Пермского края</t>
  </si>
  <si>
    <t>Доля своевременно принятых НПА Пермского края, утверждающих порядки формирования, предоставления, распределения МБТ, имеющих целевое назначение</t>
  </si>
  <si>
    <t>Доля своевременно принятых НПА Пермского, утверждающих распределение МБТ между муниципальными образованиями Пермского края</t>
  </si>
  <si>
    <t>Реестр расходных обязательств ПК, ПК "АЦК-Планирование", НПА Пермского края</t>
  </si>
  <si>
    <t>Расчет и оценка показателя 2.2 "Своевременность заключения ГРБС Пермского края соглашений (дополнительных соглашений) о предоставлении целевых МБТ (за исключением субвенций) бюджетам муниципальных образований Пермского края"</t>
  </si>
  <si>
    <t>Доля объема бюджетных ассигнований в заключенных ГРБС Пермского края соглашениях (доп. соглашениях) к общему объему ассигнований на предоставление целевых МБТ (за исключением субвенций) бюджетам муниципальных образований Пермского края, распределенному по муниципальным образованиям и предоставляемому на основании соглашений (дополнительных соглашений) с муниципальными образованиями</t>
  </si>
  <si>
    <r>
      <t>СБР, ПК "АЦК-Финансы", ПК "АЦК-Планирование"</t>
    </r>
    <r>
      <rPr>
        <b/>
        <sz val="9"/>
        <color theme="1"/>
        <rFont val="Times New Roman"/>
        <family val="1"/>
        <charset val="204"/>
      </rPr>
      <t xml:space="preserve"> (соглашения (доп.соглашения) со статусами "Утвержден", "Парафирован")</t>
    </r>
  </si>
  <si>
    <t>СБР, ПК "АЦК-Финансы", ПК "АЦК-Планирование"</t>
  </si>
  <si>
    <t>Расчет и оценка показателя 2.3 "Своевременность заключения ГРБС Пермского края соглашений с ФОИВ о предоставлении субсидий и иных МБТ на очередной финансовый год"</t>
  </si>
  <si>
    <t>Доля своевременно заключенных ГРБС Пермского края соглашений с ФОИВ о предоставлении субсидий и иных МБТ к общему количеству соглашений о предоставлении субсидий и иных МБТ, которые необходимо заключить с ФОИВ</t>
  </si>
  <si>
    <t>СБР, ПК "АЦК-Финансы", ПК "АЦК-Планирование", правовые акты ППК</t>
  </si>
  <si>
    <t>Количество государственных казенных учреждений, подведомственных ГРБС Пермского края, для которых должно быть утверждено государственное задание в соответствии с решением учредителя</t>
  </si>
  <si>
    <t>рублей</t>
  </si>
  <si>
    <t>1.1 Своевременность, полнота и качество информации, представленной ГРБС Пермского края, для формирования налоговых и неналоговых доходов бюджета, в том числе в программном комплексе для формирования бюджета Пермского края</t>
  </si>
  <si>
    <t>1.2 Своевременность, полнота и качество информации, представленной ГРБС Пермского края для формирования расходов бюджета, в том числе в программном комплексе для формирования бюджета Пермского края</t>
  </si>
  <si>
    <t>1.3 Качество составления реестра расходных обязательств Пермского края</t>
  </si>
  <si>
    <t>1.4 Своевременность утверждения планов финансово-хозяйственной деятельности государственных бюджетных и автономных учреждений</t>
  </si>
  <si>
    <t>1.5 Своевременность утверждения государственных заданий на оказание гос. услуг (выполнение работ) для государственных бюджетных и автономных учреждений, а также казенных учреждений, для которых должно быть утверждено государственное задание в соответствии с решением учредителя</t>
  </si>
  <si>
    <t>Оценка показателей группы 2 "Осуществление подготовительных мероприятий к исполнению бюджета Пермского края"</t>
  </si>
  <si>
    <t>2.1. Своевременность принятия НПА Пермского края, устанавливающих расходные обязательства Пермского края (за исключением постановлений Правительства Пермского края, утверждающих государственные программы Пермского края), порядки формирования, предоставления, распределения МБТ, имеющих целевое назначение, а также распределение МБТ между муниципальными образованиями Пермского края в случае их распределения НПА Пермского края в целях осуществления расходов, предусмотренных законом о бюджете Пермского края на очередной финансовый год и на плановый период</t>
  </si>
  <si>
    <t>2.2. Своевременность заключения ГРБС Пермского края соглашений (дополнительных соглашений) о предоставлении целевых МБТ (за исключением субвенций) бюджетам муниципальных образований Пермского края</t>
  </si>
  <si>
    <t>2.3. Своевременность заключения ГРБС Пермского края соглашений с федеральными органами исполнительной власти (далее - ФОИВ) о предоставлении субсидий и иных МБТ на очередной финансовый год</t>
  </si>
  <si>
    <t>831</t>
  </si>
  <si>
    <t>Агентство по развитию малого и среднего предпринимательства Пермского края</t>
  </si>
  <si>
    <t>Министерство промышленности и торговли Пермского края</t>
  </si>
  <si>
    <t>Министерство по туризму и молодежной политике Пермского края</t>
  </si>
  <si>
    <t>Министерство тарифного регулирования и энергетики Пермского края</t>
  </si>
  <si>
    <t>Формирование бюджета на 2021-2023 гг.</t>
  </si>
  <si>
    <t>распоряжение губернатора Пермского края от 28.04.2020 № 71-р, приказ МФ ПК от 06.05.2020 № СЭД-39-01-22-111</t>
  </si>
  <si>
    <t>Формирование бюджета на 2021-2023 гг. (по состоянию на начало 2021 г.)</t>
  </si>
  <si>
    <t xml:space="preserve">Формирование бюджета на 2021-2023 гг. </t>
  </si>
  <si>
    <t>Оценка показателей группы 1 "Участие в работе по подготовке проекта бюджета" при формировании проекта бюджета Пермского края на 2021 год и плановый период 2022 и 2023 годов</t>
  </si>
  <si>
    <t>Оценка показателей группы 2 "Осуществление подготовительных мероприятий к исполнению бюджета Пермского края" при формировании проекта бюджета Пермского края на 2021 год и плановый период 2022 и 2023 годов</t>
  </si>
  <si>
    <r>
      <t xml:space="preserve">Общее количество НПА ПК, устанавливающих расходные обязательства Пермского края (либо вносящих необходимые изменения), </t>
    </r>
    <r>
      <rPr>
        <b/>
        <sz val="9"/>
        <color theme="1"/>
        <rFont val="Times New Roman"/>
        <family val="1"/>
        <charset val="204"/>
      </rPr>
      <t>необходимых к принятию</t>
    </r>
    <r>
      <rPr>
        <sz val="9"/>
        <color theme="1"/>
        <rFont val="Times New Roman"/>
        <family val="1"/>
        <charset val="204"/>
      </rPr>
      <t xml:space="preserve"> </t>
    </r>
    <r>
      <rPr>
        <b/>
        <sz val="9"/>
        <color theme="1"/>
        <rFont val="Times New Roman"/>
        <family val="1"/>
        <charset val="204"/>
      </rPr>
      <t>до принятия закона о бюджете ПК на 2021-2023 гг.</t>
    </r>
    <r>
      <rPr>
        <sz val="9"/>
        <color theme="1"/>
        <rFont val="Times New Roman"/>
        <family val="1"/>
        <charset val="204"/>
      </rPr>
      <t>, подготовка которых находится в компетенции ГРБС ПК</t>
    </r>
  </si>
  <si>
    <r>
      <t xml:space="preserve">Количество НПА Пермского края, устанавливающих расходные обязательства Пермского края (либо вносящих необходимые изменения), </t>
    </r>
    <r>
      <rPr>
        <b/>
        <sz val="9"/>
        <color theme="1"/>
        <rFont val="Times New Roman"/>
        <family val="1"/>
        <charset val="204"/>
      </rPr>
      <t>принятых</t>
    </r>
    <r>
      <rPr>
        <sz val="9"/>
        <color theme="1"/>
        <rFont val="Times New Roman"/>
        <family val="1"/>
        <charset val="204"/>
      </rPr>
      <t xml:space="preserve"> </t>
    </r>
    <r>
      <rPr>
        <b/>
        <sz val="9"/>
        <color theme="1"/>
        <rFont val="Times New Roman"/>
        <family val="1"/>
        <charset val="204"/>
      </rPr>
      <t>до принятия закона о бюджете Пермского края на 2021-2023 гг.</t>
    </r>
    <r>
      <rPr>
        <sz val="9"/>
        <color theme="1"/>
        <rFont val="Times New Roman"/>
        <family val="1"/>
        <charset val="204"/>
      </rPr>
      <t>, подготовка которых находится в компетенции ГРБС Пермского края</t>
    </r>
  </si>
  <si>
    <t>Доля своевременно принятых НПА Пермского края, устанавливающих расходные обязательства Пермского края, принятых до принятия закона о бюджете Пермского края на 2021-2023 гг., подготовка которых находится в компетенции ГРБС Пермского края</t>
  </si>
  <si>
    <r>
      <t xml:space="preserve">Количество НПА Пермского края, утверждающих порядки формирования, предоставления, распределения МБТ, имеющих целевое назначение (либо вносящих необходимые изменения), </t>
    </r>
    <r>
      <rPr>
        <b/>
        <sz val="9"/>
        <color theme="1"/>
        <rFont val="Times New Roman"/>
        <family val="1"/>
        <charset val="204"/>
      </rPr>
      <t>принятых в срок не позднее 31 декабря 2020 г.</t>
    </r>
  </si>
  <si>
    <t>Общий объем ассигнований ГРБС ПК на предоставление целевых МБТ (за исключением субвенций) бюджетам муниципальных образований ПК, распределенный в законе о бюджете ПК, и (или) НПА ПК по муниципальным образованиям и предоставляемый на основании соглашений (дополнительных соглашений) с муниципальными образованиями, заключение которых необходимо произвести по 31 декабря 2020 г., в соответствии с НПА Пермского края</t>
  </si>
  <si>
    <t>Объем бюджетных ассигнований на очередной финансовый год в заключенных ГРБС Пермского края соглашениях (дополнительных соглашениях) по 31 декабря 2020 г.</t>
  </si>
  <si>
    <t>Общее количество соглашений о предоставлении субсидий и иных МБТ, заключение которых необходимо произвести по 31 декабря 2020 г.</t>
  </si>
  <si>
    <t>Количество соглашений о предоставлении субсидий и иных МБТ, заключенных ГРБС Пермского края с ФОИВ, по 31 декабря 2020 г.</t>
  </si>
  <si>
    <t>Соглашения о предоставлении субсидий и иных МБТ, заключенных ГРБС ПК с ФОИВ по 31.12.2020</t>
  </si>
  <si>
    <t xml:space="preserve">Пункт 1 Плана, утв. распоряженияем ГПК от 28.04.2020 № 71-р (далее - План). Представление в МФ ПК Сценарных условий для формирования вариантов развития экономики Пермского края и основных показателей прогноза социально-экономического развития Пермского края на период до 2023 года </t>
  </si>
  <si>
    <t xml:space="preserve">Пункт 5 Плана. Представление в МФ ПК уточненного проекта Сценарных условий для формирования вариантов развития экономики Пермского края и основных показателей прогноза социально-экономического развития Пермского края на период до 2023 года </t>
  </si>
  <si>
    <t>Пункт 1.5 Перечня. Представление в МФ ПК утв.плана мероприятий Пермского края в сфере ИКТ на очередной финансовый год и плановый период</t>
  </si>
  <si>
    <t>Пункт 1.6 Перечня. Представление в МФ ПК проекта протокола согласования потребности в финансовых средствах на реализацию в 2021-2023 годах полномочий по составлению протоколов об административных правонарушениях, посягающих на общественный порядок и общественную безопасность, передаваемых Министерству внутренних дел Российской Федерации, с финансово-экономическим обоснованием к нему</t>
  </si>
  <si>
    <t>Пункт 2.1 Перечня, утв. приказом МФ ПК от 06.05.2020 № СЭД-39-01-22-111 (далее - Перечень). Представление в МФ ПК предложений по внесению изменений в рег.перечень (классификатор) государственных (муниципальных) услуг и работ ПК</t>
  </si>
  <si>
    <t>Пункт 2.8 Перечня. Представление в МФ ПК предложений с соответствующими обоснованиями по изменению Методики планирования бюджетных ассигнований Пермского края</t>
  </si>
  <si>
    <t>Пункт 2.9 Перечня. Представление в МФ ПК согласованных с зам.ПППК (руководителями ОГВ ПК) предложений для подготовки проекта ПППК об утверждении расчетных показателей по расходам бюджета ПК
на обеспечение деятельности казенных учреждений и на предоставление МБТ</t>
  </si>
  <si>
    <t>Пункт 3.1 Перечня. Представление в МФ ПК исходных данных для расчета корректирующих коэффициентов, отражающих местные особенности и влияющих на стоимость предоставляемых муниципальных услуг</t>
  </si>
  <si>
    <t>Пункт 4.2 Перечня. Представление в МФ ПК ответственными исполнителями ГП ПК (непрограммных мероприятий) за подписью курирующего ЗПППК предложений по уточнению предельных объемов расходов бюджета ПК, доведенных МФ ПК, и соответствующих расчетов на бумажном носителе</t>
  </si>
  <si>
    <t>Пункт 4.3 Перечня. Представление в МФ ПК предложений об индексации в 2021-2023 годах:
денежного содержания гос.служащих ПК;
мат.расходов на содержание работников в ОГВ ПК;
з/п работникам гос.краевых учреждений и муниципальных учреждений, финансируемых из бюджета ПК, стипендий</t>
  </si>
  <si>
    <t>Пункт 4.4 Перечня.  Представление в МФ ПК информации по проекту бюджета Пермского края на 2021-2023 годы в соответствии с пунктом 2.1 приложения 4</t>
  </si>
  <si>
    <t>Пункт 4.4 Перечня. Представление в МФ ПК информации по проекту бюджета Пермского края на 2021-2023 годы в соответствии с пунктами 2.2, 2.3 приложения 4</t>
  </si>
  <si>
    <t>Пункт 4.4 Перечня. Представление в МФ ПК информации по проекту бюджета Пермского края на 2021-2023 годы в соответствии с пунктами 2.4, 2.5, 2.7 приложения 4</t>
  </si>
  <si>
    <t>Пункт 4.4 Перечня. Представление в МФ ПК информации по проекту бюджета Пермского края на 2021-2023 годы в соответствии с пунктом 3 приложения 4</t>
  </si>
  <si>
    <t>Пункт 4.4 Перечня. Представление в МФ ПК информации по проекту бюджета Пермского края на 2021-2023 годы в соответствии с пунктом 4 приложения 4</t>
  </si>
  <si>
    <t>Пункт 4.4 Перечня. Представление в МФ ПК информации по проекту бюджета Пермского края на 2021-2023 годы в соответствии с пунктом 5.1 приложения 4</t>
  </si>
  <si>
    <t>Пункт 4.5 Перечня. Представление в МФ ПК информации по проекту бюджета Пермского края на 2021-2023 годы в соответствии с пунктом 1 приложения 6</t>
  </si>
  <si>
    <t>Пункт 4.5 Перечня. Представление в МФ ПК информации по проекту бюджета Пермского края на 2021-2023 годы в соответствии с пунктом 2.1 приложения 6</t>
  </si>
  <si>
    <t>Пункт 4.5 Перечня. Представление в МФ ПК информации по проекту бюджета Пермского края на 2021-2023 годы в соответствии с пунктом 2.2 приложения 6</t>
  </si>
  <si>
    <t>Пункт 4.5 Перечня. Представление в МФ ПК информации по проекту бюджета Пермского края на 2021-2023 годы в соответствии с пунктом 2.3 приложения 6</t>
  </si>
  <si>
    <t>Пункт 4.5 Перечня. Представление в МФ ПК информации по проекту бюджета Пермского края на 2021-2023 годы в соответствии с пунктами 2.4, 2.5, 2.6, 2.7, 2.8, 2.9 приложения 6</t>
  </si>
  <si>
    <t>Пункт 4.5 Перечня. Представление в МФ ПК информации по проекту бюджета Пермского края на 2021-2023 годы в соответствии с пунктом 2.10 приложения 6</t>
  </si>
  <si>
    <t>Пункт 4.6 Перечня. Представление в МФ ПК корр.коэфициентов, отражающих местные особенности и влияющих на стоимость предоставляемых муниципальных услуг, рассчитанных с учетом согласования исходных данных с ОМСУ</t>
  </si>
  <si>
    <t>Пункт 4.9 Перечня.  Расчет расходов бюджета ПК в программном продукте "АЦК-Планирование", распределенных по ГП ПК и непрограммным мероприятиям в разрезе ОГВ ПК по бюджетной классификации расходов</t>
  </si>
  <si>
    <t>23а</t>
  </si>
  <si>
    <t>23б</t>
  </si>
  <si>
    <t>24а</t>
  </si>
  <si>
    <t>24б</t>
  </si>
  <si>
    <t>25а</t>
  </si>
  <si>
    <t>25б</t>
  </si>
  <si>
    <t>30</t>
  </si>
  <si>
    <t>31</t>
  </si>
  <si>
    <t>32</t>
  </si>
  <si>
    <t>кол-во</t>
  </si>
  <si>
    <t>дифферен</t>
  </si>
  <si>
    <t>пиво+минприроды</t>
  </si>
  <si>
    <t>ацк планирование</t>
  </si>
  <si>
    <t>перечень квд</t>
  </si>
  <si>
    <t>основные направления</t>
  </si>
  <si>
    <t>01.09.</t>
  </si>
  <si>
    <t>10.06.2020 № СЭД-53-06.39-11</t>
  </si>
  <si>
    <t>не требуется</t>
  </si>
  <si>
    <t>15.06.2020 № 42-01-35-665, 23.06.2020 № 42-01-35-693</t>
  </si>
  <si>
    <t>26.06.2020</t>
  </si>
  <si>
    <t>25.06.2020 № 01-92-вн-104, 26.06.2020 по эл.почте, 30.06.2020 по эл.почте</t>
  </si>
  <si>
    <t>29.06.2020</t>
  </si>
  <si>
    <t>09.06.2020 № Пвн31-02-1-21-353, 19.06.2020 № Ивн31-02-1-21-503</t>
  </si>
  <si>
    <t>09.07.2020</t>
  </si>
  <si>
    <t>15.06.2020 № СЭД-35-02-01-181</t>
  </si>
  <si>
    <t>22.07.2020</t>
  </si>
  <si>
    <t>11.06.2020 № 36-05-37-26м</t>
  </si>
  <si>
    <t>23.07.2020</t>
  </si>
  <si>
    <t>15.06.2020 № 30-01-20 исх-356</t>
  </si>
  <si>
    <t>19.06.2020</t>
  </si>
  <si>
    <t>15.06.2020 № СЭД-56-01-84исх-27, 25.06.2020 по эл.почте</t>
  </si>
  <si>
    <t>10.06.2020 № СЭД-34-01-12-421-исх</t>
  </si>
  <si>
    <t>13.07.2020</t>
  </si>
  <si>
    <t>15.06.2020 № СЭД-20-01-10исх-589, 25.06.2020 по эл.почте</t>
  </si>
  <si>
    <t>15.06.2020 № 27-01-20исх-74</t>
  </si>
  <si>
    <t>07.07.2020</t>
  </si>
  <si>
    <t>15.06.2020 № Исх55-01-16.2-370, представлено не в полном объеме и некачественно, уточненную не представили</t>
  </si>
  <si>
    <t>31.07.2020</t>
  </si>
  <si>
    <t>01.06.2020 № 26-33-исх-212, 10.06.2020 № 26-33-исх-244</t>
  </si>
  <si>
    <t>16.06.2020</t>
  </si>
  <si>
    <t>15.06.2020 № 03-02-01-25-исх-41</t>
  </si>
  <si>
    <t>03.06.2020 № 32-01-исх53-55</t>
  </si>
  <si>
    <t>11.06.2020 № 49-01-07исх-139</t>
  </si>
  <si>
    <t>30.06.2020</t>
  </si>
  <si>
    <t>05.06.2020 № 25-04.2-01-43</t>
  </si>
  <si>
    <t>15.06.2020 № 18-01-07-исх-45, 17.06.2020 № 18-01-07-исх-46</t>
  </si>
  <si>
    <t>25.06.2020 № СЭД-39-03-23вн-21, 26.06.2020 № СЭД-39-06-15вн-46</t>
  </si>
  <si>
    <t>11.06.2020 № СЭД-45-03-02-исх-27, 23.06.2020 № СЭД-45-03-02-исх-32</t>
  </si>
  <si>
    <t>17.06.2020</t>
  </si>
  <si>
    <t>не предоставили</t>
  </si>
  <si>
    <t>15.06.2020 № 28-02-02-81Исх./2020, 25.06.2020 № 28-02-02-89Исх./2020</t>
  </si>
  <si>
    <t>15.06.2020 № 46-03-35-исх-10, 26.06.2020 по эл.почте</t>
  </si>
  <si>
    <t>15.06.2020 № СЭД-24-02-86-исх-78</t>
  </si>
  <si>
    <t>18.06.2020 № СЭД-39-01-10вх-84 поступило в приемную на бумаге, 25.06.2020 № СЭД-33-05-54-203исх</t>
  </si>
  <si>
    <t>25.06.2020</t>
  </si>
  <si>
    <t>15.06.2020 № СЭД-07-01-15/1Исх-132</t>
  </si>
  <si>
    <t>11.06.2020 № 47-01-18-244</t>
  </si>
  <si>
    <t>11.06.2020 № 41-09-исх-192, 15.06.2020 № 41-09-исх-197</t>
  </si>
  <si>
    <t>11.06.2020 № 10-04-22-251, 26.06.2020 № 10-04-22-322</t>
  </si>
  <si>
    <t>05.06.2020 № 15-47-вн-4</t>
  </si>
  <si>
    <t>10.06.2020 № 44-01-05исх-82, 22.06.2020 № 44-01-05исх-108, 26.06.2020 № 44-01-05исх-118</t>
  </si>
  <si>
    <t>11.06.2020 № 37-01-13-1-исх-205</t>
  </si>
  <si>
    <t>17.07.2020</t>
  </si>
  <si>
    <t>11.06.2020 № 50-05-70исх-6</t>
  </si>
  <si>
    <t>х</t>
  </si>
  <si>
    <t>Приложение</t>
  </si>
  <si>
    <t>да</t>
  </si>
  <si>
    <t>нет</t>
  </si>
  <si>
    <t>9</t>
  </si>
  <si>
    <t>8</t>
  </si>
  <si>
    <t>59</t>
  </si>
  <si>
    <t>не представлено</t>
  </si>
  <si>
    <t>20.08.2020</t>
  </si>
  <si>
    <t>88</t>
  </si>
  <si>
    <t>34</t>
  </si>
  <si>
    <t>12</t>
  </si>
  <si>
    <t>2</t>
  </si>
  <si>
    <t>23</t>
  </si>
  <si>
    <t>3</t>
  </si>
  <si>
    <t>Группа ГРБС</t>
  </si>
  <si>
    <t>Итоговая оценка качества финансового менеджмента  ГРБС Пермского края при формировании бюджета Пермского края на 2020 год и плановый период 2021 и 2022 годов</t>
  </si>
  <si>
    <t>Вес группы в оценке, %</t>
  </si>
  <si>
    <r>
      <t xml:space="preserve">Общее количество НПА ПК, утв. порядки формирования, предоставления, распределения МБТ, имеющих целевое назначение (либо вносящих необх. изм-я), </t>
    </r>
    <r>
      <rPr>
        <b/>
        <sz val="9"/>
        <color theme="1"/>
        <rFont val="Times New Roman"/>
        <family val="1"/>
        <charset val="204"/>
      </rPr>
      <t>необходимых при принятии закона о бюджете ПК на 2021-2023 гг.</t>
    </r>
    <r>
      <rPr>
        <sz val="9"/>
        <color theme="1"/>
        <rFont val="Times New Roman"/>
        <family val="1"/>
        <charset val="204"/>
      </rPr>
      <t>, подготовка которых находится в компетенции ГРБС ПК</t>
    </r>
  </si>
  <si>
    <r>
      <t xml:space="preserve">Общее количество НПА ПК, утв. распределение МБТ между МО ПК (либо вносящих необх. изменения), </t>
    </r>
    <r>
      <rPr>
        <b/>
        <sz val="9"/>
        <color theme="1"/>
        <rFont val="Times New Roman"/>
        <family val="1"/>
        <charset val="204"/>
      </rPr>
      <t>необходимых к принятию  в соответствии с законом о бюджете ПК на 2021-2023 гг.</t>
    </r>
    <r>
      <rPr>
        <sz val="9"/>
        <color theme="1"/>
        <rFont val="Times New Roman"/>
        <family val="1"/>
        <charset val="204"/>
      </rPr>
      <t>, подготовка которых находится в компетенции ГРБС ПК</t>
    </r>
    <r>
      <rPr>
        <b/>
        <sz val="9"/>
        <color theme="1"/>
        <rFont val="Times New Roman"/>
        <family val="1"/>
        <charset val="204"/>
      </rPr>
      <t xml:space="preserve"> (при расчете учит. НПА ПК, срок принятия которых наступил на момент проведения мониторинга)</t>
    </r>
  </si>
  <si>
    <r>
      <t xml:space="preserve">Количество НПА ПК, утв. распределение МБТ между МО ПК (либо вносящих необходимые изменения), подготовка которых находится в компетенции ГРБС ПК, </t>
    </r>
    <r>
      <rPr>
        <b/>
        <sz val="9"/>
        <color theme="1"/>
        <rFont val="Times New Roman"/>
        <family val="1"/>
        <charset val="204"/>
      </rPr>
      <t>принятые в следующие сроки:</t>
    </r>
    <r>
      <rPr>
        <sz val="9"/>
        <color theme="1"/>
        <rFont val="Times New Roman"/>
        <family val="1"/>
        <charset val="204"/>
      </rPr>
      <t xml:space="preserve">
по иным МБТ, иным дотациям в соотв. с порядками формирования, предоставления, распределения МБТ, имеющих целевое назначение;
по субсидиям, распред. на конкур. основе, в теч. 10 раб. дней с момента подведения итогов конкурса</t>
    </r>
  </si>
  <si>
    <t>Своевременность представления информации</t>
  </si>
  <si>
    <t>2в</t>
  </si>
  <si>
    <t>3в</t>
  </si>
  <si>
    <t>4в</t>
  </si>
  <si>
    <t>5в</t>
  </si>
  <si>
    <t>6в</t>
  </si>
  <si>
    <t>7в</t>
  </si>
  <si>
    <t>8в</t>
  </si>
  <si>
    <t>9в</t>
  </si>
  <si>
    <t>10в</t>
  </si>
  <si>
    <t>11в</t>
  </si>
  <si>
    <t>12в</t>
  </si>
  <si>
    <t>13в</t>
  </si>
  <si>
    <t>14в</t>
  </si>
  <si>
    <t>15в</t>
  </si>
  <si>
    <t>16в</t>
  </si>
  <si>
    <t>17в</t>
  </si>
  <si>
    <t>18в</t>
  </si>
  <si>
    <t>19в</t>
  </si>
  <si>
    <t>20в</t>
  </si>
  <si>
    <t>21в</t>
  </si>
  <si>
    <t>22в</t>
  </si>
  <si>
    <t>23в</t>
  </si>
  <si>
    <t>24в</t>
  </si>
  <si>
    <t>25в</t>
  </si>
  <si>
    <t>Итоговая оценка качества финансового менеджмента ГРБС Пермского края при формировании бюджета Пермского края на 2021 год и плановый период 2022 и 2023 гг.</t>
  </si>
  <si>
    <t>Место в рейтинге ГРБС</t>
  </si>
  <si>
    <t>4-5</t>
  </si>
  <si>
    <t>6</t>
  </si>
  <si>
    <t>7</t>
  </si>
  <si>
    <t>10</t>
  </si>
  <si>
    <t>11</t>
  </si>
  <si>
    <t>13</t>
  </si>
  <si>
    <t>14</t>
  </si>
  <si>
    <t>15</t>
  </si>
  <si>
    <t>16</t>
  </si>
  <si>
    <t>17</t>
  </si>
  <si>
    <t>5-6</t>
  </si>
  <si>
    <t>8-9-10</t>
  </si>
  <si>
    <t>821</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</si>
</sst>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_р_._-;\-* #,##0.00_р_._-;_-* &quot;-&quot;??_р_._-;_-@_-"/>
    <numFmt numFmtId="164" formatCode="#,##0_ ;[Red]\-#,##0\ "/>
    <numFmt numFmtId="165" formatCode="#,##0.0_ ;[Red]\-#,##0.0\ "/>
    <numFmt numFmtId="166" formatCode="0.0"/>
    <numFmt numFmtId="167" formatCode="#,##0.000_ ;[Red]\-#,##0.000\ "/>
    <numFmt numFmtId="168" formatCode="0.000"/>
    <numFmt numFmtId="169" formatCode="_(* #,##0.00_);_(* \(#,##0.00\);_(* &quot;-&quot;??_);_(@_)"/>
    <numFmt numFmtId="170" formatCode="_-* #,##0.00\ _D_M_-;\-* #,##0.00\ _D_M_-;_-* &quot;-&quot;??\ _D_M_-;_-@_-"/>
    <numFmt numFmtId="171" formatCode="0_ ;[Red]\-0\ "/>
  </numFmts>
  <fonts count="90"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9"/>
      <color theme="1"/>
      <name val="Times New Roman"/>
      <family val="1"/>
      <charset val="204"/>
    </font>
    <font>
      <sz val="9"/>
      <color theme="1"/>
      <name val="Times New Roman"/>
      <family val="1"/>
      <charset val="204"/>
    </font>
    <font>
      <sz val="8"/>
      <name val="Arial"/>
      <family val="2"/>
    </font>
    <font>
      <sz val="10"/>
      <name val="Arial"/>
      <family val="2"/>
      <charset val="204"/>
    </font>
    <font>
      <sz val="11"/>
      <color theme="1"/>
      <name val="Times New Roman"/>
      <family val="1"/>
      <charset val="204"/>
    </font>
    <font>
      <sz val="10"/>
      <color theme="1"/>
      <name val="Times New Roman"/>
      <family val="1"/>
      <charset val="204"/>
    </font>
    <font>
      <sz val="9"/>
      <name val="Times New Roman"/>
      <family val="1"/>
      <charset val="204"/>
    </font>
    <font>
      <sz val="10"/>
      <color rgb="FF000000"/>
      <name val="Times New Roman"/>
      <family val="1"/>
      <charset val="204"/>
    </font>
    <font>
      <sz val="11"/>
      <color theme="1"/>
      <name val="Calibri"/>
      <family val="2"/>
      <scheme val="minor"/>
    </font>
    <font>
      <sz val="10"/>
      <name val="Times New Roman"/>
      <family val="1"/>
      <charset val="204"/>
    </font>
    <font>
      <sz val="11"/>
      <name val="Times New Roman"/>
      <family val="1"/>
      <charset val="204"/>
    </font>
    <font>
      <b/>
      <sz val="14"/>
      <name val="Times New Roman"/>
      <family val="1"/>
      <charset val="204"/>
    </font>
    <font>
      <b/>
      <sz val="14"/>
      <color theme="1"/>
      <name val="Times New Roman"/>
      <family val="1"/>
      <charset val="204"/>
    </font>
    <font>
      <b/>
      <sz val="10"/>
      <color theme="1"/>
      <name val="Times New Roman"/>
      <family val="1"/>
      <charset val="204"/>
    </font>
    <font>
      <sz val="9"/>
      <color rgb="FFFF0000"/>
      <name val="Times New Roman"/>
      <family val="1"/>
      <charset val="204"/>
    </font>
    <font>
      <sz val="8"/>
      <color indexed="8"/>
      <name val="Arial"/>
      <family val="2"/>
    </font>
    <font>
      <sz val="10"/>
      <color indexed="8"/>
      <name val="Arial"/>
      <family val="2"/>
    </font>
    <font>
      <sz val="11"/>
      <color indexed="8"/>
      <name val="Calibri"/>
      <family val="2"/>
      <charset val="204"/>
    </font>
    <font>
      <sz val="8"/>
      <name val="Arial"/>
      <family val="2"/>
      <charset val="204"/>
    </font>
    <font>
      <sz val="10"/>
      <name val="Arial Cyr"/>
      <charset val="204"/>
    </font>
    <font>
      <sz val="11"/>
      <color rgb="FFFF0000"/>
      <name val="Times New Roman"/>
      <family val="1"/>
      <charset val="204"/>
    </font>
    <font>
      <sz val="10"/>
      <color rgb="FFFF0000"/>
      <name val="Times New Roman"/>
      <family val="1"/>
      <charset val="204"/>
    </font>
    <font>
      <b/>
      <sz val="11"/>
      <color rgb="FFFF0000"/>
      <name val="Times New Roman"/>
      <family val="1"/>
      <charset val="204"/>
    </font>
    <font>
      <i/>
      <sz val="9"/>
      <name val="Times New Roman"/>
      <family val="1"/>
      <charset val="204"/>
    </font>
    <font>
      <sz val="8"/>
      <name val="Times New Roman"/>
      <family val="1"/>
      <charset val="204"/>
    </font>
    <font>
      <sz val="11"/>
      <name val="Calibri"/>
      <family val="2"/>
      <scheme val="minor"/>
    </font>
    <font>
      <sz val="16"/>
      <name val="Times New Roman"/>
      <family val="1"/>
      <charset val="204"/>
    </font>
    <font>
      <sz val="10"/>
      <color indexed="9"/>
      <name val="Arial"/>
      <family val="2"/>
    </font>
    <font>
      <sz val="11"/>
      <color indexed="9"/>
      <name val="Calibri"/>
      <family val="2"/>
      <charset val="204"/>
    </font>
    <font>
      <sz val="11"/>
      <color indexed="9"/>
      <name val="Calibri"/>
      <family val="2"/>
    </font>
    <font>
      <sz val="11"/>
      <color indexed="8"/>
      <name val="Calibri"/>
      <family val="2"/>
    </font>
    <font>
      <sz val="11"/>
      <color indexed="16"/>
      <name val="Calibri"/>
      <family val="2"/>
    </font>
    <font>
      <b/>
      <sz val="11"/>
      <color indexed="53"/>
      <name val="Calibri"/>
      <family val="2"/>
    </font>
    <font>
      <b/>
      <sz val="11"/>
      <color indexed="9"/>
      <name val="Calibri"/>
      <family val="2"/>
    </font>
    <font>
      <b/>
      <sz val="11"/>
      <color indexed="8"/>
      <name val="Calibri"/>
      <family val="2"/>
    </font>
    <font>
      <i/>
      <sz val="10"/>
      <color indexed="23"/>
      <name val="Arial"/>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53"/>
      <name val="Calibri"/>
      <family val="2"/>
    </font>
    <font>
      <sz val="11"/>
      <color indexed="60"/>
      <name val="Calibri"/>
      <family val="2"/>
    </font>
    <font>
      <sz val="10"/>
      <name val="MS Sans Serif"/>
      <family val="2"/>
      <charset val="204"/>
    </font>
    <font>
      <b/>
      <sz val="11"/>
      <color indexed="63"/>
      <name val="Calibri"/>
      <family val="2"/>
    </font>
    <font>
      <b/>
      <sz val="10"/>
      <color indexed="8"/>
      <name val="Arial"/>
      <family val="2"/>
    </font>
    <font>
      <b/>
      <sz val="10"/>
      <color indexed="39"/>
      <name val="Arial"/>
      <family val="2"/>
    </font>
    <font>
      <sz val="8"/>
      <color indexed="62"/>
      <name val="Arial"/>
      <family val="2"/>
    </font>
    <font>
      <b/>
      <sz val="8"/>
      <color indexed="8"/>
      <name val="Arial"/>
      <family val="2"/>
    </font>
    <font>
      <sz val="10"/>
      <name val="Arial"/>
      <family val="2"/>
    </font>
    <font>
      <b/>
      <sz val="12"/>
      <color indexed="8"/>
      <name val="Arial"/>
      <family val="2"/>
      <charset val="204"/>
    </font>
    <font>
      <sz val="10"/>
      <color indexed="8"/>
      <name val="Arial"/>
      <family val="2"/>
      <charset val="204"/>
    </font>
    <font>
      <b/>
      <sz val="8"/>
      <name val="Arial"/>
      <family val="2"/>
    </font>
    <font>
      <sz val="10"/>
      <color indexed="39"/>
      <name val="Arial"/>
      <family val="2"/>
    </font>
    <font>
      <sz val="19"/>
      <color indexed="48"/>
      <name val="Arial"/>
      <family val="2"/>
      <charset val="204"/>
    </font>
    <font>
      <sz val="19"/>
      <name val="Arial"/>
      <family val="2"/>
    </font>
    <font>
      <sz val="10"/>
      <color indexed="10"/>
      <name val="Arial"/>
      <family val="2"/>
    </font>
    <font>
      <sz val="8"/>
      <color indexed="14"/>
      <name val="Arial"/>
      <family val="2"/>
    </font>
    <font>
      <b/>
      <sz val="18"/>
      <color indexed="62"/>
      <name val="Cambria"/>
      <family val="2"/>
    </font>
    <font>
      <sz val="11"/>
      <color indexed="10"/>
      <name val="Calibri"/>
      <family val="2"/>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8"/>
      <name val="Calibri"/>
      <family val="2"/>
      <scheme val="minor"/>
    </font>
    <font>
      <sz val="12"/>
      <color theme="1"/>
      <name val="Times New Roman"/>
      <family val="2"/>
      <charset val="204"/>
    </font>
    <font>
      <sz val="10"/>
      <name val="Arial"/>
      <charset val="204"/>
    </font>
    <font>
      <sz val="11"/>
      <color indexed="20"/>
      <name val="Calibri"/>
      <family val="2"/>
      <charset val="204"/>
    </font>
    <font>
      <i/>
      <sz val="11"/>
      <color indexed="23"/>
      <name val="Calibri"/>
      <family val="2"/>
      <charset val="204"/>
    </font>
    <font>
      <sz val="11"/>
      <color indexed="52"/>
      <name val="Calibri"/>
      <family val="2"/>
      <charset val="204"/>
    </font>
    <font>
      <sz val="10"/>
      <name val="Helv"/>
    </font>
    <font>
      <sz val="11"/>
      <color indexed="10"/>
      <name val="Calibri"/>
      <family val="2"/>
      <charset val="204"/>
    </font>
    <font>
      <sz val="11"/>
      <color indexed="17"/>
      <name val="Calibri"/>
      <family val="2"/>
      <charset val="204"/>
    </font>
    <font>
      <sz val="12"/>
      <color theme="1"/>
      <name val="Times New Roman"/>
      <family val="1"/>
      <charset val="204"/>
    </font>
    <font>
      <sz val="12"/>
      <name val="Times New Roman"/>
      <family val="1"/>
      <charset val="204"/>
    </font>
    <font>
      <b/>
      <sz val="10"/>
      <color rgb="FF000000"/>
      <name val="Times New Roman"/>
      <family val="1"/>
      <charset val="204"/>
    </font>
    <font>
      <b/>
      <sz val="10"/>
      <name val="Times New Roman"/>
      <family val="1"/>
      <charset val="204"/>
    </font>
  </fonts>
  <fills count="74">
    <fill>
      <patternFill patternType="none"/>
    </fill>
    <fill>
      <patternFill patternType="gray125"/>
    </fill>
    <fill>
      <patternFill patternType="solid">
        <fgColor indexed="44"/>
      </patternFill>
    </fill>
    <fill>
      <patternFill patternType="solid">
        <fgColor theme="0"/>
        <bgColor indexed="64"/>
      </patternFill>
    </fill>
    <fill>
      <patternFill patternType="solid">
        <fgColor theme="8" tint="0.79998168889431442"/>
        <bgColor indexed="64"/>
      </patternFill>
    </fill>
    <fill>
      <patternFill patternType="solid">
        <fgColor indexed="43"/>
      </patternFill>
    </fill>
    <fill>
      <patternFill patternType="solid">
        <fgColor indexed="43"/>
        <bgColor indexed="64"/>
      </patternFill>
    </fill>
    <fill>
      <patternFill patternType="solid">
        <fgColor indexed="22"/>
      </patternFill>
    </fill>
    <fill>
      <patternFill patternType="solid">
        <fgColor indexed="23"/>
      </patternFill>
    </fill>
    <fill>
      <patternFill patternType="solid">
        <fgColor indexed="41"/>
      </patternFill>
    </fill>
    <fill>
      <patternFill patternType="solid">
        <fgColor indexed="40"/>
      </patternFill>
    </fill>
    <fill>
      <patternFill patternType="solid">
        <fgColor indexed="49"/>
      </patternFill>
    </fill>
    <fill>
      <patternFill patternType="solid">
        <fgColor indexed="60"/>
      </patternFill>
    </fill>
    <fill>
      <patternFill patternType="solid">
        <fgColor theme="9" tint="0.79998168889431442"/>
        <bgColor indexed="64"/>
      </patternFill>
    </fill>
    <fill>
      <patternFill patternType="solid">
        <fgColor indexed="29"/>
      </patternFill>
    </fill>
    <fill>
      <patternFill patternType="solid">
        <fgColor indexed="26"/>
      </patternFill>
    </fill>
    <fill>
      <patternFill patternType="solid">
        <fgColor indexed="9"/>
      </patternFill>
    </fill>
    <fill>
      <patternFill patternType="solid">
        <fgColor indexed="45"/>
      </patternFill>
    </fill>
    <fill>
      <patternFill patternType="solid">
        <fgColor indexed="31"/>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54"/>
      </patternFill>
    </fill>
    <fill>
      <patternFill patternType="solid">
        <fgColor indexed="57"/>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52"/>
      </patternFill>
    </fill>
    <fill>
      <patternFill patternType="solid">
        <fgColor indexed="48"/>
        <bgColor indexed="48"/>
      </patternFill>
    </fill>
    <fill>
      <patternFill patternType="solid">
        <fgColor indexed="44"/>
        <bgColor indexed="44"/>
      </patternFill>
    </fill>
    <fill>
      <patternFill patternType="solid">
        <fgColor indexed="61"/>
        <bgColor indexed="61"/>
      </patternFill>
    </fill>
    <fill>
      <patternFill patternType="solid">
        <fgColor indexed="54"/>
        <bgColor indexed="54"/>
      </patternFill>
    </fill>
    <fill>
      <patternFill patternType="solid">
        <fgColor indexed="22"/>
        <bgColor indexed="22"/>
      </patternFill>
    </fill>
    <fill>
      <patternFill patternType="solid">
        <fgColor indexed="24"/>
        <bgColor indexed="24"/>
      </patternFill>
    </fill>
    <fill>
      <patternFill patternType="solid">
        <fgColor indexed="58"/>
        <bgColor indexed="58"/>
      </patternFill>
    </fill>
    <fill>
      <patternFill patternType="solid">
        <fgColor indexed="25"/>
        <bgColor indexed="25"/>
      </patternFill>
    </fill>
    <fill>
      <patternFill patternType="solid">
        <fgColor indexed="15"/>
        <bgColor indexed="15"/>
      </patternFill>
    </fill>
    <fill>
      <patternFill patternType="solid">
        <fgColor indexed="31"/>
        <bgColor indexed="31"/>
      </patternFill>
    </fill>
    <fill>
      <patternFill patternType="solid">
        <fgColor indexed="45"/>
        <bgColor indexed="45"/>
      </patternFill>
    </fill>
    <fill>
      <patternFill patternType="solid">
        <fgColor indexed="40"/>
        <bgColor indexed="40"/>
      </patternFill>
    </fill>
    <fill>
      <patternFill patternType="solid">
        <fgColor indexed="55"/>
        <bgColor indexed="55"/>
      </patternFill>
    </fill>
    <fill>
      <patternFill patternType="solid">
        <fgColor indexed="41"/>
        <bgColor indexed="41"/>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7"/>
        <bgColor indexed="57"/>
      </patternFill>
    </fill>
    <fill>
      <patternFill patternType="solid">
        <fgColor indexed="23"/>
        <bgColor indexed="23"/>
      </patternFill>
    </fill>
    <fill>
      <patternFill patternType="solid">
        <fgColor indexed="18"/>
        <bgColor indexed="18"/>
      </patternFill>
    </fill>
    <fill>
      <patternFill patternType="solid">
        <fgColor indexed="49"/>
        <bgColor indexed="49"/>
      </patternFill>
    </fill>
    <fill>
      <patternFill patternType="solid">
        <fgColor indexed="52"/>
        <bgColor indexed="52"/>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3"/>
        <bgColor indexed="53"/>
      </patternFill>
    </fill>
    <fill>
      <patternFill patternType="solid">
        <fgColor indexed="9"/>
        <bgColor indexed="9"/>
      </patternFill>
    </fill>
    <fill>
      <patternFill patternType="lightUp">
        <fgColor indexed="9"/>
        <bgColor indexed="55"/>
      </patternFill>
    </fill>
    <fill>
      <patternFill patternType="lightUp">
        <fgColor indexed="9"/>
        <bgColor indexed="24"/>
      </patternFill>
    </fill>
    <fill>
      <patternFill patternType="lightUp">
        <fgColor indexed="9"/>
        <bgColor indexed="29"/>
      </patternFill>
    </fill>
    <fill>
      <patternFill patternType="lightUp">
        <fgColor indexed="9"/>
        <bgColor indexed="12"/>
      </patternFill>
    </fill>
    <fill>
      <patternFill patternType="lightUp">
        <fgColor indexed="9"/>
        <bgColor indexed="57"/>
      </patternFill>
    </fill>
    <fill>
      <patternFill patternType="solid">
        <fgColor indexed="42"/>
        <bgColor indexed="42"/>
      </patternFill>
    </fill>
    <fill>
      <patternFill patternType="solid">
        <fgColor indexed="12"/>
      </patternFill>
    </fill>
    <fill>
      <patternFill patternType="solid">
        <fgColor indexed="10"/>
      </patternFill>
    </fill>
    <fill>
      <patternFill patternType="solid">
        <fgColor indexed="53"/>
      </patternFill>
    </fill>
    <fill>
      <patternFill patternType="solid">
        <fgColor indexed="50"/>
      </patternFill>
    </fill>
    <fill>
      <patternFill patternType="lightUp">
        <fgColor indexed="48"/>
        <bgColor indexed="41"/>
      </patternFill>
    </fill>
    <fill>
      <patternFill patternType="solid">
        <fgColor indexed="26"/>
        <bgColor indexed="64"/>
      </patternFill>
    </fill>
    <fill>
      <patternFill patternType="solid">
        <fgColor indexed="9"/>
        <bgColor indexed="64"/>
      </patternFill>
    </fill>
    <fill>
      <patternFill patternType="solid">
        <fgColor indexed="15"/>
      </patternFill>
    </fill>
    <fill>
      <patternFill patternType="solid">
        <fgColor indexed="20"/>
      </patternFill>
    </fill>
    <fill>
      <patternFill patternType="solid">
        <fgColor indexed="62"/>
      </patternFill>
    </fill>
    <fill>
      <patternFill patternType="solid">
        <fgColor indexed="55"/>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18"/>
      </left>
      <right style="thin">
        <color indexed="18"/>
      </right>
      <top style="thin">
        <color indexed="18"/>
      </top>
      <bottom style="thin">
        <color indexed="1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48"/>
      </left>
      <right style="thin">
        <color indexed="48"/>
      </right>
      <top style="thin">
        <color indexed="48"/>
      </top>
      <bottom style="thin">
        <color indexed="48"/>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22"/>
      </bottom>
      <diagonal/>
    </border>
    <border>
      <left/>
      <right/>
      <top/>
      <bottom style="medium">
        <color indexed="24"/>
      </bottom>
      <diagonal/>
    </border>
    <border>
      <left/>
      <right/>
      <top/>
      <bottom style="double">
        <color indexed="5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8"/>
      </left>
      <right style="thin">
        <color indexed="8"/>
      </right>
      <top style="thin">
        <color indexed="8"/>
      </top>
      <bottom style="thin">
        <color indexed="8"/>
      </bottom>
      <diagonal/>
    </border>
    <border>
      <left style="thin">
        <color indexed="41"/>
      </left>
      <right style="thin">
        <color indexed="48"/>
      </right>
      <top style="medium">
        <color indexed="41"/>
      </top>
      <bottom style="thin">
        <color indexed="4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48"/>
      </top>
      <bottom style="double">
        <color indexed="48"/>
      </bottom>
      <diagonal/>
    </border>
    <border>
      <left/>
      <right/>
      <top/>
      <bottom style="thick">
        <color indexed="62"/>
      </bottom>
      <diagonal/>
    </border>
    <border>
      <left/>
      <right/>
      <top/>
      <bottom style="medium">
        <color indexed="30"/>
      </bottom>
      <diagonal/>
    </border>
    <border>
      <left/>
      <right/>
      <top style="thin">
        <color indexed="62"/>
      </top>
      <bottom style="double">
        <color indexed="62"/>
      </bottom>
      <diagonal/>
    </border>
    <border>
      <left/>
      <right/>
      <top/>
      <bottom style="double">
        <color indexed="52"/>
      </bottom>
      <diagonal/>
    </border>
    <border>
      <left/>
      <right/>
      <top style="thin">
        <color indexed="64"/>
      </top>
      <bottom style="thin">
        <color indexed="64"/>
      </bottom>
      <diagonal/>
    </border>
  </borders>
  <cellStyleXfs count="1606">
    <xf numFmtId="0" fontId="0" fillId="0" borderId="0"/>
    <xf numFmtId="0" fontId="9" fillId="2" borderId="2" applyNumberFormat="0" applyProtection="0">
      <alignment horizontal="left" vertical="center" indent="1"/>
    </xf>
    <xf numFmtId="0" fontId="10" fillId="0" borderId="0"/>
    <xf numFmtId="0" fontId="10" fillId="0" borderId="0"/>
    <xf numFmtId="0" fontId="6" fillId="0" borderId="0"/>
    <xf numFmtId="0" fontId="15" fillId="0" borderId="0"/>
    <xf numFmtId="0" fontId="10" fillId="0" borderId="0"/>
    <xf numFmtId="0" fontId="5" fillId="0" borderId="0"/>
    <xf numFmtId="0" fontId="15" fillId="0" borderId="0"/>
    <xf numFmtId="0" fontId="10" fillId="0" borderId="0"/>
    <xf numFmtId="4" fontId="9" fillId="5" borderId="2" applyNumberFormat="0" applyProtection="0">
      <alignment vertical="center"/>
    </xf>
    <xf numFmtId="4" fontId="9" fillId="6" borderId="2" applyNumberFormat="0" applyProtection="0">
      <alignment horizontal="left" vertical="center" indent="1"/>
    </xf>
    <xf numFmtId="0" fontId="9" fillId="7" borderId="2" applyNumberFormat="0" applyProtection="0">
      <alignment horizontal="left" vertical="center" indent="1"/>
    </xf>
    <xf numFmtId="0" fontId="9" fillId="8" borderId="2" applyNumberFormat="0" applyProtection="0">
      <alignment horizontal="left" vertical="center" indent="1"/>
    </xf>
    <xf numFmtId="4" fontId="22" fillId="7" borderId="6" applyNumberFormat="0" applyProtection="0">
      <alignment horizontal="left" vertical="center" indent="1"/>
    </xf>
    <xf numFmtId="4" fontId="23" fillId="9" borderId="6" applyNumberFormat="0" applyProtection="0">
      <alignment horizontal="right" vertical="center"/>
    </xf>
    <xf numFmtId="4" fontId="9" fillId="0" borderId="2" applyNumberFormat="0" applyProtection="0">
      <alignment horizontal="right" vertical="center"/>
    </xf>
    <xf numFmtId="4" fontId="9" fillId="0" borderId="2" applyNumberFormat="0" applyProtection="0">
      <alignment horizontal="right" vertical="center"/>
    </xf>
    <xf numFmtId="4" fontId="23" fillId="10" borderId="6" applyNumberFormat="0" applyProtection="0">
      <alignment horizontal="left" vertical="center" indent="1"/>
    </xf>
    <xf numFmtId="4" fontId="9" fillId="11" borderId="2" applyNumberFormat="0" applyProtection="0">
      <alignment horizontal="left" vertical="center" indent="1"/>
    </xf>
    <xf numFmtId="0" fontId="24" fillId="0" borderId="0"/>
    <xf numFmtId="0" fontId="10" fillId="0" borderId="0"/>
    <xf numFmtId="0" fontId="25" fillId="12" borderId="0"/>
    <xf numFmtId="0" fontId="26" fillId="0" borderId="0"/>
    <xf numFmtId="0" fontId="4" fillId="0" borderId="0"/>
    <xf numFmtId="0" fontId="25" fillId="12" borderId="0"/>
    <xf numFmtId="0" fontId="24" fillId="0" borderId="0"/>
    <xf numFmtId="0" fontId="26"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23" fillId="10"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2" borderId="0" applyNumberFormat="0" applyBorder="0" applyAlignment="0" applyProtection="0"/>
    <xf numFmtId="0" fontId="23" fillId="17" borderId="0" applyNumberFormat="0" applyBorder="0" applyAlignment="0" applyProtection="0"/>
    <xf numFmtId="0" fontId="24" fillId="18" borderId="0" applyNumberFormat="0" applyBorder="0" applyAlignment="0" applyProtection="0"/>
    <xf numFmtId="0" fontId="24" fillId="17"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3" fillId="23" borderId="0" applyNumberFormat="0" applyBorder="0" applyAlignment="0" applyProtection="0"/>
    <xf numFmtId="0" fontId="23" fillId="14" borderId="0" applyNumberFormat="0" applyBorder="0" applyAlignment="0" applyProtection="0"/>
    <xf numFmtId="0" fontId="23" fillId="24" borderId="0" applyNumberFormat="0" applyBorder="0" applyAlignment="0" applyProtection="0"/>
    <xf numFmtId="0" fontId="23" fillId="7" borderId="0" applyNumberFormat="0" applyBorder="0" applyAlignment="0" applyProtection="0"/>
    <xf numFmtId="0" fontId="23" fillId="23" borderId="0" applyNumberFormat="0" applyBorder="0" applyAlignment="0" applyProtection="0"/>
    <xf numFmtId="0" fontId="23" fillId="22" borderId="0" applyNumberFormat="0" applyBorder="0" applyAlignment="0" applyProtection="0"/>
    <xf numFmtId="0" fontId="24" fillId="2" borderId="0" applyNumberFormat="0" applyBorder="0" applyAlignment="0" applyProtection="0"/>
    <xf numFmtId="0" fontId="24" fillId="14" borderId="0" applyNumberFormat="0" applyBorder="0" applyAlignment="0" applyProtection="0"/>
    <xf numFmtId="0" fontId="24" fillId="25" borderId="0" applyNumberFormat="0" applyBorder="0" applyAlignment="0" applyProtection="0"/>
    <xf numFmtId="0" fontId="24" fillId="20" borderId="0" applyNumberFormat="0" applyBorder="0" applyAlignment="0" applyProtection="0"/>
    <xf numFmtId="0" fontId="24" fillId="2" borderId="0" applyNumberFormat="0" applyBorder="0" applyAlignment="0" applyProtection="0"/>
    <xf numFmtId="0" fontId="24" fillId="26" borderId="0" applyNumberFormat="0" applyBorder="0" applyAlignment="0" applyProtection="0"/>
    <xf numFmtId="0" fontId="34" fillId="23" borderId="0" applyNumberFormat="0" applyBorder="0" applyAlignment="0" applyProtection="0"/>
    <xf numFmtId="0" fontId="34" fillId="14" borderId="0" applyNumberFormat="0" applyBorder="0" applyAlignment="0" applyProtection="0"/>
    <xf numFmtId="0" fontId="34" fillId="24" borderId="0" applyNumberFormat="0" applyBorder="0" applyAlignment="0" applyProtection="0"/>
    <xf numFmtId="0" fontId="34" fillId="7" borderId="0" applyNumberFormat="0" applyBorder="0" applyAlignment="0" applyProtection="0"/>
    <xf numFmtId="0" fontId="34" fillId="23" borderId="0" applyNumberFormat="0" applyBorder="0" applyAlignment="0" applyProtection="0"/>
    <xf numFmtId="0" fontId="34" fillId="22" borderId="0" applyNumberFormat="0" applyBorder="0" applyAlignment="0" applyProtection="0"/>
    <xf numFmtId="0" fontId="35" fillId="27" borderId="0" applyNumberFormat="0" applyBorder="0" applyAlignment="0" applyProtection="0"/>
    <xf numFmtId="0" fontId="35" fillId="14" borderId="0" applyNumberFormat="0" applyBorder="0" applyAlignment="0" applyProtection="0"/>
    <xf numFmtId="0" fontId="35" fillId="25" borderId="0" applyNumberFormat="0" applyBorder="0" applyAlignment="0" applyProtection="0"/>
    <xf numFmtId="0" fontId="35" fillId="28" borderId="0" applyNumberFormat="0" applyBorder="0" applyAlignment="0" applyProtection="0"/>
    <xf numFmtId="0" fontId="35" fillId="11" borderId="0" applyNumberFormat="0" applyBorder="0" applyAlignment="0" applyProtection="0"/>
    <xf numFmtId="0" fontId="35" fillId="29" borderId="0" applyNumberFormat="0" applyBorder="0" applyAlignment="0" applyProtection="0"/>
    <xf numFmtId="0" fontId="36" fillId="30"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6" fillId="35" borderId="0" applyNumberFormat="0" applyBorder="0" applyAlignment="0" applyProtection="0"/>
    <xf numFmtId="0" fontId="36" fillId="35"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7"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2"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36" fillId="34" borderId="0" applyNumberFormat="0" applyBorder="0" applyAlignment="0" applyProtection="0"/>
    <xf numFmtId="0" fontId="36" fillId="34"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6" fillId="34" borderId="0" applyNumberFormat="0" applyBorder="0" applyAlignment="0" applyProtection="0"/>
    <xf numFmtId="0" fontId="36" fillId="34"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9" borderId="0" applyNumberFormat="0" applyBorder="0" applyAlignment="0" applyProtection="0"/>
    <xf numFmtId="0" fontId="36" fillId="50"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33" borderId="0" applyNumberFormat="0" applyBorder="0" applyAlignment="0" applyProtection="0"/>
    <xf numFmtId="0" fontId="36" fillId="33" borderId="0" applyNumberFormat="0" applyBorder="0" applyAlignment="0" applyProtection="0"/>
    <xf numFmtId="0" fontId="36" fillId="33"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51" borderId="0" applyNumberFormat="0" applyBorder="0" applyAlignment="0" applyProtection="0"/>
    <xf numFmtId="0" fontId="37" fillId="52"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6" fillId="53" borderId="0" applyNumberFormat="0" applyBorder="0" applyAlignment="0" applyProtection="0"/>
    <xf numFmtId="0" fontId="36" fillId="53" borderId="0" applyNumberFormat="0" applyBorder="0" applyAlignment="0" applyProtection="0"/>
    <xf numFmtId="0" fontId="36" fillId="54" borderId="0" applyNumberFormat="0" applyBorder="0" applyAlignment="0" applyProtection="0"/>
    <xf numFmtId="0" fontId="36" fillId="54" borderId="0" applyNumberFormat="0" applyBorder="0" applyAlignment="0" applyProtection="0"/>
    <xf numFmtId="0" fontId="36" fillId="54" borderId="0" applyNumberFormat="0" applyBorder="0" applyAlignment="0" applyProtection="0"/>
    <xf numFmtId="0" fontId="36" fillId="55" borderId="0" applyNumberFormat="0" applyBorder="0" applyAlignment="0" applyProtection="0"/>
    <xf numFmtId="0" fontId="38" fillId="40" borderId="0" applyNumberFormat="0" applyBorder="0" applyAlignment="0" applyProtection="0"/>
    <xf numFmtId="0" fontId="39" fillId="56" borderId="7" applyNumberFormat="0" applyAlignment="0" applyProtection="0"/>
    <xf numFmtId="0" fontId="40" fillId="42" borderId="8" applyNumberFormat="0" applyAlignment="0" applyProtection="0"/>
    <xf numFmtId="0" fontId="41" fillId="57" borderId="0" applyNumberFormat="0" applyBorder="0" applyAlignment="0" applyProtection="0"/>
    <xf numFmtId="0" fontId="41" fillId="57"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9" borderId="0" applyNumberFormat="0" applyBorder="0" applyAlignment="0" applyProtection="0"/>
    <xf numFmtId="0" fontId="41" fillId="59" borderId="0" applyNumberFormat="0" applyBorder="0" applyAlignment="0" applyProtection="0"/>
    <xf numFmtId="0" fontId="41" fillId="60" borderId="0" applyNumberFormat="0" applyBorder="0" applyAlignment="0" applyProtection="0"/>
    <xf numFmtId="0" fontId="41" fillId="60" borderId="0" applyNumberFormat="0" applyBorder="0" applyAlignment="0" applyProtection="0"/>
    <xf numFmtId="0" fontId="41" fillId="60" borderId="0" applyNumberFormat="0" applyBorder="0" applyAlignment="0" applyProtection="0"/>
    <xf numFmtId="0" fontId="41" fillId="61" borderId="0" applyNumberFormat="0" applyBorder="0" applyAlignment="0" applyProtection="0"/>
    <xf numFmtId="0" fontId="42" fillId="0" borderId="0" applyNumberFormat="0" applyFill="0" applyBorder="0" applyAlignment="0" applyProtection="0"/>
    <xf numFmtId="0" fontId="43" fillId="62" borderId="0" applyNumberFormat="0" applyBorder="0" applyAlignment="0" applyProtection="0"/>
    <xf numFmtId="0" fontId="44" fillId="0" borderId="9" applyNumberFormat="0" applyFill="0" applyAlignment="0" applyProtection="0"/>
    <xf numFmtId="0" fontId="45" fillId="0" borderId="10" applyNumberFormat="0" applyFill="0" applyAlignment="0" applyProtection="0"/>
    <xf numFmtId="0" fontId="46" fillId="0" borderId="11" applyNumberFormat="0" applyFill="0" applyAlignment="0" applyProtection="0"/>
    <xf numFmtId="0" fontId="46" fillId="0" borderId="0" applyNumberFormat="0" applyFill="0" applyBorder="0" applyAlignment="0" applyProtection="0"/>
    <xf numFmtId="0" fontId="47" fillId="53" borderId="7" applyNumberFormat="0" applyAlignment="0" applyProtection="0"/>
    <xf numFmtId="0" fontId="48" fillId="0" borderId="12" applyNumberFormat="0" applyFill="0" applyAlignment="0" applyProtection="0"/>
    <xf numFmtId="0" fontId="49" fillId="53" borderId="0" applyNumberFormat="0" applyBorder="0" applyAlignment="0" applyProtection="0"/>
    <xf numFmtId="0" fontId="50" fillId="0" borderId="0"/>
    <xf numFmtId="0" fontId="10" fillId="52" borderId="13" applyNumberFormat="0" applyFont="0" applyAlignment="0" applyProtection="0"/>
    <xf numFmtId="0" fontId="51" fillId="56" borderId="14" applyNumberFormat="0" applyAlignment="0" applyProtection="0"/>
    <xf numFmtId="4" fontId="52" fillId="5" borderId="6" applyNumberFormat="0" applyProtection="0">
      <alignment vertical="center"/>
    </xf>
    <xf numFmtId="0" fontId="10" fillId="0" borderId="0"/>
    <xf numFmtId="0" fontId="10" fillId="0" borderId="0"/>
    <xf numFmtId="4" fontId="9" fillId="5" borderId="2" applyNumberFormat="0" applyProtection="0">
      <alignment vertical="center"/>
    </xf>
    <xf numFmtId="4" fontId="9" fillId="5" borderId="2" applyNumberFormat="0" applyProtection="0">
      <alignment vertical="center"/>
    </xf>
    <xf numFmtId="0" fontId="10" fillId="0" borderId="0"/>
    <xf numFmtId="0" fontId="10" fillId="0" borderId="0"/>
    <xf numFmtId="4" fontId="53" fillId="5" borderId="6" applyNumberFormat="0" applyProtection="0">
      <alignment vertical="center"/>
    </xf>
    <xf numFmtId="0" fontId="10" fillId="0" borderId="0"/>
    <xf numFmtId="4" fontId="54" fillId="6" borderId="2" applyNumberFormat="0" applyProtection="0">
      <alignment vertical="center"/>
    </xf>
    <xf numFmtId="4" fontId="54" fillId="6" borderId="2" applyNumberFormat="0" applyProtection="0">
      <alignment vertical="center"/>
    </xf>
    <xf numFmtId="4" fontId="52" fillId="5" borderId="6" applyNumberFormat="0" applyProtection="0">
      <alignment horizontal="left" vertical="center" indent="1"/>
    </xf>
    <xf numFmtId="0" fontId="10" fillId="0" borderId="0"/>
    <xf numFmtId="0" fontId="10" fillId="0" borderId="0"/>
    <xf numFmtId="4" fontId="9" fillId="6" borderId="2" applyNumberFormat="0" applyProtection="0">
      <alignment horizontal="left" vertical="center" indent="1"/>
    </xf>
    <xf numFmtId="0" fontId="10" fillId="0" borderId="0"/>
    <xf numFmtId="4" fontId="9" fillId="6" borderId="2" applyNumberFormat="0" applyProtection="0">
      <alignment horizontal="left" vertical="center" indent="1"/>
    </xf>
    <xf numFmtId="4" fontId="9" fillId="6" borderId="2" applyNumberFormat="0" applyProtection="0">
      <alignment horizontal="left" vertical="center" indent="1"/>
    </xf>
    <xf numFmtId="0" fontId="10" fillId="0" borderId="0"/>
    <xf numFmtId="0" fontId="52" fillId="5" borderId="6" applyNumberFormat="0" applyProtection="0">
      <alignment horizontal="left" vertical="top" indent="1"/>
    </xf>
    <xf numFmtId="0" fontId="10" fillId="0" borderId="0"/>
    <xf numFmtId="0" fontId="55" fillId="5" borderId="6" applyNumberFormat="0" applyProtection="0">
      <alignment horizontal="left" vertical="top" indent="1"/>
    </xf>
    <xf numFmtId="0" fontId="55" fillId="5" borderId="6" applyNumberFormat="0" applyProtection="0">
      <alignment horizontal="left" vertical="top" indent="1"/>
    </xf>
    <xf numFmtId="0" fontId="10" fillId="0" borderId="0"/>
    <xf numFmtId="4" fontId="52" fillId="10" borderId="0" applyNumberFormat="0" applyProtection="0">
      <alignment horizontal="left" vertical="center" indent="1"/>
    </xf>
    <xf numFmtId="0" fontId="10" fillId="0" borderId="0"/>
    <xf numFmtId="4" fontId="9" fillId="11" borderId="2" applyNumberFormat="0" applyProtection="0">
      <alignment horizontal="left" vertical="center" indent="1"/>
    </xf>
    <xf numFmtId="4" fontId="9" fillId="11" borderId="2" applyNumberFormat="0" applyProtection="0">
      <alignment horizontal="left" vertical="center" indent="1"/>
    </xf>
    <xf numFmtId="0" fontId="10" fillId="0" borderId="0"/>
    <xf numFmtId="4" fontId="23" fillId="17" borderId="6" applyNumberFormat="0" applyProtection="0">
      <alignment horizontal="right" vertical="center"/>
    </xf>
    <xf numFmtId="0" fontId="10" fillId="0" borderId="0"/>
    <xf numFmtId="4" fontId="9" fillId="17" borderId="2" applyNumberFormat="0" applyProtection="0">
      <alignment horizontal="right" vertical="center"/>
    </xf>
    <xf numFmtId="4" fontId="9" fillId="17" borderId="2" applyNumberFormat="0" applyProtection="0">
      <alignment horizontal="right" vertical="center"/>
    </xf>
    <xf numFmtId="0" fontId="10" fillId="0" borderId="0"/>
    <xf numFmtId="4" fontId="23" fillId="14" borderId="6" applyNumberFormat="0" applyProtection="0">
      <alignment horizontal="right" vertical="center"/>
    </xf>
    <xf numFmtId="0" fontId="10" fillId="0" borderId="0"/>
    <xf numFmtId="4" fontId="9" fillId="63" borderId="2" applyNumberFormat="0" applyProtection="0">
      <alignment horizontal="right" vertical="center"/>
    </xf>
    <xf numFmtId="4" fontId="9" fillId="63" borderId="2" applyNumberFormat="0" applyProtection="0">
      <alignment horizontal="right" vertical="center"/>
    </xf>
    <xf numFmtId="0" fontId="10" fillId="0" borderId="0"/>
    <xf numFmtId="4" fontId="23" fillId="64" borderId="6" applyNumberFormat="0" applyProtection="0">
      <alignment horizontal="right" vertical="center"/>
    </xf>
    <xf numFmtId="0" fontId="10" fillId="0" borderId="0"/>
    <xf numFmtId="4" fontId="9" fillId="64" borderId="15" applyNumberFormat="0" applyProtection="0">
      <alignment horizontal="right" vertical="center"/>
    </xf>
    <xf numFmtId="4" fontId="9" fillId="64" borderId="15" applyNumberFormat="0" applyProtection="0">
      <alignment horizontal="right" vertical="center"/>
    </xf>
    <xf numFmtId="0" fontId="10" fillId="0" borderId="0"/>
    <xf numFmtId="4" fontId="23" fillId="26" borderId="6" applyNumberFormat="0" applyProtection="0">
      <alignment horizontal="right" vertical="center"/>
    </xf>
    <xf numFmtId="0" fontId="10" fillId="0" borderId="0"/>
    <xf numFmtId="4" fontId="9" fillId="26" borderId="2" applyNumberFormat="0" applyProtection="0">
      <alignment horizontal="right" vertical="center"/>
    </xf>
    <xf numFmtId="4" fontId="9" fillId="26" borderId="2" applyNumberFormat="0" applyProtection="0">
      <alignment horizontal="right" vertical="center"/>
    </xf>
    <xf numFmtId="0" fontId="10" fillId="0" borderId="0"/>
    <xf numFmtId="4" fontId="23" fillId="29" borderId="6" applyNumberFormat="0" applyProtection="0">
      <alignment horizontal="right" vertical="center"/>
    </xf>
    <xf numFmtId="0" fontId="10" fillId="0" borderId="0"/>
    <xf numFmtId="4" fontId="9" fillId="29" borderId="2" applyNumberFormat="0" applyProtection="0">
      <alignment horizontal="right" vertical="center"/>
    </xf>
    <xf numFmtId="4" fontId="9" fillId="29" borderId="2" applyNumberFormat="0" applyProtection="0">
      <alignment horizontal="right" vertical="center"/>
    </xf>
    <xf numFmtId="0" fontId="10" fillId="0" borderId="0"/>
    <xf numFmtId="4" fontId="23" fillId="65" borderId="6" applyNumberFormat="0" applyProtection="0">
      <alignment horizontal="right" vertical="center"/>
    </xf>
    <xf numFmtId="0" fontId="10" fillId="0" borderId="0"/>
    <xf numFmtId="4" fontId="9" fillId="65" borderId="2" applyNumberFormat="0" applyProtection="0">
      <alignment horizontal="right" vertical="center"/>
    </xf>
    <xf numFmtId="4" fontId="9" fillId="65" borderId="2" applyNumberFormat="0" applyProtection="0">
      <alignment horizontal="right" vertical="center"/>
    </xf>
    <xf numFmtId="0" fontId="10" fillId="0" borderId="0"/>
    <xf numFmtId="4" fontId="23" fillId="24" borderId="6" applyNumberFormat="0" applyProtection="0">
      <alignment horizontal="right" vertical="center"/>
    </xf>
    <xf numFmtId="0" fontId="10" fillId="0" borderId="0"/>
    <xf numFmtId="4" fontId="9" fillId="24" borderId="2" applyNumberFormat="0" applyProtection="0">
      <alignment horizontal="right" vertical="center"/>
    </xf>
    <xf numFmtId="4" fontId="9" fillId="24" borderId="2" applyNumberFormat="0" applyProtection="0">
      <alignment horizontal="right" vertical="center"/>
    </xf>
    <xf numFmtId="0" fontId="10" fillId="0" borderId="0"/>
    <xf numFmtId="4" fontId="23" fillId="66" borderId="6" applyNumberFormat="0" applyProtection="0">
      <alignment horizontal="right" vertical="center"/>
    </xf>
    <xf numFmtId="0" fontId="10" fillId="0" borderId="0"/>
    <xf numFmtId="4" fontId="9" fillId="66" borderId="2" applyNumberFormat="0" applyProtection="0">
      <alignment horizontal="right" vertical="center"/>
    </xf>
    <xf numFmtId="4" fontId="9" fillId="66" borderId="2" applyNumberFormat="0" applyProtection="0">
      <alignment horizontal="right" vertical="center"/>
    </xf>
    <xf numFmtId="0" fontId="10" fillId="0" borderId="0"/>
    <xf numFmtId="4" fontId="23" fillId="25" borderId="6" applyNumberFormat="0" applyProtection="0">
      <alignment horizontal="right" vertical="center"/>
    </xf>
    <xf numFmtId="0" fontId="10" fillId="0" borderId="0"/>
    <xf numFmtId="4" fontId="9" fillId="25" borderId="2" applyNumberFormat="0" applyProtection="0">
      <alignment horizontal="right" vertical="center"/>
    </xf>
    <xf numFmtId="4" fontId="9" fillId="25" borderId="2" applyNumberFormat="0" applyProtection="0">
      <alignment horizontal="right" vertical="center"/>
    </xf>
    <xf numFmtId="0" fontId="10" fillId="0" borderId="0"/>
    <xf numFmtId="4" fontId="52" fillId="67" borderId="16" applyNumberFormat="0" applyProtection="0">
      <alignment horizontal="left" vertical="center" indent="1"/>
    </xf>
    <xf numFmtId="0" fontId="10" fillId="0" borderId="0"/>
    <xf numFmtId="4" fontId="9" fillId="67" borderId="15" applyNumberFormat="0" applyProtection="0">
      <alignment horizontal="left" vertical="center" indent="1"/>
    </xf>
    <xf numFmtId="4" fontId="9" fillId="67" borderId="15" applyNumberFormat="0" applyProtection="0">
      <alignment horizontal="left" vertical="center" indent="1"/>
    </xf>
    <xf numFmtId="0" fontId="10" fillId="0" borderId="0"/>
    <xf numFmtId="4" fontId="23" fillId="9" borderId="0" applyNumberFormat="0" applyProtection="0">
      <alignment horizontal="left" vertical="center" indent="1"/>
    </xf>
    <xf numFmtId="0" fontId="10" fillId="0" borderId="0"/>
    <xf numFmtId="4" fontId="56" fillId="23" borderId="15" applyNumberFormat="0" applyProtection="0">
      <alignment horizontal="left" vertical="center" indent="1"/>
    </xf>
    <xf numFmtId="4" fontId="56" fillId="23" borderId="15" applyNumberFormat="0" applyProtection="0">
      <alignment horizontal="left" vertical="center" indent="1"/>
    </xf>
    <xf numFmtId="0" fontId="10" fillId="0" borderId="0"/>
    <xf numFmtId="4" fontId="57" fillId="23" borderId="0" applyNumberFormat="0" applyProtection="0">
      <alignment horizontal="left" vertical="center" indent="1"/>
    </xf>
    <xf numFmtId="0" fontId="10" fillId="0" borderId="0"/>
    <xf numFmtId="4" fontId="56" fillId="23" borderId="15" applyNumberFormat="0" applyProtection="0">
      <alignment horizontal="left" vertical="center" indent="1"/>
    </xf>
    <xf numFmtId="4" fontId="56" fillId="23" borderId="15" applyNumberFormat="0" applyProtection="0">
      <alignment horizontal="left" vertical="center" indent="1"/>
    </xf>
    <xf numFmtId="0" fontId="10" fillId="0" borderId="0"/>
    <xf numFmtId="4" fontId="23" fillId="10" borderId="6" applyNumberFormat="0" applyProtection="0">
      <alignment horizontal="right" vertical="center"/>
    </xf>
    <xf numFmtId="0" fontId="10" fillId="0" borderId="0"/>
    <xf numFmtId="4" fontId="9" fillId="10" borderId="2" applyNumberFormat="0" applyProtection="0">
      <alignment horizontal="right" vertical="center"/>
    </xf>
    <xf numFmtId="4" fontId="9" fillId="10" borderId="2" applyNumberFormat="0" applyProtection="0">
      <alignment horizontal="right" vertical="center"/>
    </xf>
    <xf numFmtId="0" fontId="10" fillId="0" borderId="0"/>
    <xf numFmtId="4" fontId="58" fillId="9" borderId="0" applyNumberFormat="0" applyProtection="0">
      <alignment horizontal="left" vertical="center" indent="1"/>
    </xf>
    <xf numFmtId="0" fontId="10" fillId="0" borderId="0"/>
    <xf numFmtId="4" fontId="9" fillId="9" borderId="15" applyNumberFormat="0" applyProtection="0">
      <alignment horizontal="left" vertical="center" indent="1"/>
    </xf>
    <xf numFmtId="4" fontId="9" fillId="9" borderId="15" applyNumberFormat="0" applyProtection="0">
      <alignment horizontal="left" vertical="center" indent="1"/>
    </xf>
    <xf numFmtId="0" fontId="10" fillId="0" borderId="0"/>
    <xf numFmtId="4" fontId="58" fillId="10" borderId="0" applyNumberFormat="0" applyProtection="0">
      <alignment horizontal="left" vertical="center" indent="1"/>
    </xf>
    <xf numFmtId="0" fontId="10" fillId="0" borderId="0"/>
    <xf numFmtId="4" fontId="9" fillId="10" borderId="15" applyNumberFormat="0" applyProtection="0">
      <alignment horizontal="left" vertical="center" indent="1"/>
    </xf>
    <xf numFmtId="4" fontId="9" fillId="10" borderId="15" applyNumberFormat="0" applyProtection="0">
      <alignment horizontal="left" vertical="center" indent="1"/>
    </xf>
    <xf numFmtId="0" fontId="9" fillId="7" borderId="2" applyNumberFormat="0" applyProtection="0">
      <alignment horizontal="left" vertical="center" indent="1"/>
    </xf>
    <xf numFmtId="0" fontId="9" fillId="7" borderId="2" applyNumberFormat="0" applyProtection="0">
      <alignment horizontal="left" vertical="center" indent="1"/>
    </xf>
    <xf numFmtId="0" fontId="10" fillId="23" borderId="6" applyNumberFormat="0" applyProtection="0">
      <alignment horizontal="left" vertical="center" indent="1"/>
    </xf>
    <xf numFmtId="0" fontId="9" fillId="7" borderId="2" applyNumberFormat="0" applyProtection="0">
      <alignment horizontal="left" vertical="center" indent="1"/>
    </xf>
    <xf numFmtId="0" fontId="10" fillId="0" borderId="0"/>
    <xf numFmtId="0" fontId="10" fillId="23" borderId="6" applyNumberFormat="0" applyProtection="0">
      <alignment horizontal="left" vertical="top" indent="1"/>
    </xf>
    <xf numFmtId="0" fontId="10" fillId="0" borderId="0"/>
    <xf numFmtId="0" fontId="25" fillId="23" borderId="6" applyNumberFormat="0" applyProtection="0">
      <alignment horizontal="left" vertical="top" indent="1"/>
    </xf>
    <xf numFmtId="0" fontId="25" fillId="23" borderId="6" applyNumberFormat="0" applyProtection="0">
      <alignment horizontal="left" vertical="top" indent="1"/>
    </xf>
    <xf numFmtId="0" fontId="9" fillId="8" borderId="2" applyNumberFormat="0" applyProtection="0">
      <alignment horizontal="left" vertical="center" indent="1"/>
    </xf>
    <xf numFmtId="0" fontId="10" fillId="10" borderId="6" applyNumberFormat="0" applyProtection="0">
      <alignment horizontal="left" vertical="center" indent="1"/>
    </xf>
    <xf numFmtId="0" fontId="10" fillId="10" borderId="6" applyNumberFormat="0" applyProtection="0">
      <alignment horizontal="left" vertical="center" indent="1"/>
    </xf>
    <xf numFmtId="0" fontId="10" fillId="10" borderId="6" applyNumberFormat="0" applyProtection="0">
      <alignment horizontal="left" vertical="center" indent="1"/>
    </xf>
    <xf numFmtId="0" fontId="10" fillId="10" borderId="6" applyNumberFormat="0" applyProtection="0">
      <alignment horizontal="left" vertical="center"/>
    </xf>
    <xf numFmtId="0" fontId="10" fillId="0" borderId="0"/>
    <xf numFmtId="0" fontId="10" fillId="10" borderId="6" applyNumberFormat="0" applyProtection="0">
      <alignment horizontal="left" vertical="top" indent="1"/>
    </xf>
    <xf numFmtId="0" fontId="10" fillId="0" borderId="0"/>
    <xf numFmtId="0" fontId="25" fillId="10" borderId="6" applyNumberFormat="0" applyProtection="0">
      <alignment horizontal="left" vertical="top" indent="1"/>
    </xf>
    <xf numFmtId="0" fontId="25" fillId="10" borderId="6" applyNumberFormat="0" applyProtection="0">
      <alignment horizontal="left" vertical="top" indent="1"/>
    </xf>
    <xf numFmtId="0" fontId="9" fillId="2" borderId="2" applyNumberFormat="0" applyProtection="0">
      <alignment horizontal="left" vertical="center" indent="1"/>
    </xf>
    <xf numFmtId="0" fontId="10" fillId="2" borderId="6" applyNumberFormat="0" applyProtection="0">
      <alignment horizontal="left" vertical="center" indent="1"/>
    </xf>
    <xf numFmtId="0" fontId="10" fillId="2" borderId="6" applyNumberFormat="0" applyProtection="0">
      <alignment horizontal="left" vertical="center" indent="1"/>
    </xf>
    <xf numFmtId="0" fontId="10" fillId="0" borderId="0"/>
    <xf numFmtId="0" fontId="10" fillId="2" borderId="6" applyNumberFormat="0" applyProtection="0">
      <alignment horizontal="left" vertical="top" indent="1"/>
    </xf>
    <xf numFmtId="0" fontId="10" fillId="0" borderId="0"/>
    <xf numFmtId="0" fontId="25" fillId="2" borderId="6" applyNumberFormat="0" applyProtection="0">
      <alignment horizontal="left" vertical="top" indent="1"/>
    </xf>
    <xf numFmtId="0" fontId="25" fillId="2" borderId="6" applyNumberFormat="0" applyProtection="0">
      <alignment horizontal="left" vertical="top" indent="1"/>
    </xf>
    <xf numFmtId="0" fontId="10" fillId="0" borderId="0"/>
    <xf numFmtId="0" fontId="10" fillId="9" borderId="6" applyNumberFormat="0" applyProtection="0">
      <alignment horizontal="left" vertical="center" indent="1"/>
    </xf>
    <xf numFmtId="0" fontId="10" fillId="0" borderId="0"/>
    <xf numFmtId="0" fontId="9" fillId="9" borderId="2" applyNumberFormat="0" applyProtection="0">
      <alignment horizontal="left" vertical="center" indent="1"/>
    </xf>
    <xf numFmtId="0" fontId="9" fillId="9" borderId="2" applyNumberFormat="0" applyProtection="0">
      <alignment horizontal="left" vertical="center" indent="1"/>
    </xf>
    <xf numFmtId="0" fontId="10" fillId="0" borderId="0"/>
    <xf numFmtId="0" fontId="10" fillId="9" borderId="6" applyNumberFormat="0" applyProtection="0">
      <alignment horizontal="left" vertical="top" indent="1"/>
    </xf>
    <xf numFmtId="0" fontId="10" fillId="0" borderId="0"/>
    <xf numFmtId="0" fontId="25" fillId="9" borderId="6" applyNumberFormat="0" applyProtection="0">
      <alignment horizontal="left" vertical="top" indent="1"/>
    </xf>
    <xf numFmtId="0" fontId="25" fillId="9" borderId="6" applyNumberFormat="0" applyProtection="0">
      <alignment horizontal="left" vertical="top" indent="1"/>
    </xf>
    <xf numFmtId="0" fontId="10" fillId="0" borderId="0"/>
    <xf numFmtId="0" fontId="10" fillId="16" borderId="1" applyNumberFormat="0">
      <protection locked="0"/>
    </xf>
    <xf numFmtId="0" fontId="10" fillId="16" borderId="1" applyNumberFormat="0">
      <protection locked="0"/>
    </xf>
    <xf numFmtId="0" fontId="10" fillId="0" borderId="0"/>
    <xf numFmtId="0" fontId="25" fillId="16" borderId="17" applyNumberFormat="0">
      <protection locked="0"/>
    </xf>
    <xf numFmtId="0" fontId="25" fillId="16" borderId="17" applyNumberFormat="0">
      <protection locked="0"/>
    </xf>
    <xf numFmtId="0" fontId="59" fillId="23" borderId="18" applyBorder="0"/>
    <xf numFmtId="0" fontId="10" fillId="0" borderId="0"/>
    <xf numFmtId="4" fontId="23" fillId="15" borderId="6" applyNumberFormat="0" applyProtection="0">
      <alignment vertical="center"/>
    </xf>
    <xf numFmtId="0" fontId="10" fillId="0" borderId="0"/>
    <xf numFmtId="4" fontId="22" fillId="15" borderId="6" applyNumberFormat="0" applyProtection="0">
      <alignment vertical="center"/>
    </xf>
    <xf numFmtId="4" fontId="22" fillId="15" borderId="6" applyNumberFormat="0" applyProtection="0">
      <alignment vertical="center"/>
    </xf>
    <xf numFmtId="0" fontId="10" fillId="0" borderId="0"/>
    <xf numFmtId="4" fontId="60" fillId="15" borderId="6" applyNumberFormat="0" applyProtection="0">
      <alignment vertical="center"/>
    </xf>
    <xf numFmtId="0" fontId="10" fillId="0" borderId="0"/>
    <xf numFmtId="4" fontId="54" fillId="68" borderId="1" applyNumberFormat="0" applyProtection="0">
      <alignment vertical="center"/>
    </xf>
    <xf numFmtId="4" fontId="54" fillId="68" borderId="1" applyNumberFormat="0" applyProtection="0">
      <alignment vertical="center"/>
    </xf>
    <xf numFmtId="4" fontId="23" fillId="15" borderId="6" applyNumberFormat="0" applyProtection="0">
      <alignment horizontal="left" vertical="center" indent="1"/>
    </xf>
    <xf numFmtId="0" fontId="10" fillId="0" borderId="0"/>
    <xf numFmtId="4" fontId="22" fillId="7" borderId="6" applyNumberFormat="0" applyProtection="0">
      <alignment horizontal="left" vertical="center" indent="1"/>
    </xf>
    <xf numFmtId="4" fontId="22" fillId="7" borderId="6" applyNumberFormat="0" applyProtection="0">
      <alignment horizontal="left" vertical="center" indent="1"/>
    </xf>
    <xf numFmtId="0" fontId="10" fillId="0" borderId="0"/>
    <xf numFmtId="0" fontId="23" fillId="15" borderId="6" applyNumberFormat="0" applyProtection="0">
      <alignment horizontal="left" vertical="top" indent="1"/>
    </xf>
    <xf numFmtId="0" fontId="10" fillId="0" borderId="0"/>
    <xf numFmtId="0" fontId="22" fillId="15" borderId="6" applyNumberFormat="0" applyProtection="0">
      <alignment horizontal="left" vertical="top" indent="1"/>
    </xf>
    <xf numFmtId="0" fontId="22" fillId="15" borderId="6" applyNumberFormat="0" applyProtection="0">
      <alignment horizontal="left" vertical="top" indent="1"/>
    </xf>
    <xf numFmtId="4" fontId="23" fillId="9" borderId="6" applyNumberFormat="0" applyProtection="0">
      <alignment horizontal="right" vertical="center"/>
    </xf>
    <xf numFmtId="4" fontId="9" fillId="0" borderId="2" applyNumberFormat="0" applyProtection="0">
      <alignment horizontal="right" vertical="center"/>
    </xf>
    <xf numFmtId="4" fontId="9" fillId="0" borderId="2" applyNumberFormat="0" applyProtection="0">
      <alignment horizontal="right" vertical="center"/>
    </xf>
    <xf numFmtId="0" fontId="10" fillId="0" borderId="0"/>
    <xf numFmtId="4" fontId="60" fillId="9" borderId="6" applyNumberFormat="0" applyProtection="0">
      <alignment horizontal="right" vertical="center"/>
    </xf>
    <xf numFmtId="0" fontId="10" fillId="0" borderId="0"/>
    <xf numFmtId="4" fontId="54" fillId="69" borderId="2" applyNumberFormat="0" applyProtection="0">
      <alignment horizontal="right" vertical="center"/>
    </xf>
    <xf numFmtId="4" fontId="54" fillId="69" borderId="2" applyNumberFormat="0" applyProtection="0">
      <alignment horizontal="right" vertical="center"/>
    </xf>
    <xf numFmtId="0" fontId="10" fillId="0" borderId="0"/>
    <xf numFmtId="0" fontId="10" fillId="0" borderId="0"/>
    <xf numFmtId="4" fontId="9" fillId="11" borderId="2" applyNumberFormat="0" applyProtection="0">
      <alignment horizontal="left" vertical="center" indent="1"/>
    </xf>
    <xf numFmtId="4" fontId="9" fillId="11" borderId="2" applyNumberFormat="0" applyProtection="0">
      <alignment horizontal="left" vertical="center" indent="1"/>
    </xf>
    <xf numFmtId="4" fontId="9" fillId="11" borderId="2" applyNumberFormat="0" applyProtection="0">
      <alignment horizontal="left" vertical="center" indent="1"/>
    </xf>
    <xf numFmtId="0" fontId="10" fillId="0" borderId="0"/>
    <xf numFmtId="0" fontId="10" fillId="0" borderId="0"/>
    <xf numFmtId="0" fontId="23" fillId="10" borderId="6" applyNumberFormat="0" applyProtection="0">
      <alignment horizontal="left" vertical="top" indent="1"/>
    </xf>
    <xf numFmtId="0" fontId="10" fillId="0" borderId="0"/>
    <xf numFmtId="0" fontId="22" fillId="10" borderId="6" applyNumberFormat="0" applyProtection="0">
      <alignment horizontal="left" vertical="top" indent="1"/>
    </xf>
    <xf numFmtId="0" fontId="22" fillId="10" borderId="6" applyNumberFormat="0" applyProtection="0">
      <alignment horizontal="left" vertical="top" indent="1"/>
    </xf>
    <xf numFmtId="0" fontId="10" fillId="0" borderId="0"/>
    <xf numFmtId="4" fontId="61" fillId="70" borderId="0" applyNumberFormat="0" applyProtection="0">
      <alignment horizontal="left" vertical="center" indent="1"/>
    </xf>
    <xf numFmtId="0" fontId="10" fillId="0" borderId="0"/>
    <xf numFmtId="4" fontId="62" fillId="70" borderId="15" applyNumberFormat="0" applyProtection="0">
      <alignment horizontal="left" vertical="center" indent="1"/>
    </xf>
    <xf numFmtId="4" fontId="62" fillId="70" borderId="15" applyNumberFormat="0" applyProtection="0">
      <alignment horizontal="left" vertical="center" indent="1"/>
    </xf>
    <xf numFmtId="0" fontId="9" fillId="71" borderId="1"/>
    <xf numFmtId="0" fontId="9" fillId="71" borderId="1"/>
    <xf numFmtId="0" fontId="10" fillId="0" borderId="0"/>
    <xf numFmtId="4" fontId="63" fillId="9" borderId="6" applyNumberFormat="0" applyProtection="0">
      <alignment horizontal="right" vertical="center"/>
    </xf>
    <xf numFmtId="0" fontId="10" fillId="0" borderId="0"/>
    <xf numFmtId="4" fontId="64" fillId="16" borderId="2" applyNumberFormat="0" applyProtection="0">
      <alignment horizontal="right" vertical="center"/>
    </xf>
    <xf numFmtId="4" fontId="64" fillId="16" borderId="2" applyNumberFormat="0" applyProtection="0">
      <alignment horizontal="right" vertical="center"/>
    </xf>
    <xf numFmtId="0" fontId="65" fillId="0" borderId="0" applyNumberFormat="0" applyFill="0" applyBorder="0" applyAlignment="0" applyProtection="0"/>
    <xf numFmtId="0" fontId="65" fillId="0" borderId="0" applyNumberFormat="0" applyFill="0" applyBorder="0" applyAlignment="0" applyProtection="0"/>
    <xf numFmtId="0" fontId="41" fillId="0" borderId="19" applyNumberFormat="0" applyFill="0" applyAlignment="0" applyProtection="0"/>
    <xf numFmtId="0" fontId="66" fillId="0" borderId="0" applyNumberFormat="0" applyFill="0" applyBorder="0" applyAlignment="0" applyProtection="0"/>
    <xf numFmtId="0" fontId="35" fillId="72" borderId="0" applyNumberFormat="0" applyBorder="0" applyAlignment="0" applyProtection="0"/>
    <xf numFmtId="0" fontId="35" fillId="64" borderId="0" applyNumberFormat="0" applyBorder="0" applyAlignment="0" applyProtection="0"/>
    <xf numFmtId="0" fontId="35" fillId="24" borderId="0" applyNumberFormat="0" applyBorder="0" applyAlignment="0" applyProtection="0"/>
    <xf numFmtId="0" fontId="35" fillId="28" borderId="0" applyNumberFormat="0" applyBorder="0" applyAlignment="0" applyProtection="0"/>
    <xf numFmtId="0" fontId="35" fillId="11" borderId="0" applyNumberFormat="0" applyBorder="0" applyAlignment="0" applyProtection="0"/>
    <xf numFmtId="0" fontId="35" fillId="65" borderId="0" applyNumberFormat="0" applyBorder="0" applyAlignment="0" applyProtection="0"/>
    <xf numFmtId="0" fontId="67" fillId="22" borderId="7" applyNumberFormat="0" applyAlignment="0" applyProtection="0"/>
    <xf numFmtId="0" fontId="68" fillId="7" borderId="14" applyNumberFormat="0" applyAlignment="0" applyProtection="0"/>
    <xf numFmtId="0" fontId="69" fillId="7" borderId="7" applyNumberFormat="0" applyAlignment="0" applyProtection="0"/>
    <xf numFmtId="0" fontId="70" fillId="0" borderId="20" applyNumberFormat="0" applyFill="0" applyAlignment="0" applyProtection="0"/>
    <xf numFmtId="0" fontId="71" fillId="0" borderId="10" applyNumberFormat="0" applyFill="0" applyAlignment="0" applyProtection="0"/>
    <xf numFmtId="0" fontId="72" fillId="0" borderId="21" applyNumberFormat="0" applyFill="0" applyAlignment="0" applyProtection="0"/>
    <xf numFmtId="0" fontId="72" fillId="0" borderId="0" applyNumberFormat="0" applyFill="0" applyBorder="0" applyAlignment="0" applyProtection="0"/>
    <xf numFmtId="0" fontId="73" fillId="0" borderId="22" applyNumberFormat="0" applyFill="0" applyAlignment="0" applyProtection="0"/>
    <xf numFmtId="0" fontId="74" fillId="73" borderId="8" applyNumberFormat="0" applyAlignment="0" applyProtection="0"/>
    <xf numFmtId="0" fontId="75" fillId="0" borderId="0" applyNumberFormat="0" applyFill="0" applyBorder="0" applyAlignment="0" applyProtection="0"/>
    <xf numFmtId="0" fontId="76" fillId="5"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7" fillId="0" borderId="0"/>
    <xf numFmtId="0" fontId="3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0" borderId="0"/>
    <xf numFmtId="0" fontId="2" fillId="0" borderId="0"/>
    <xf numFmtId="0" fontId="2" fillId="0" borderId="0"/>
    <xf numFmtId="0" fontId="15" fillId="0" borderId="0"/>
    <xf numFmtId="0" fontId="10"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4" fillId="0" borderId="0"/>
    <xf numFmtId="0" fontId="2" fillId="0" borderId="0"/>
    <xf numFmtId="0" fontId="2" fillId="0" borderId="0"/>
    <xf numFmtId="0" fontId="2" fillId="0" borderId="0"/>
    <xf numFmtId="0" fontId="2" fillId="0" borderId="0"/>
    <xf numFmtId="0" fontId="10" fillId="0" borderId="0"/>
    <xf numFmtId="0" fontId="2" fillId="0" borderId="0"/>
    <xf numFmtId="0" fontId="10" fillId="0" borderId="0"/>
    <xf numFmtId="0" fontId="10" fillId="0" borderId="0"/>
    <xf numFmtId="0" fontId="10" fillId="0" borderId="0"/>
    <xf numFmtId="0" fontId="10" fillId="0" borderId="0"/>
    <xf numFmtId="0" fontId="24" fillId="0" borderId="0"/>
    <xf numFmtId="0" fontId="77" fillId="0" borderId="0"/>
    <xf numFmtId="0" fontId="77" fillId="0" borderId="0"/>
    <xf numFmtId="0" fontId="15" fillId="0" borderId="0"/>
    <xf numFmtId="0" fontId="2" fillId="0" borderId="0"/>
    <xf numFmtId="0" fontId="2" fillId="0" borderId="0"/>
    <xf numFmtId="0" fontId="2" fillId="0" borderId="0"/>
    <xf numFmtId="0" fontId="2" fillId="0" borderId="0"/>
    <xf numFmtId="0" fontId="2" fillId="0" borderId="0"/>
    <xf numFmtId="0" fontId="15" fillId="0" borderId="0"/>
    <xf numFmtId="0" fontId="24" fillId="0" borderId="0"/>
    <xf numFmtId="0" fontId="2" fillId="0" borderId="0"/>
    <xf numFmtId="0" fontId="2" fillId="0" borderId="0"/>
    <xf numFmtId="0" fontId="2" fillId="0" borderId="0"/>
    <xf numFmtId="0" fontId="2" fillId="0" borderId="0"/>
    <xf numFmtId="0" fontId="2" fillId="0" borderId="0"/>
    <xf numFmtId="0" fontId="77" fillId="0" borderId="0"/>
    <xf numFmtId="0" fontId="2" fillId="0" borderId="0"/>
    <xf numFmtId="0" fontId="2" fillId="0" borderId="0"/>
    <xf numFmtId="0" fontId="77" fillId="0" borderId="0"/>
    <xf numFmtId="0" fontId="77" fillId="0" borderId="0"/>
    <xf numFmtId="0" fontId="2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10" fillId="0" borderId="0"/>
    <xf numFmtId="0" fontId="25" fillId="12" borderId="0"/>
    <xf numFmtId="0" fontId="25" fillId="12"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4" fillId="0" borderId="0"/>
    <xf numFmtId="0" fontId="2" fillId="0" borderId="0"/>
    <xf numFmtId="0" fontId="10" fillId="0" borderId="0"/>
    <xf numFmtId="0" fontId="10" fillId="0" borderId="0"/>
    <xf numFmtId="0" fontId="10" fillId="0" borderId="0"/>
    <xf numFmtId="0" fontId="10" fillId="0" borderId="0"/>
    <xf numFmtId="0" fontId="10"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10" fillId="0" borderId="0"/>
    <xf numFmtId="0" fontId="2" fillId="0" borderId="0"/>
    <xf numFmtId="0" fontId="10"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4" fillId="0" borderId="0"/>
    <xf numFmtId="0" fontId="2" fillId="0" borderId="0"/>
    <xf numFmtId="0" fontId="2" fillId="0" borderId="0"/>
    <xf numFmtId="0" fontId="2" fillId="0" borderId="0"/>
    <xf numFmtId="0" fontId="2" fillId="0" borderId="0"/>
    <xf numFmtId="0" fontId="2" fillId="0" borderId="0"/>
    <xf numFmtId="0" fontId="2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4" fillId="0" borderId="0"/>
    <xf numFmtId="0" fontId="2" fillId="0" borderId="0"/>
    <xf numFmtId="0" fontId="2" fillId="0" borderId="0"/>
    <xf numFmtId="0" fontId="2" fillId="0" borderId="0"/>
    <xf numFmtId="0" fontId="2" fillId="0" borderId="0"/>
    <xf numFmtId="0" fontId="2" fillId="0" borderId="0"/>
    <xf numFmtId="0" fontId="24" fillId="0" borderId="0"/>
    <xf numFmtId="0" fontId="2" fillId="0" borderId="0"/>
    <xf numFmtId="0" fontId="2" fillId="0" borderId="0"/>
    <xf numFmtId="0" fontId="2" fillId="0" borderId="0"/>
    <xf numFmtId="0" fontId="2" fillId="0" borderId="0"/>
    <xf numFmtId="0" fontId="2" fillId="0" borderId="0"/>
    <xf numFmtId="0" fontId="2" fillId="0" borderId="0"/>
    <xf numFmtId="0" fontId="2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4" fillId="0" borderId="0"/>
    <xf numFmtId="0" fontId="26" fillId="0" borderId="0"/>
    <xf numFmtId="0" fontId="2" fillId="0" borderId="0"/>
    <xf numFmtId="0" fontId="2" fillId="0" borderId="0"/>
    <xf numFmtId="0" fontId="15" fillId="0" borderId="0"/>
    <xf numFmtId="0" fontId="2" fillId="0" borderId="0"/>
    <xf numFmtId="0" fontId="10" fillId="0" borderId="0"/>
    <xf numFmtId="0" fontId="10" fillId="0" borderId="0"/>
    <xf numFmtId="0" fontId="10"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10" fillId="0" borderId="0"/>
    <xf numFmtId="0" fontId="10" fillId="0" borderId="0"/>
    <xf numFmtId="0" fontId="10" fillId="0" borderId="0"/>
    <xf numFmtId="0" fontId="2" fillId="0" borderId="0"/>
    <xf numFmtId="0" fontId="10" fillId="0" borderId="0"/>
    <xf numFmtId="0" fontId="2" fillId="0" borderId="0"/>
    <xf numFmtId="0" fontId="2" fillId="0" borderId="0"/>
    <xf numFmtId="0" fontId="2" fillId="0" borderId="0"/>
    <xf numFmtId="0" fontId="2" fillId="0" borderId="0"/>
    <xf numFmtId="0" fontId="10" fillId="0" borderId="0"/>
    <xf numFmtId="0" fontId="10" fillId="0" borderId="0"/>
    <xf numFmtId="0" fontId="78" fillId="0" borderId="0"/>
    <xf numFmtId="0" fontId="2" fillId="0" borderId="0"/>
    <xf numFmtId="0" fontId="2" fillId="0" borderId="0"/>
    <xf numFmtId="0" fontId="78" fillId="0" borderId="0"/>
    <xf numFmtId="0" fontId="78" fillId="0" borderId="0"/>
    <xf numFmtId="0" fontId="78" fillId="0" borderId="0"/>
    <xf numFmtId="0" fontId="10" fillId="0" borderId="0"/>
    <xf numFmtId="0" fontId="26" fillId="0" borderId="0"/>
    <xf numFmtId="0" fontId="2" fillId="0" borderId="0"/>
    <xf numFmtId="0" fontId="2" fillId="0" borderId="0"/>
    <xf numFmtId="0" fontId="78" fillId="0" borderId="0"/>
    <xf numFmtId="0" fontId="78" fillId="0" borderId="0"/>
    <xf numFmtId="0" fontId="78" fillId="0" borderId="0"/>
    <xf numFmtId="0" fontId="78" fillId="0" borderId="0"/>
    <xf numFmtId="0" fontId="78" fillId="0" borderId="0"/>
    <xf numFmtId="0" fontId="26" fillId="0" borderId="0"/>
    <xf numFmtId="0" fontId="2" fillId="0" borderId="0"/>
    <xf numFmtId="0" fontId="2" fillId="0" borderId="0"/>
    <xf numFmtId="0" fontId="10" fillId="0" borderId="0"/>
    <xf numFmtId="0" fontId="2" fillId="0" borderId="0"/>
    <xf numFmtId="0" fontId="26" fillId="0" borderId="0"/>
    <xf numFmtId="0" fontId="26" fillId="0" borderId="0"/>
    <xf numFmtId="0" fontId="26" fillId="0" borderId="0"/>
    <xf numFmtId="0" fontId="26" fillId="0" borderId="0"/>
    <xf numFmtId="0" fontId="10" fillId="0" borderId="0"/>
    <xf numFmtId="0" fontId="10" fillId="0" borderId="0"/>
    <xf numFmtId="0" fontId="79" fillId="0" borderId="0"/>
    <xf numFmtId="0" fontId="79" fillId="0" borderId="0"/>
    <xf numFmtId="0" fontId="79" fillId="0" borderId="0"/>
    <xf numFmtId="0" fontId="79" fillId="0" borderId="0"/>
    <xf numFmtId="0" fontId="79" fillId="0" borderId="0"/>
    <xf numFmtId="0" fontId="79" fillId="0" borderId="0"/>
    <xf numFmtId="0" fontId="10" fillId="0" borderId="0"/>
    <xf numFmtId="0" fontId="25" fillId="12" borderId="0"/>
    <xf numFmtId="0" fontId="2" fillId="0" borderId="0"/>
    <xf numFmtId="0" fontId="2" fillId="0" borderId="0"/>
    <xf numFmtId="0" fontId="2" fillId="0" borderId="0"/>
    <xf numFmtId="0" fontId="2" fillId="0" borderId="0"/>
    <xf numFmtId="0" fontId="2" fillId="0" borderId="0"/>
    <xf numFmtId="0" fontId="2" fillId="0" borderId="0"/>
    <xf numFmtId="0" fontId="24" fillId="0" borderId="0"/>
    <xf numFmtId="0" fontId="2" fillId="0" borderId="0"/>
    <xf numFmtId="0" fontId="2" fillId="0" borderId="0"/>
    <xf numFmtId="0" fontId="2" fillId="0" borderId="0"/>
    <xf numFmtId="0" fontId="2" fillId="0" borderId="0"/>
    <xf numFmtId="0" fontId="25" fillId="12" borderId="0"/>
    <xf numFmtId="0" fontId="25" fillId="12" borderId="0"/>
    <xf numFmtId="0" fontId="25" fillId="12" borderId="0"/>
    <xf numFmtId="0" fontId="25" fillId="12" borderId="0"/>
    <xf numFmtId="0" fontId="25" fillId="12" borderId="0"/>
    <xf numFmtId="0" fontId="24" fillId="0" borderId="0"/>
    <xf numFmtId="0" fontId="10" fillId="0" borderId="0"/>
    <xf numFmtId="0" fontId="2" fillId="0" borderId="0"/>
    <xf numFmtId="0" fontId="2" fillId="0" borderId="0"/>
    <xf numFmtId="0" fontId="2" fillId="0" borderId="0"/>
    <xf numFmtId="0" fontId="2" fillId="0" borderId="0"/>
    <xf numFmtId="0" fontId="2" fillId="0" borderId="0"/>
    <xf numFmtId="0" fontId="24"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10" fillId="0" borderId="0"/>
    <xf numFmtId="0" fontId="10" fillId="0" borderId="0"/>
    <xf numFmtId="0" fontId="10" fillId="0" borderId="0"/>
    <xf numFmtId="0" fontId="24" fillId="0" borderId="0"/>
    <xf numFmtId="0" fontId="26" fillId="0" borderId="0"/>
    <xf numFmtId="0" fontId="2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4" fillId="0" borderId="0"/>
    <xf numFmtId="0" fontId="2" fillId="0" borderId="0"/>
    <xf numFmtId="0" fontId="2" fillId="0" borderId="0"/>
    <xf numFmtId="0" fontId="2" fillId="0" borderId="0"/>
    <xf numFmtId="0" fontId="2" fillId="0" borderId="0"/>
    <xf numFmtId="0" fontId="2" fillId="0" borderId="0"/>
    <xf numFmtId="0" fontId="24" fillId="0" borderId="0"/>
    <xf numFmtId="0" fontId="2" fillId="0" borderId="0"/>
    <xf numFmtId="0" fontId="2" fillId="0" borderId="0"/>
    <xf numFmtId="0" fontId="2" fillId="0" borderId="0"/>
    <xf numFmtId="0" fontId="2" fillId="0" borderId="0"/>
    <xf numFmtId="0" fontId="2" fillId="0" borderId="0"/>
    <xf numFmtId="0" fontId="2" fillId="0" borderId="0"/>
    <xf numFmtId="0" fontId="2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4" fillId="0" borderId="0"/>
    <xf numFmtId="0" fontId="10" fillId="0" borderId="0"/>
    <xf numFmtId="0" fontId="24" fillId="0" borderId="0"/>
    <xf numFmtId="0" fontId="16" fillId="0" borderId="0"/>
    <xf numFmtId="0" fontId="24" fillId="0" borderId="0"/>
    <xf numFmtId="0" fontId="24" fillId="0" borderId="0"/>
    <xf numFmtId="0" fontId="24" fillId="0" borderId="0"/>
    <xf numFmtId="0" fontId="24" fillId="0" borderId="0"/>
    <xf numFmtId="0" fontId="15" fillId="0" borderId="0"/>
    <xf numFmtId="0" fontId="16" fillId="0" borderId="0"/>
    <xf numFmtId="0" fontId="10" fillId="0" borderId="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4" fillId="0" borderId="0"/>
    <xf numFmtId="0" fontId="15" fillId="0" borderId="0"/>
    <xf numFmtId="0" fontId="2" fillId="0" borderId="0"/>
    <xf numFmtId="0" fontId="2" fillId="0" borderId="0"/>
    <xf numFmtId="0" fontId="2" fillId="0" borderId="0"/>
    <xf numFmtId="0" fontId="2" fillId="0" borderId="0"/>
    <xf numFmtId="0" fontId="2" fillId="0" borderId="0"/>
    <xf numFmtId="0" fontId="24"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0" borderId="0"/>
    <xf numFmtId="0" fontId="15" fillId="0" borderId="0"/>
    <xf numFmtId="0" fontId="15" fillId="0" borderId="0"/>
    <xf numFmtId="0" fontId="15" fillId="0" borderId="0"/>
    <xf numFmtId="0" fontId="24" fillId="0" borderId="0"/>
    <xf numFmtId="0" fontId="80" fillId="17" borderId="0" applyNumberFormat="0" applyBorder="0" applyAlignment="0" applyProtection="0"/>
    <xf numFmtId="0" fontId="81" fillId="0" borderId="0" applyNumberFormat="0" applyFill="0" applyBorder="0" applyAlignment="0" applyProtection="0"/>
    <xf numFmtId="0" fontId="10" fillId="15" borderId="13"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6" fillId="0" borderId="0" applyFont="0" applyFill="0" applyBorder="0" applyAlignment="0" applyProtection="0"/>
    <xf numFmtId="9" fontId="24" fillId="0" borderId="0" applyFont="0" applyFill="0" applyBorder="0" applyAlignment="0" applyProtection="0"/>
    <xf numFmtId="0" fontId="82" fillId="0" borderId="23" applyNumberFormat="0" applyFill="0" applyAlignment="0" applyProtection="0"/>
    <xf numFmtId="0" fontId="83" fillId="0" borderId="0"/>
    <xf numFmtId="0" fontId="84" fillId="0" borderId="0" applyNumberForma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70"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0"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0"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4"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5" fillId="0" borderId="0" applyFont="0" applyFill="0" applyBorder="0" applyAlignment="0" applyProtection="0"/>
    <xf numFmtId="0" fontId="85" fillId="19"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171">
    <xf numFmtId="0" fontId="0" fillId="0" borderId="0" xfId="0"/>
    <xf numFmtId="49" fontId="17" fillId="3" borderId="0" xfId="0" applyNumberFormat="1" applyFont="1" applyFill="1" applyAlignment="1">
      <alignment vertical="center" wrapText="1"/>
    </xf>
    <xf numFmtId="0" fontId="11" fillId="3" borderId="0" xfId="0" applyFont="1" applyFill="1" applyAlignment="1">
      <alignment vertical="center" wrapText="1"/>
    </xf>
    <xf numFmtId="0" fontId="17" fillId="3" borderId="0" xfId="0" applyFont="1" applyFill="1" applyAlignment="1">
      <alignment wrapText="1"/>
    </xf>
    <xf numFmtId="0" fontId="17" fillId="3" borderId="0" xfId="0" applyFont="1" applyFill="1" applyAlignment="1">
      <alignment vertical="center" wrapText="1"/>
    </xf>
    <xf numFmtId="0" fontId="17" fillId="3" borderId="0" xfId="0" applyFont="1" applyFill="1" applyAlignment="1">
      <alignment horizontal="center" vertical="center" wrapText="1"/>
    </xf>
    <xf numFmtId="0" fontId="17" fillId="3" borderId="0" xfId="0" applyFont="1" applyFill="1" applyAlignment="1">
      <alignment horizontal="center" wrapText="1"/>
    </xf>
    <xf numFmtId="14" fontId="17" fillId="3" borderId="0" xfId="0" applyNumberFormat="1" applyFont="1" applyFill="1" applyAlignment="1">
      <alignment wrapText="1"/>
    </xf>
    <xf numFmtId="14" fontId="17" fillId="3" borderId="0" xfId="0" applyNumberFormat="1" applyFont="1" applyFill="1" applyAlignment="1">
      <alignment horizontal="center" vertical="center" wrapText="1"/>
    </xf>
    <xf numFmtId="0" fontId="11" fillId="3" borderId="0" xfId="0" applyFont="1" applyFill="1"/>
    <xf numFmtId="0" fontId="12" fillId="3" borderId="0" xfId="0" applyFont="1" applyFill="1"/>
    <xf numFmtId="0" fontId="11" fillId="3" borderId="0" xfId="0" applyFont="1" applyFill="1" applyAlignment="1">
      <alignment horizontal="center" vertical="center"/>
    </xf>
    <xf numFmtId="0" fontId="11" fillId="3" borderId="0" xfId="0" applyFont="1" applyFill="1" applyAlignment="1">
      <alignment vertical="center"/>
    </xf>
    <xf numFmtId="49" fontId="13" fillId="3" borderId="0" xfId="0" applyNumberFormat="1" applyFont="1" applyFill="1" applyAlignment="1">
      <alignment vertical="center" wrapText="1"/>
    </xf>
    <xf numFmtId="166" fontId="11" fillId="3" borderId="0" xfId="0" applyNumberFormat="1" applyFont="1" applyFill="1" applyAlignment="1">
      <alignment horizontal="center" vertical="center"/>
    </xf>
    <xf numFmtId="0" fontId="12" fillId="3" borderId="0" xfId="0" applyFont="1" applyFill="1" applyAlignment="1">
      <alignment vertical="center"/>
    </xf>
    <xf numFmtId="1" fontId="16" fillId="3" borderId="1" xfId="0" applyNumberFormat="1" applyFont="1" applyFill="1" applyBorder="1" applyAlignment="1">
      <alignment horizontal="center" vertical="center" wrapText="1"/>
    </xf>
    <xf numFmtId="165" fontId="16" fillId="3" borderId="1" xfId="0" applyNumberFormat="1" applyFont="1" applyFill="1" applyBorder="1" applyAlignment="1">
      <alignment horizontal="center" vertical="center" wrapText="1"/>
    </xf>
    <xf numFmtId="164" fontId="12" fillId="3" borderId="1" xfId="0" applyNumberFormat="1" applyFont="1" applyFill="1" applyBorder="1" applyAlignment="1">
      <alignment horizontal="center" vertical="center"/>
    </xf>
    <xf numFmtId="166" fontId="8" fillId="3" borderId="1" xfId="0" applyNumberFormat="1" applyFont="1" applyFill="1" applyBorder="1" applyAlignment="1">
      <alignment horizontal="center" vertical="center"/>
    </xf>
    <xf numFmtId="1" fontId="16"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1" fontId="12" fillId="0" borderId="1" xfId="0" applyNumberFormat="1" applyFont="1" applyFill="1" applyBorder="1" applyAlignment="1">
      <alignment horizontal="center" vertical="center" wrapText="1"/>
    </xf>
    <xf numFmtId="166" fontId="12"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16" fillId="4" borderId="1" xfId="0" applyFont="1" applyFill="1" applyBorder="1" applyAlignment="1">
      <alignment vertical="center" wrapText="1" shrinkToFit="1"/>
    </xf>
    <xf numFmtId="166" fontId="13" fillId="3" borderId="1" xfId="0" applyNumberFormat="1" applyFont="1" applyFill="1" applyBorder="1" applyAlignment="1">
      <alignment horizontal="center" vertical="center"/>
    </xf>
    <xf numFmtId="0" fontId="13" fillId="0" borderId="1" xfId="0" applyNumberFormat="1" applyFont="1" applyFill="1" applyBorder="1" applyAlignment="1">
      <alignment horizontal="center" vertical="center" wrapText="1"/>
    </xf>
    <xf numFmtId="0" fontId="27" fillId="3" borderId="0" xfId="0" applyFont="1" applyFill="1" applyAlignment="1">
      <alignment vertical="center" wrapText="1"/>
    </xf>
    <xf numFmtId="0" fontId="21" fillId="3" borderId="0" xfId="0" applyFont="1" applyFill="1" applyAlignment="1">
      <alignment vertical="center" wrapText="1"/>
    </xf>
    <xf numFmtId="0" fontId="29" fillId="3" borderId="0" xfId="0" applyFont="1" applyFill="1" applyAlignment="1">
      <alignment horizontal="center"/>
    </xf>
    <xf numFmtId="49" fontId="27" fillId="3" borderId="0" xfId="0" applyNumberFormat="1" applyFont="1" applyFill="1" applyAlignment="1">
      <alignment vertical="center" wrapText="1"/>
    </xf>
    <xf numFmtId="49" fontId="28" fillId="3" borderId="0" xfId="0" applyNumberFormat="1" applyFont="1" applyFill="1" applyBorder="1" applyAlignment="1">
      <alignment horizontal="center" vertical="center" wrapText="1"/>
    </xf>
    <xf numFmtId="166" fontId="28" fillId="3" borderId="0" xfId="0" applyNumberFormat="1" applyFont="1" applyFill="1" applyBorder="1" applyAlignment="1">
      <alignment horizontal="center" vertical="center" wrapText="1"/>
    </xf>
    <xf numFmtId="49" fontId="21" fillId="3" borderId="0" xfId="0" applyNumberFormat="1" applyFont="1" applyFill="1" applyBorder="1" applyAlignment="1">
      <alignment horizontal="center" vertical="center" wrapText="1"/>
    </xf>
    <xf numFmtId="166" fontId="27" fillId="3" borderId="0" xfId="0" applyNumberFormat="1" applyFont="1" applyFill="1" applyAlignment="1">
      <alignment vertical="center" wrapText="1"/>
    </xf>
    <xf numFmtId="0" fontId="17" fillId="3" borderId="0" xfId="0" applyFont="1" applyFill="1" applyBorder="1" applyAlignment="1">
      <alignment wrapText="1"/>
    </xf>
    <xf numFmtId="0" fontId="17" fillId="3" borderId="0" xfId="0" applyFont="1" applyFill="1" applyBorder="1" applyAlignment="1">
      <alignment vertical="center" wrapText="1"/>
    </xf>
    <xf numFmtId="49" fontId="17" fillId="3" borderId="0" xfId="0" applyNumberFormat="1" applyFont="1" applyFill="1" applyBorder="1" applyAlignment="1">
      <alignment vertical="center" wrapText="1"/>
    </xf>
    <xf numFmtId="0" fontId="16" fillId="3" borderId="1" xfId="0" applyFont="1" applyFill="1" applyBorder="1" applyAlignment="1">
      <alignment horizontal="center" vertical="center" wrapText="1" shrinkToFit="1"/>
    </xf>
    <xf numFmtId="0" fontId="16" fillId="3" borderId="0" xfId="0" applyFont="1" applyFill="1" applyBorder="1" applyAlignment="1">
      <alignment vertical="center" wrapText="1" shrinkToFit="1"/>
    </xf>
    <xf numFmtId="0" fontId="16" fillId="3" borderId="1" xfId="0" applyFont="1" applyFill="1" applyBorder="1" applyAlignment="1">
      <alignment vertical="center" wrapText="1" shrinkToFit="1"/>
    </xf>
    <xf numFmtId="49" fontId="13" fillId="3" borderId="0" xfId="0" applyNumberFormat="1" applyFont="1" applyFill="1" applyAlignment="1">
      <alignment horizontal="center" vertical="center" wrapText="1"/>
    </xf>
    <xf numFmtId="49" fontId="31" fillId="3" borderId="0" xfId="0" applyNumberFormat="1" applyFont="1" applyFill="1" applyAlignment="1">
      <alignment vertical="center" wrapText="1"/>
    </xf>
    <xf numFmtId="49" fontId="32" fillId="3" borderId="0" xfId="5" applyNumberFormat="1" applyFont="1" applyFill="1"/>
    <xf numFmtId="49" fontId="13" fillId="3" borderId="0" xfId="5" applyNumberFormat="1" applyFont="1" applyFill="1" applyBorder="1" applyAlignment="1">
      <alignment horizontal="center" vertical="center" wrapText="1"/>
    </xf>
    <xf numFmtId="49" fontId="32" fillId="3" borderId="0" xfId="0" applyNumberFormat="1" applyFont="1" applyFill="1"/>
    <xf numFmtId="49" fontId="12" fillId="0" borderId="1" xfId="0" applyNumberFormat="1" applyFont="1" applyFill="1" applyBorder="1" applyAlignment="1">
      <alignment horizontal="center" vertical="center" wrapText="1"/>
    </xf>
    <xf numFmtId="1" fontId="13" fillId="0" borderId="1" xfId="0" applyNumberFormat="1" applyFont="1" applyFill="1" applyBorder="1" applyAlignment="1">
      <alignment horizontal="center" vertical="center" wrapText="1"/>
    </xf>
    <xf numFmtId="166" fontId="8" fillId="0" borderId="1" xfId="0" applyNumberFormat="1" applyFont="1" applyFill="1" applyBorder="1" applyAlignment="1">
      <alignment horizontal="center" vertical="center"/>
    </xf>
    <xf numFmtId="3" fontId="8" fillId="0" borderId="1" xfId="0" applyNumberFormat="1" applyFont="1" applyFill="1" applyBorder="1" applyAlignment="1">
      <alignment horizontal="center" vertical="center"/>
    </xf>
    <xf numFmtId="166" fontId="16" fillId="3" borderId="1" xfId="0" applyNumberFormat="1" applyFont="1" applyFill="1" applyBorder="1" applyAlignment="1">
      <alignment horizontal="center" vertical="center" wrapText="1"/>
    </xf>
    <xf numFmtId="167" fontId="16" fillId="3" borderId="1" xfId="0" applyNumberFormat="1" applyFont="1" applyFill="1" applyBorder="1" applyAlignment="1">
      <alignment horizontal="center" vertical="center" wrapText="1" shrinkToFit="1"/>
    </xf>
    <xf numFmtId="168" fontId="13" fillId="3" borderId="1" xfId="0" applyNumberFormat="1" applyFont="1" applyFill="1" applyBorder="1" applyAlignment="1">
      <alignment horizontal="center" vertical="center" wrapText="1" shrinkToFit="1"/>
    </xf>
    <xf numFmtId="165" fontId="13" fillId="3" borderId="1" xfId="0" applyNumberFormat="1" applyFont="1" applyFill="1" applyBorder="1" applyAlignment="1">
      <alignment horizontal="center" vertical="center"/>
    </xf>
    <xf numFmtId="166" fontId="33" fillId="0" borderId="1" xfId="0" applyNumberFormat="1" applyFont="1" applyFill="1" applyBorder="1" applyAlignment="1">
      <alignment horizontal="center" vertical="center" wrapText="1"/>
    </xf>
    <xf numFmtId="49" fontId="33" fillId="3" borderId="0" xfId="0" applyNumberFormat="1" applyFont="1" applyFill="1" applyAlignment="1">
      <alignment vertical="center" wrapText="1"/>
    </xf>
    <xf numFmtId="3" fontId="8" fillId="0" borderId="1" xfId="0" applyNumberFormat="1" applyFont="1" applyFill="1" applyBorder="1" applyAlignment="1">
      <alignment horizontal="center" vertical="center" wrapText="1"/>
    </xf>
    <xf numFmtId="3" fontId="8" fillId="3" borderId="1" xfId="0" applyNumberFormat="1" applyFont="1" applyFill="1" applyBorder="1" applyAlignment="1">
      <alignment horizontal="center" vertical="center" wrapText="1"/>
    </xf>
    <xf numFmtId="0" fontId="16" fillId="13" borderId="1" xfId="0" applyFont="1" applyFill="1" applyBorder="1" applyAlignment="1">
      <alignment horizontal="center" vertical="center" wrapText="1"/>
    </xf>
    <xf numFmtId="0" fontId="16" fillId="13" borderId="3" xfId="0" applyFont="1" applyFill="1" applyBorder="1" applyAlignment="1">
      <alignment horizontal="center" vertical="center" wrapText="1"/>
    </xf>
    <xf numFmtId="0" fontId="16" fillId="13" borderId="1" xfId="0" applyFont="1" applyFill="1" applyBorder="1" applyAlignment="1">
      <alignment horizontal="left" vertical="center" wrapText="1"/>
    </xf>
    <xf numFmtId="0" fontId="16" fillId="13" borderId="3" xfId="0" applyFont="1" applyFill="1" applyBorder="1" applyAlignment="1">
      <alignment horizontal="left" vertical="center" wrapText="1"/>
    </xf>
    <xf numFmtId="166" fontId="16" fillId="13" borderId="3" xfId="0" applyNumberFormat="1" applyFont="1" applyFill="1" applyBorder="1" applyAlignment="1">
      <alignment horizontal="center" vertical="center" wrapText="1"/>
    </xf>
    <xf numFmtId="166" fontId="16" fillId="13" borderId="1" xfId="0" applyNumberFormat="1" applyFont="1" applyFill="1" applyBorder="1" applyAlignment="1">
      <alignment horizontal="center" vertical="center" wrapText="1"/>
    </xf>
    <xf numFmtId="49" fontId="14" fillId="13" borderId="1" xfId="0" applyNumberFormat="1" applyFont="1" applyFill="1" applyBorder="1" applyAlignment="1">
      <alignment horizontal="center" vertical="center" wrapText="1"/>
    </xf>
    <xf numFmtId="0" fontId="16" fillId="13" borderId="1" xfId="0" applyFont="1" applyFill="1" applyBorder="1" applyAlignment="1">
      <alignment vertical="center" wrapText="1" shrinkToFit="1"/>
    </xf>
    <xf numFmtId="49" fontId="12" fillId="13" borderId="1" xfId="0" applyNumberFormat="1" applyFont="1" applyFill="1" applyBorder="1" applyAlignment="1">
      <alignment vertical="center" wrapText="1"/>
    </xf>
    <xf numFmtId="164" fontId="16" fillId="13" borderId="1" xfId="0" applyNumberFormat="1" applyFont="1" applyFill="1" applyBorder="1" applyAlignment="1">
      <alignment horizontal="center" vertical="center" wrapText="1"/>
    </xf>
    <xf numFmtId="0" fontId="16" fillId="13" borderId="1" xfId="0" applyFont="1" applyFill="1" applyBorder="1" applyAlignment="1">
      <alignment horizontal="center" wrapText="1"/>
    </xf>
    <xf numFmtId="0" fontId="12" fillId="13" borderId="1" xfId="0" applyFont="1" applyFill="1" applyBorder="1" applyAlignment="1">
      <alignment horizontal="center" vertical="center" wrapText="1"/>
    </xf>
    <xf numFmtId="0" fontId="12" fillId="13" borderId="1" xfId="0" applyFont="1" applyFill="1" applyBorder="1" applyAlignment="1">
      <alignment horizontal="left" vertical="center" wrapText="1"/>
    </xf>
    <xf numFmtId="0" fontId="13" fillId="13" borderId="1" xfId="0" applyFont="1" applyFill="1" applyBorder="1" applyAlignment="1">
      <alignment horizontal="center" vertical="center" wrapText="1"/>
    </xf>
    <xf numFmtId="0" fontId="20" fillId="13" borderId="1" xfId="0" applyFont="1" applyFill="1" applyBorder="1" applyAlignment="1">
      <alignment horizontal="center" vertical="center" wrapText="1"/>
    </xf>
    <xf numFmtId="49" fontId="12" fillId="13" borderId="1" xfId="0" applyNumberFormat="1" applyFont="1" applyFill="1" applyBorder="1" applyAlignment="1">
      <alignment horizontal="center" vertical="center" wrapText="1"/>
    </xf>
    <xf numFmtId="164" fontId="12" fillId="13" borderId="1" xfId="0" applyNumberFormat="1" applyFont="1" applyFill="1" applyBorder="1" applyAlignment="1">
      <alignment horizontal="center" vertical="center" wrapText="1"/>
    </xf>
    <xf numFmtId="0" fontId="12" fillId="13" borderId="1" xfId="0" applyFont="1" applyFill="1" applyBorder="1" applyAlignment="1">
      <alignment horizontal="center" vertical="center"/>
    </xf>
    <xf numFmtId="0" fontId="16" fillId="13" borderId="1" xfId="0" applyFont="1" applyFill="1" applyBorder="1" applyAlignment="1">
      <alignment horizontal="center" vertical="center" wrapText="1" shrinkToFit="1"/>
    </xf>
    <xf numFmtId="0" fontId="8" fillId="13" borderId="1" xfId="0" applyFont="1" applyFill="1" applyBorder="1" applyAlignment="1">
      <alignment horizontal="center" vertical="center" wrapText="1"/>
    </xf>
    <xf numFmtId="49" fontId="8" fillId="13" borderId="1" xfId="0" applyNumberFormat="1" applyFont="1" applyFill="1" applyBorder="1" applyAlignment="1">
      <alignment horizontal="center" vertical="center" wrapText="1"/>
    </xf>
    <xf numFmtId="0" fontId="8" fillId="13" borderId="1" xfId="0" applyFont="1" applyFill="1" applyBorder="1" applyAlignment="1">
      <alignment horizontal="left" vertical="center" wrapText="1"/>
    </xf>
    <xf numFmtId="0" fontId="7" fillId="13" borderId="1" xfId="0" applyFont="1" applyFill="1" applyBorder="1" applyAlignment="1">
      <alignment horizontal="center" vertical="center" wrapText="1"/>
    </xf>
    <xf numFmtId="0" fontId="8" fillId="13" borderId="1" xfId="0" applyFont="1" applyFill="1" applyBorder="1" applyAlignment="1">
      <alignment horizontal="center" vertical="center"/>
    </xf>
    <xf numFmtId="0" fontId="8" fillId="13" borderId="1" xfId="0" applyFont="1" applyFill="1" applyBorder="1"/>
    <xf numFmtId="1" fontId="13" fillId="13" borderId="1" xfId="0" applyNumberFormat="1" applyFont="1" applyFill="1" applyBorder="1" applyAlignment="1">
      <alignment horizontal="center" vertical="center"/>
    </xf>
    <xf numFmtId="0" fontId="13" fillId="13" borderId="1" xfId="0" applyFont="1" applyFill="1" applyBorder="1" applyAlignment="1">
      <alignment horizontal="left" vertical="center" wrapText="1"/>
    </xf>
    <xf numFmtId="0" fontId="30" fillId="13" borderId="1" xfId="0" applyFont="1" applyFill="1" applyBorder="1" applyAlignment="1">
      <alignment horizontal="left" vertical="center" wrapText="1"/>
    </xf>
    <xf numFmtId="49" fontId="8" fillId="13" borderId="1" xfId="0" applyNumberFormat="1" applyFont="1" applyFill="1" applyBorder="1" applyAlignment="1">
      <alignment horizontal="center" vertical="center"/>
    </xf>
    <xf numFmtId="0" fontId="8" fillId="13" borderId="1" xfId="0" applyNumberFormat="1" applyFont="1" applyFill="1" applyBorder="1" applyAlignment="1">
      <alignment horizontal="center" vertical="center" wrapText="1"/>
    </xf>
    <xf numFmtId="49" fontId="13" fillId="13" borderId="1" xfId="5" applyNumberFormat="1" applyFont="1" applyFill="1" applyBorder="1" applyAlignment="1">
      <alignment horizontal="center" vertical="center" wrapText="1"/>
    </xf>
    <xf numFmtId="49" fontId="13" fillId="13" borderId="1" xfId="5" applyNumberFormat="1" applyFont="1" applyFill="1" applyBorder="1" applyAlignment="1">
      <alignment horizontal="left" vertical="center" wrapText="1"/>
    </xf>
    <xf numFmtId="49" fontId="31" fillId="13" borderId="1" xfId="5" applyNumberFormat="1" applyFont="1" applyFill="1" applyBorder="1" applyAlignment="1">
      <alignment horizontal="center" vertical="center" wrapText="1"/>
    </xf>
    <xf numFmtId="49" fontId="13" fillId="13" borderId="1" xfId="0" applyNumberFormat="1" applyFont="1" applyFill="1" applyBorder="1" applyAlignment="1">
      <alignment horizontal="center" vertical="center" wrapText="1"/>
    </xf>
    <xf numFmtId="49" fontId="13" fillId="13" borderId="1" xfId="0" applyNumberFormat="1" applyFont="1" applyFill="1" applyBorder="1" applyAlignment="1">
      <alignment horizontal="center" vertical="center"/>
    </xf>
    <xf numFmtId="0" fontId="33" fillId="13" borderId="1" xfId="0" applyFont="1" applyFill="1" applyBorder="1" applyAlignment="1">
      <alignment horizontal="center" vertical="center" wrapText="1"/>
    </xf>
    <xf numFmtId="49" fontId="13" fillId="13" borderId="1" xfId="0" applyNumberFormat="1" applyFont="1" applyFill="1" applyBorder="1" applyAlignment="1">
      <alignment horizontal="center" vertical="center" wrapText="1"/>
    </xf>
    <xf numFmtId="0" fontId="16" fillId="13" borderId="1" xfId="0" applyFont="1" applyFill="1" applyBorder="1" applyAlignment="1">
      <alignment horizontal="center" vertical="center" wrapText="1"/>
    </xf>
    <xf numFmtId="16" fontId="16" fillId="13"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shrinkToFit="1"/>
    </xf>
    <xf numFmtId="14" fontId="16" fillId="3" borderId="1" xfId="0" applyNumberFormat="1" applyFont="1" applyFill="1" applyBorder="1" applyAlignment="1">
      <alignment horizontal="center" vertical="center" wrapText="1"/>
    </xf>
    <xf numFmtId="1" fontId="16" fillId="0" borderId="1" xfId="0" applyNumberFormat="1" applyFont="1" applyFill="1" applyBorder="1" applyAlignment="1">
      <alignment horizontal="center" vertical="center" wrapText="1" shrinkToFit="1"/>
    </xf>
    <xf numFmtId="166" fontId="16" fillId="3" borderId="1" xfId="0" applyNumberFormat="1" applyFont="1" applyFill="1" applyBorder="1" applyAlignment="1">
      <alignment horizontal="center" vertical="center" wrapText="1" shrinkToFit="1"/>
    </xf>
    <xf numFmtId="0" fontId="17" fillId="3" borderId="1" xfId="0" applyFont="1" applyFill="1" applyBorder="1" applyAlignment="1">
      <alignment horizontal="center" vertical="center" wrapText="1"/>
    </xf>
    <xf numFmtId="14" fontId="17" fillId="3" borderId="1" xfId="0" applyNumberFormat="1" applyFont="1" applyFill="1" applyBorder="1" applyAlignment="1">
      <alignment horizontal="center" vertical="center" wrapText="1"/>
    </xf>
    <xf numFmtId="0" fontId="17" fillId="3" borderId="0" xfId="0" applyFont="1" applyFill="1" applyBorder="1" applyAlignment="1">
      <alignment horizontal="center" vertical="center" wrapText="1"/>
    </xf>
    <xf numFmtId="14" fontId="17" fillId="3" borderId="0" xfId="0" applyNumberFormat="1" applyFont="1" applyFill="1" applyBorder="1" applyAlignment="1">
      <alignment horizontal="center" vertical="center" wrapText="1"/>
    </xf>
    <xf numFmtId="0" fontId="86" fillId="13" borderId="1" xfId="0" applyNumberFormat="1" applyFont="1" applyFill="1" applyBorder="1" applyAlignment="1">
      <alignment horizontal="center" vertical="center" wrapText="1"/>
    </xf>
    <xf numFmtId="0" fontId="86" fillId="13" borderId="1" xfId="0" applyFont="1" applyFill="1" applyBorder="1" applyAlignment="1">
      <alignment horizontal="center" vertical="center" wrapText="1"/>
    </xf>
    <xf numFmtId="0" fontId="87" fillId="13" borderId="1" xfId="0" applyFont="1" applyFill="1" applyBorder="1" applyAlignment="1">
      <alignment horizontal="center" vertical="center" wrapText="1"/>
    </xf>
    <xf numFmtId="49" fontId="86" fillId="13" borderId="1" xfId="0" applyNumberFormat="1" applyFont="1" applyFill="1" applyBorder="1" applyAlignment="1">
      <alignment horizontal="center" vertical="center" wrapText="1"/>
    </xf>
    <xf numFmtId="164" fontId="86" fillId="13" borderId="1" xfId="0" applyNumberFormat="1" applyFont="1" applyFill="1" applyBorder="1" applyAlignment="1">
      <alignment horizontal="center" vertical="center" wrapText="1"/>
    </xf>
    <xf numFmtId="0" fontId="86" fillId="13"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167" fontId="8" fillId="3" borderId="1" xfId="0" applyNumberFormat="1" applyFont="1" applyFill="1" applyBorder="1" applyAlignment="1">
      <alignment horizontal="center" vertical="center" wrapText="1" shrinkToFit="1"/>
    </xf>
    <xf numFmtId="2" fontId="13" fillId="3" borderId="1" xfId="0" applyNumberFormat="1" applyFont="1" applyFill="1" applyBorder="1" applyAlignment="1">
      <alignment horizontal="center" vertical="center" wrapText="1" shrinkToFit="1"/>
    </xf>
    <xf numFmtId="4" fontId="13" fillId="3" borderId="1" xfId="0" applyNumberFormat="1" applyFont="1" applyFill="1" applyBorder="1" applyAlignment="1">
      <alignment horizontal="center" vertical="center" wrapText="1" shrinkToFit="1"/>
    </xf>
    <xf numFmtId="49" fontId="33" fillId="0" borderId="5" xfId="0" applyNumberFormat="1" applyFont="1" applyFill="1" applyBorder="1" applyAlignment="1">
      <alignment horizontal="center" vertical="center" wrapText="1"/>
    </xf>
    <xf numFmtId="49" fontId="14" fillId="13" borderId="1" xfId="0" applyNumberFormat="1" applyFont="1" applyFill="1" applyBorder="1" applyAlignment="1">
      <alignment horizontal="center" vertical="center" wrapText="1"/>
    </xf>
    <xf numFmtId="0" fontId="16" fillId="13" borderId="1" xfId="0" applyFont="1" applyFill="1" applyBorder="1" applyAlignment="1">
      <alignment vertical="center" wrapText="1" shrinkToFit="1"/>
    </xf>
    <xf numFmtId="49" fontId="12" fillId="13" borderId="1" xfId="0" applyNumberFormat="1" applyFont="1" applyFill="1" applyBorder="1" applyAlignment="1">
      <alignment vertical="center" wrapText="1"/>
    </xf>
    <xf numFmtId="165" fontId="16" fillId="0" borderId="1" xfId="0" applyNumberFormat="1" applyFont="1" applyFill="1" applyBorder="1" applyAlignment="1">
      <alignment horizontal="center" vertical="center" wrapText="1"/>
    </xf>
    <xf numFmtId="0" fontId="13" fillId="3" borderId="0" xfId="0" applyNumberFormat="1" applyFont="1" applyFill="1" applyAlignment="1">
      <alignment vertical="center" wrapText="1"/>
    </xf>
    <xf numFmtId="0" fontId="33" fillId="0" borderId="5" xfId="0" applyNumberFormat="1" applyFont="1" applyFill="1" applyBorder="1" applyAlignment="1">
      <alignment horizontal="center" vertical="center" wrapText="1"/>
    </xf>
    <xf numFmtId="14" fontId="33" fillId="0" borderId="5" xfId="0" applyNumberFormat="1" applyFont="1" applyFill="1" applyBorder="1" applyAlignment="1">
      <alignment horizontal="center" vertical="center" wrapText="1"/>
    </xf>
    <xf numFmtId="2" fontId="13" fillId="3" borderId="0" xfId="0" applyNumberFormat="1" applyFont="1" applyFill="1" applyAlignment="1">
      <alignment vertical="center" wrapText="1"/>
    </xf>
    <xf numFmtId="49" fontId="13" fillId="13" borderId="1" xfId="0" applyNumberFormat="1" applyFont="1" applyFill="1" applyBorder="1" applyAlignment="1">
      <alignment horizontal="center" vertical="center" wrapText="1"/>
    </xf>
    <xf numFmtId="14" fontId="33"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3" xfId="0" applyFont="1" applyFill="1" applyBorder="1" applyAlignment="1">
      <alignment horizontal="left" vertical="center" wrapText="1"/>
    </xf>
    <xf numFmtId="171" fontId="16" fillId="3" borderId="1" xfId="0" applyNumberFormat="1" applyFont="1" applyFill="1" applyBorder="1" applyAlignment="1">
      <alignment horizontal="center" vertical="center" wrapText="1" shrinkToFit="1"/>
    </xf>
    <xf numFmtId="168" fontId="16" fillId="3" borderId="1" xfId="0" applyNumberFormat="1"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49" fontId="12" fillId="0" borderId="1" xfId="0" applyNumberFormat="1" applyFont="1" applyFill="1" applyBorder="1" applyAlignment="1">
      <alignment vertical="center" wrapText="1"/>
    </xf>
    <xf numFmtId="0" fontId="16" fillId="0" borderId="1" xfId="0" applyFont="1" applyFill="1" applyBorder="1" applyAlignment="1">
      <alignment vertical="center" wrapText="1" shrinkToFit="1"/>
    </xf>
    <xf numFmtId="49" fontId="88" fillId="13" borderId="1" xfId="0" applyNumberFormat="1" applyFont="1" applyFill="1" applyBorder="1" applyAlignment="1">
      <alignment horizontal="center" vertical="center" wrapText="1"/>
    </xf>
    <xf numFmtId="49" fontId="20" fillId="13" borderId="1" xfId="0" applyNumberFormat="1" applyFont="1" applyFill="1" applyBorder="1" applyAlignment="1">
      <alignment vertical="center" wrapText="1"/>
    </xf>
    <xf numFmtId="171" fontId="89" fillId="13" borderId="1" xfId="0" applyNumberFormat="1" applyFont="1" applyFill="1" applyBorder="1" applyAlignment="1">
      <alignment horizontal="center" vertical="center" wrapText="1" shrinkToFit="1"/>
    </xf>
    <xf numFmtId="167" fontId="7" fillId="13" borderId="1" xfId="0" applyNumberFormat="1" applyFont="1" applyFill="1" applyBorder="1" applyAlignment="1">
      <alignment horizontal="center" vertical="center" wrapText="1" shrinkToFit="1"/>
    </xf>
    <xf numFmtId="168" fontId="89" fillId="13" borderId="1" xfId="0" applyNumberFormat="1" applyFont="1" applyFill="1" applyBorder="1" applyAlignment="1">
      <alignment horizontal="center" vertical="center" wrapText="1"/>
    </xf>
    <xf numFmtId="49" fontId="16" fillId="3" borderId="1" xfId="0" applyNumberFormat="1" applyFont="1" applyFill="1" applyBorder="1" applyAlignment="1">
      <alignment horizontal="center" vertical="center" wrapText="1" shrinkToFit="1"/>
    </xf>
    <xf numFmtId="0" fontId="89" fillId="13" borderId="1" xfId="0" applyFont="1" applyFill="1" applyBorder="1" applyAlignment="1">
      <alignment vertical="center" wrapText="1" shrinkToFit="1"/>
    </xf>
    <xf numFmtId="1" fontId="33" fillId="0" borderId="1" xfId="0" applyNumberFormat="1" applyFont="1" applyFill="1" applyBorder="1" applyAlignment="1">
      <alignment horizontal="center" vertical="center" wrapText="1"/>
    </xf>
    <xf numFmtId="0" fontId="18" fillId="3" borderId="0" xfId="0" applyFont="1" applyFill="1" applyAlignment="1">
      <alignment horizontal="center" vertical="center" wrapText="1"/>
    </xf>
    <xf numFmtId="0" fontId="16" fillId="13" borderId="3" xfId="0" applyFont="1" applyFill="1" applyBorder="1" applyAlignment="1">
      <alignment horizontal="center" vertical="center" wrapText="1"/>
    </xf>
    <xf numFmtId="0" fontId="16" fillId="13" borderId="4" xfId="0" applyFont="1" applyFill="1" applyBorder="1" applyAlignment="1">
      <alignment horizontal="center" vertical="center" wrapText="1"/>
    </xf>
    <xf numFmtId="0" fontId="16" fillId="13" borderId="3" xfId="0" applyNumberFormat="1" applyFont="1" applyFill="1" applyBorder="1" applyAlignment="1">
      <alignment horizontal="center" vertical="center" wrapText="1"/>
    </xf>
    <xf numFmtId="0" fontId="16" fillId="13" borderId="4" xfId="0" applyNumberFormat="1" applyFont="1" applyFill="1" applyBorder="1" applyAlignment="1">
      <alignment horizontal="center" vertical="center" wrapText="1"/>
    </xf>
    <xf numFmtId="49" fontId="16" fillId="13" borderId="3" xfId="0" applyNumberFormat="1" applyFont="1" applyFill="1" applyBorder="1" applyAlignment="1">
      <alignment horizontal="center" vertical="center" wrapText="1"/>
    </xf>
    <xf numFmtId="49" fontId="16" fillId="13" borderId="4" xfId="0" applyNumberFormat="1" applyFont="1" applyFill="1" applyBorder="1" applyAlignment="1">
      <alignment horizontal="center" vertical="center" wrapText="1"/>
    </xf>
    <xf numFmtId="49" fontId="16" fillId="13" borderId="1" xfId="0" applyNumberFormat="1" applyFont="1" applyFill="1" applyBorder="1" applyAlignment="1">
      <alignment horizontal="center" vertical="center" wrapText="1"/>
    </xf>
    <xf numFmtId="0" fontId="16" fillId="13" borderId="1" xfId="0" applyFont="1" applyFill="1" applyBorder="1" applyAlignment="1">
      <alignment horizontal="center" vertical="center" wrapText="1"/>
    </xf>
    <xf numFmtId="0" fontId="13" fillId="13" borderId="3" xfId="0" applyFont="1" applyFill="1" applyBorder="1" applyAlignment="1">
      <alignment horizontal="center" vertical="center" wrapText="1"/>
    </xf>
    <xf numFmtId="0" fontId="13" fillId="13" borderId="24" xfId="0" applyFont="1" applyFill="1" applyBorder="1" applyAlignment="1">
      <alignment horizontal="center" vertical="center" wrapText="1"/>
    </xf>
    <xf numFmtId="0" fontId="13" fillId="13" borderId="4" xfId="0" applyFont="1" applyFill="1" applyBorder="1" applyAlignment="1">
      <alignment horizontal="center" vertical="center" wrapText="1"/>
    </xf>
    <xf numFmtId="14" fontId="13" fillId="13" borderId="3" xfId="5" applyNumberFormat="1" applyFont="1" applyFill="1" applyBorder="1" applyAlignment="1">
      <alignment horizontal="center" vertical="center" wrapText="1"/>
    </xf>
    <xf numFmtId="14" fontId="13" fillId="13" borderId="24" xfId="5" applyNumberFormat="1" applyFont="1" applyFill="1" applyBorder="1" applyAlignment="1">
      <alignment horizontal="center" vertical="center" wrapText="1"/>
    </xf>
    <xf numFmtId="14" fontId="13" fillId="13" borderId="4" xfId="5" applyNumberFormat="1" applyFont="1" applyFill="1" applyBorder="1" applyAlignment="1">
      <alignment horizontal="center" vertical="center" wrapText="1"/>
    </xf>
    <xf numFmtId="49" fontId="13" fillId="13" borderId="3" xfId="5" applyNumberFormat="1" applyFont="1" applyFill="1" applyBorder="1" applyAlignment="1">
      <alignment horizontal="center" vertical="center" wrapText="1"/>
    </xf>
    <xf numFmtId="49" fontId="13" fillId="13" borderId="24" xfId="5" applyNumberFormat="1" applyFont="1" applyFill="1" applyBorder="1" applyAlignment="1">
      <alignment horizontal="center" vertical="center" wrapText="1"/>
    </xf>
    <xf numFmtId="49" fontId="13" fillId="13" borderId="4" xfId="5" applyNumberFormat="1" applyFont="1" applyFill="1" applyBorder="1" applyAlignment="1">
      <alignment horizontal="center" vertical="center" wrapText="1"/>
    </xf>
    <xf numFmtId="49" fontId="18" fillId="3" borderId="0" xfId="0" applyNumberFormat="1" applyFont="1" applyFill="1" applyAlignment="1">
      <alignment horizontal="left" vertical="center" wrapText="1"/>
    </xf>
    <xf numFmtId="49" fontId="31" fillId="13" borderId="3" xfId="5" applyNumberFormat="1" applyFont="1" applyFill="1" applyBorder="1" applyAlignment="1">
      <alignment horizontal="center" vertical="center" wrapText="1"/>
    </xf>
    <xf numFmtId="49" fontId="31" fillId="13" borderId="4" xfId="5" applyNumberFormat="1" applyFont="1" applyFill="1" applyBorder="1" applyAlignment="1">
      <alignment horizontal="center" vertical="center" wrapText="1"/>
    </xf>
    <xf numFmtId="0" fontId="0" fillId="0" borderId="24" xfId="0" applyBorder="1" applyAlignment="1">
      <alignment horizontal="center" vertical="center" wrapText="1"/>
    </xf>
    <xf numFmtId="0" fontId="0" fillId="0" borderId="4" xfId="0" applyBorder="1" applyAlignment="1">
      <alignment horizontal="center" vertical="center" wrapText="1"/>
    </xf>
    <xf numFmtId="0" fontId="19" fillId="3" borderId="0" xfId="0" applyFont="1" applyFill="1" applyAlignment="1">
      <alignment horizontal="center" vertical="center" wrapText="1"/>
    </xf>
    <xf numFmtId="49" fontId="13" fillId="13" borderId="1" xfId="0" applyNumberFormat="1" applyFont="1" applyFill="1" applyBorder="1" applyAlignment="1">
      <alignment horizontal="center" vertical="center" wrapText="1"/>
    </xf>
    <xf numFmtId="1" fontId="13" fillId="13" borderId="1" xfId="0" applyNumberFormat="1" applyFont="1" applyFill="1" applyBorder="1" applyAlignment="1">
      <alignment horizontal="center" vertical="center" wrapText="1"/>
    </xf>
    <xf numFmtId="49" fontId="21" fillId="13" borderId="1" xfId="0" applyNumberFormat="1" applyFont="1" applyFill="1" applyBorder="1" applyAlignment="1">
      <alignment horizontal="center" vertical="center" wrapText="1"/>
    </xf>
  </cellXfs>
  <cellStyles count="1606">
    <cellStyle name="20% - Accent1" xfId="44"/>
    <cellStyle name="20% - Accent2" xfId="45"/>
    <cellStyle name="20% - Accent3" xfId="46"/>
    <cellStyle name="20% - Accent4" xfId="47"/>
    <cellStyle name="20% - Accent5" xfId="48"/>
    <cellStyle name="20% - Accent6" xfId="49"/>
    <cellStyle name="20% - Акцент1 2" xfId="50"/>
    <cellStyle name="20% - Акцент2 2" xfId="51"/>
    <cellStyle name="20% - Акцент3 2" xfId="52"/>
    <cellStyle name="20% - Акцент4 2" xfId="53"/>
    <cellStyle name="20% - Акцент5 2" xfId="54"/>
    <cellStyle name="20% - Акцент6 2" xfId="55"/>
    <cellStyle name="40% - Accent1" xfId="56"/>
    <cellStyle name="40% - Accent2" xfId="57"/>
    <cellStyle name="40% - Accent3" xfId="58"/>
    <cellStyle name="40% - Accent4" xfId="59"/>
    <cellStyle name="40% - Accent5" xfId="60"/>
    <cellStyle name="40% - Accent6" xfId="61"/>
    <cellStyle name="40% - Акцент1 2" xfId="62"/>
    <cellStyle name="40% - Акцент2 2" xfId="63"/>
    <cellStyle name="40% - Акцент3 2" xfId="64"/>
    <cellStyle name="40% - Акцент4 2" xfId="65"/>
    <cellStyle name="40% - Акцент5 2" xfId="66"/>
    <cellStyle name="40% - Акцент6 2" xfId="67"/>
    <cellStyle name="60% - Accent1" xfId="68"/>
    <cellStyle name="60% - Accent2" xfId="69"/>
    <cellStyle name="60% - Accent3" xfId="70"/>
    <cellStyle name="60% - Accent4" xfId="71"/>
    <cellStyle name="60% - Accent5" xfId="72"/>
    <cellStyle name="60% - Accent6" xfId="73"/>
    <cellStyle name="60% - Акцент1 2" xfId="74"/>
    <cellStyle name="60% - Акцент2 2" xfId="75"/>
    <cellStyle name="60% - Акцент3 2" xfId="76"/>
    <cellStyle name="60% - Акцент4 2" xfId="77"/>
    <cellStyle name="60% - Акцент5 2" xfId="78"/>
    <cellStyle name="60% - Акцент6 2" xfId="79"/>
    <cellStyle name="Accent1" xfId="80"/>
    <cellStyle name="Accent1 - 20%" xfId="81"/>
    <cellStyle name="Accent1 - 20% 2" xfId="82"/>
    <cellStyle name="Accent1 - 20% 2 2" xfId="83"/>
    <cellStyle name="Accent1 - 20% 3" xfId="84"/>
    <cellStyle name="Accent1 - 20% 4" xfId="85"/>
    <cellStyle name="Accent1 - 40%" xfId="86"/>
    <cellStyle name="Accent1 - 40% 2" xfId="87"/>
    <cellStyle name="Accent1 - 40% 2 2" xfId="88"/>
    <cellStyle name="Accent1 - 40% 3" xfId="89"/>
    <cellStyle name="Accent1 - 40% 4" xfId="90"/>
    <cellStyle name="Accent1 - 60%" xfId="91"/>
    <cellStyle name="Accent1 - 60% 2" xfId="92"/>
    <cellStyle name="Accent1 - 60% 2 2" xfId="93"/>
    <cellStyle name="Accent1 - 60% 3" xfId="94"/>
    <cellStyle name="Accent1 - 60% 4" xfId="95"/>
    <cellStyle name="Accent2" xfId="96"/>
    <cellStyle name="Accent2 - 20%" xfId="97"/>
    <cellStyle name="Accent2 - 20% 2" xfId="98"/>
    <cellStyle name="Accent2 - 20% 2 2" xfId="99"/>
    <cellStyle name="Accent2 - 20% 3" xfId="100"/>
    <cellStyle name="Accent2 - 20% 4" xfId="101"/>
    <cellStyle name="Accent2 - 40%" xfId="102"/>
    <cellStyle name="Accent2 - 40% 2" xfId="103"/>
    <cellStyle name="Accent2 - 40% 2 2" xfId="104"/>
    <cellStyle name="Accent2 - 40% 3" xfId="105"/>
    <cellStyle name="Accent2 - 40% 4" xfId="106"/>
    <cellStyle name="Accent2 - 60%" xfId="107"/>
    <cellStyle name="Accent2 - 60% 2" xfId="108"/>
    <cellStyle name="Accent2 - 60% 2 2" xfId="109"/>
    <cellStyle name="Accent2 - 60% 3" xfId="110"/>
    <cellStyle name="Accent2 - 60% 4" xfId="111"/>
    <cellStyle name="Accent3" xfId="112"/>
    <cellStyle name="Accent3 - 20%" xfId="113"/>
    <cellStyle name="Accent3 - 20% 2" xfId="114"/>
    <cellStyle name="Accent3 - 20% 2 2" xfId="115"/>
    <cellStyle name="Accent3 - 20% 3" xfId="116"/>
    <cellStyle name="Accent3 - 20% 4" xfId="117"/>
    <cellStyle name="Accent3 - 40%" xfId="118"/>
    <cellStyle name="Accent3 - 40% 2" xfId="119"/>
    <cellStyle name="Accent3 - 40% 2 2" xfId="120"/>
    <cellStyle name="Accent3 - 40% 3" xfId="121"/>
    <cellStyle name="Accent3 - 40% 4" xfId="122"/>
    <cellStyle name="Accent3 - 60%" xfId="123"/>
    <cellStyle name="Accent3 - 60% 2" xfId="124"/>
    <cellStyle name="Accent3 - 60% 2 2" xfId="125"/>
    <cellStyle name="Accent3 - 60% 3" xfId="126"/>
    <cellStyle name="Accent3 - 60% 4" xfId="127"/>
    <cellStyle name="Accent3_10" xfId="128"/>
    <cellStyle name="Accent4" xfId="129"/>
    <cellStyle name="Accent4 - 20%" xfId="130"/>
    <cellStyle name="Accent4 - 20% 2" xfId="131"/>
    <cellStyle name="Accent4 - 20% 2 2" xfId="132"/>
    <cellStyle name="Accent4 - 20% 3" xfId="133"/>
    <cellStyle name="Accent4 - 20% 4" xfId="134"/>
    <cellStyle name="Accent4 - 40%" xfId="135"/>
    <cellStyle name="Accent4 - 40% 2" xfId="136"/>
    <cellStyle name="Accent4 - 40% 2 2" xfId="137"/>
    <cellStyle name="Accent4 - 40% 3" xfId="138"/>
    <cellStyle name="Accent4 - 40% 4" xfId="139"/>
    <cellStyle name="Accent4 - 60%" xfId="140"/>
    <cellStyle name="Accent4 - 60% 2" xfId="141"/>
    <cellStyle name="Accent4 - 60% 2 2" xfId="142"/>
    <cellStyle name="Accent4 - 60% 3" xfId="143"/>
    <cellStyle name="Accent4 - 60% 4" xfId="144"/>
    <cellStyle name="Accent4_10" xfId="145"/>
    <cellStyle name="Accent5" xfId="146"/>
    <cellStyle name="Accent5 - 20%" xfId="147"/>
    <cellStyle name="Accent5 - 20% 2" xfId="148"/>
    <cellStyle name="Accent5 - 20% 2 2" xfId="149"/>
    <cellStyle name="Accent5 - 20% 3" xfId="150"/>
    <cellStyle name="Accent5 - 20% 4" xfId="151"/>
    <cellStyle name="Accent5 - 40%" xfId="152"/>
    <cellStyle name="Accent5 - 60%" xfId="153"/>
    <cellStyle name="Accent5 - 60% 2" xfId="154"/>
    <cellStyle name="Accent5 - 60% 2 2" xfId="155"/>
    <cellStyle name="Accent5 - 60% 3" xfId="156"/>
    <cellStyle name="Accent5 - 60% 4" xfId="157"/>
    <cellStyle name="Accent5_10" xfId="158"/>
    <cellStyle name="Accent6" xfId="159"/>
    <cellStyle name="Accent6 - 20%" xfId="160"/>
    <cellStyle name="Accent6 - 40%" xfId="161"/>
    <cellStyle name="Accent6 - 40% 2" xfId="162"/>
    <cellStyle name="Accent6 - 40% 2 2" xfId="163"/>
    <cellStyle name="Accent6 - 40% 3" xfId="164"/>
    <cellStyle name="Accent6 - 40% 4" xfId="165"/>
    <cellStyle name="Accent6 - 60%" xfId="166"/>
    <cellStyle name="Accent6 - 60% 2" xfId="167"/>
    <cellStyle name="Accent6 - 60% 2 2" xfId="168"/>
    <cellStyle name="Accent6 - 60% 3" xfId="169"/>
    <cellStyle name="Accent6 - 60% 4" xfId="170"/>
    <cellStyle name="Accent6_10" xfId="171"/>
    <cellStyle name="Bad" xfId="172"/>
    <cellStyle name="Calculation" xfId="173"/>
    <cellStyle name="Check Cell" xfId="174"/>
    <cellStyle name="Emphasis 1" xfId="175"/>
    <cellStyle name="Emphasis 1 2" xfId="176"/>
    <cellStyle name="Emphasis 1 2 2" xfId="177"/>
    <cellStyle name="Emphasis 1 3" xfId="178"/>
    <cellStyle name="Emphasis 1 4" xfId="179"/>
    <cellStyle name="Emphasis 2" xfId="180"/>
    <cellStyle name="Emphasis 2 2" xfId="181"/>
    <cellStyle name="Emphasis 2 2 2" xfId="182"/>
    <cellStyle name="Emphasis 2 3" xfId="183"/>
    <cellStyle name="Emphasis 2 4" xfId="184"/>
    <cellStyle name="Emphasis 3" xfId="185"/>
    <cellStyle name="Explanatory Text" xfId="186"/>
    <cellStyle name="Good" xfId="187"/>
    <cellStyle name="Heading 1" xfId="188"/>
    <cellStyle name="Heading 2" xfId="189"/>
    <cellStyle name="Heading 3" xfId="190"/>
    <cellStyle name="Heading 4" xfId="191"/>
    <cellStyle name="Input" xfId="192"/>
    <cellStyle name="Linked Cell" xfId="193"/>
    <cellStyle name="Neutral" xfId="194"/>
    <cellStyle name="Normal_002-rev-wod" xfId="195"/>
    <cellStyle name="Note" xfId="196"/>
    <cellStyle name="Output" xfId="197"/>
    <cellStyle name="SAPBEXaggData" xfId="10"/>
    <cellStyle name="SAPBEXaggData 2" xfId="198"/>
    <cellStyle name="SAPBEXaggData 3" xfId="199"/>
    <cellStyle name="SAPBEXaggData 4" xfId="200"/>
    <cellStyle name="SAPBEXaggData 4 2" xfId="201"/>
    <cellStyle name="SAPBEXaggData 5" xfId="202"/>
    <cellStyle name="SAPBEXaggData_Приложения к закону (поправки)" xfId="203"/>
    <cellStyle name="SAPBEXaggDataEmph" xfId="204"/>
    <cellStyle name="SAPBEXaggDataEmph 2" xfId="205"/>
    <cellStyle name="SAPBEXaggDataEmph 3" xfId="206"/>
    <cellStyle name="SAPBEXaggDataEmph 4" xfId="207"/>
    <cellStyle name="SAPBEXaggDataEmph 5" xfId="208"/>
    <cellStyle name="SAPBEXaggItem" xfId="11"/>
    <cellStyle name="SAPBEXaggItem 2" xfId="209"/>
    <cellStyle name="SAPBEXaggItem 3" xfId="210"/>
    <cellStyle name="SAPBEXaggItem 4" xfId="211"/>
    <cellStyle name="SAPBEXaggItem 4 2" xfId="212"/>
    <cellStyle name="SAPBEXaggItem 5" xfId="213"/>
    <cellStyle name="SAPBEXaggItem 6" xfId="214"/>
    <cellStyle name="SAPBEXaggItem_8" xfId="215"/>
    <cellStyle name="SAPBEXaggItemX" xfId="216"/>
    <cellStyle name="SAPBEXaggItemX 2" xfId="217"/>
    <cellStyle name="SAPBEXaggItemX 3" xfId="218"/>
    <cellStyle name="SAPBEXaggItemX 4" xfId="219"/>
    <cellStyle name="SAPBEXaggItemX 5" xfId="220"/>
    <cellStyle name="SAPBEXchaText" xfId="221"/>
    <cellStyle name="SAPBEXchaText 2" xfId="222"/>
    <cellStyle name="SAPBEXchaText 3" xfId="223"/>
    <cellStyle name="SAPBEXchaText 4" xfId="224"/>
    <cellStyle name="SAPBEXchaText 5" xfId="225"/>
    <cellStyle name="SAPBEXexcBad7" xfId="226"/>
    <cellStyle name="SAPBEXexcBad7 2" xfId="227"/>
    <cellStyle name="SAPBEXexcBad7 3" xfId="228"/>
    <cellStyle name="SAPBEXexcBad7 4" xfId="229"/>
    <cellStyle name="SAPBEXexcBad7 5" xfId="230"/>
    <cellStyle name="SAPBEXexcBad8" xfId="231"/>
    <cellStyle name="SAPBEXexcBad8 2" xfId="232"/>
    <cellStyle name="SAPBEXexcBad8 3" xfId="233"/>
    <cellStyle name="SAPBEXexcBad8 4" xfId="234"/>
    <cellStyle name="SAPBEXexcBad8 5" xfId="235"/>
    <cellStyle name="SAPBEXexcBad9" xfId="236"/>
    <cellStyle name="SAPBEXexcBad9 2" xfId="237"/>
    <cellStyle name="SAPBEXexcBad9 3" xfId="238"/>
    <cellStyle name="SAPBEXexcBad9 4" xfId="239"/>
    <cellStyle name="SAPBEXexcBad9 5" xfId="240"/>
    <cellStyle name="SAPBEXexcCritical4" xfId="241"/>
    <cellStyle name="SAPBEXexcCritical4 2" xfId="242"/>
    <cellStyle name="SAPBEXexcCritical4 3" xfId="243"/>
    <cellStyle name="SAPBEXexcCritical4 4" xfId="244"/>
    <cellStyle name="SAPBEXexcCritical4 5" xfId="245"/>
    <cellStyle name="SAPBEXexcCritical5" xfId="246"/>
    <cellStyle name="SAPBEXexcCritical5 2" xfId="247"/>
    <cellStyle name="SAPBEXexcCritical5 3" xfId="248"/>
    <cellStyle name="SAPBEXexcCritical5 4" xfId="249"/>
    <cellStyle name="SAPBEXexcCritical5 5" xfId="250"/>
    <cellStyle name="SAPBEXexcCritical6" xfId="251"/>
    <cellStyle name="SAPBEXexcCritical6 2" xfId="252"/>
    <cellStyle name="SAPBEXexcCritical6 3" xfId="253"/>
    <cellStyle name="SAPBEXexcCritical6 4" xfId="254"/>
    <cellStyle name="SAPBEXexcCritical6 5" xfId="255"/>
    <cellStyle name="SAPBEXexcGood1" xfId="256"/>
    <cellStyle name="SAPBEXexcGood1 2" xfId="257"/>
    <cellStyle name="SAPBEXexcGood1 3" xfId="258"/>
    <cellStyle name="SAPBEXexcGood1 4" xfId="259"/>
    <cellStyle name="SAPBEXexcGood1 5" xfId="260"/>
    <cellStyle name="SAPBEXexcGood2" xfId="261"/>
    <cellStyle name="SAPBEXexcGood2 2" xfId="262"/>
    <cellStyle name="SAPBEXexcGood2 3" xfId="263"/>
    <cellStyle name="SAPBEXexcGood2 4" xfId="264"/>
    <cellStyle name="SAPBEXexcGood2 5" xfId="265"/>
    <cellStyle name="SAPBEXexcGood3" xfId="266"/>
    <cellStyle name="SAPBEXexcGood3 2" xfId="267"/>
    <cellStyle name="SAPBEXexcGood3 3" xfId="268"/>
    <cellStyle name="SAPBEXexcGood3 4" xfId="269"/>
    <cellStyle name="SAPBEXexcGood3 5" xfId="270"/>
    <cellStyle name="SAPBEXfilterDrill" xfId="271"/>
    <cellStyle name="SAPBEXfilterDrill 2" xfId="272"/>
    <cellStyle name="SAPBEXfilterDrill 3" xfId="273"/>
    <cellStyle name="SAPBEXfilterDrill 4" xfId="274"/>
    <cellStyle name="SAPBEXfilterDrill 5" xfId="275"/>
    <cellStyle name="SAPBEXfilterItem" xfId="276"/>
    <cellStyle name="SAPBEXfilterItem 2" xfId="277"/>
    <cellStyle name="SAPBEXfilterItem 3" xfId="278"/>
    <cellStyle name="SAPBEXfilterItem 4" xfId="279"/>
    <cellStyle name="SAPBEXfilterItem 5" xfId="280"/>
    <cellStyle name="SAPBEXfilterText" xfId="281"/>
    <cellStyle name="SAPBEXfilterText 2" xfId="282"/>
    <cellStyle name="SAPBEXfilterText 3" xfId="283"/>
    <cellStyle name="SAPBEXfilterText 4" xfId="284"/>
    <cellStyle name="SAPBEXfilterText 5" xfId="285"/>
    <cellStyle name="SAPBEXformats" xfId="286"/>
    <cellStyle name="SAPBEXformats 2" xfId="287"/>
    <cellStyle name="SAPBEXformats 3" xfId="288"/>
    <cellStyle name="SAPBEXformats 4" xfId="289"/>
    <cellStyle name="SAPBEXformats 5" xfId="290"/>
    <cellStyle name="SAPBEXheaderItem" xfId="291"/>
    <cellStyle name="SAPBEXheaderItem 2" xfId="292"/>
    <cellStyle name="SAPBEXheaderItem 3" xfId="293"/>
    <cellStyle name="SAPBEXheaderItem 4" xfId="294"/>
    <cellStyle name="SAPBEXheaderItem 5" xfId="295"/>
    <cellStyle name="SAPBEXheaderText" xfId="296"/>
    <cellStyle name="SAPBEXheaderText 2" xfId="297"/>
    <cellStyle name="SAPBEXheaderText 3" xfId="298"/>
    <cellStyle name="SAPBEXheaderText 4" xfId="299"/>
    <cellStyle name="SAPBEXheaderText 5" xfId="300"/>
    <cellStyle name="SAPBEXHLevel0" xfId="301"/>
    <cellStyle name="SAPBEXHLevel0 2" xfId="12"/>
    <cellStyle name="SAPBEXHLevel0 2 2" xfId="302"/>
    <cellStyle name="SAPBEXHLevel0 2 2 3" xfId="303"/>
    <cellStyle name="SAPBEXHLevel0 3" xfId="304"/>
    <cellStyle name="SAPBEXHLevel0X" xfId="305"/>
    <cellStyle name="SAPBEXHLevel0X 2" xfId="306"/>
    <cellStyle name="SAPBEXHLevel0X 3" xfId="307"/>
    <cellStyle name="SAPBEXHLevel0X 4" xfId="308"/>
    <cellStyle name="SAPBEXHLevel0X 5" xfId="309"/>
    <cellStyle name="SAPBEXHLevel1" xfId="310"/>
    <cellStyle name="SAPBEXHLevel1 2" xfId="13"/>
    <cellStyle name="SAPBEXHLevel1 2 2" xfId="311"/>
    <cellStyle name="SAPBEXHLevel1 2 3" xfId="312"/>
    <cellStyle name="SAPBEXHLevel1 2 4" xfId="313"/>
    <cellStyle name="SAPBEXHLevel1_Лист1" xfId="314"/>
    <cellStyle name="SAPBEXHLevel1X" xfId="315"/>
    <cellStyle name="SAPBEXHLevel1X 2" xfId="316"/>
    <cellStyle name="SAPBEXHLevel1X 3" xfId="317"/>
    <cellStyle name="SAPBEXHLevel1X 4" xfId="318"/>
    <cellStyle name="SAPBEXHLevel1X 5" xfId="319"/>
    <cellStyle name="SAPBEXHLevel2" xfId="320"/>
    <cellStyle name="SAPBEXHLevel2 2" xfId="1"/>
    <cellStyle name="SAPBEXHLevel2 2 2" xfId="321"/>
    <cellStyle name="SAPBEXHLevel2 3" xfId="322"/>
    <cellStyle name="SAPBEXHLevel2X" xfId="323"/>
    <cellStyle name="SAPBEXHLevel2X 2" xfId="324"/>
    <cellStyle name="SAPBEXHLevel2X 3" xfId="325"/>
    <cellStyle name="SAPBEXHLevel2X 4" xfId="326"/>
    <cellStyle name="SAPBEXHLevel2X 5" xfId="327"/>
    <cellStyle name="SAPBEXHLevel3" xfId="328"/>
    <cellStyle name="SAPBEXHLevel3 2" xfId="329"/>
    <cellStyle name="SAPBEXHLevel3 3" xfId="330"/>
    <cellStyle name="SAPBEXHLevel3 4" xfId="331"/>
    <cellStyle name="SAPBEXHLevel3 5" xfId="332"/>
    <cellStyle name="SAPBEXHLevel3X" xfId="333"/>
    <cellStyle name="SAPBEXHLevel3X 2" xfId="334"/>
    <cellStyle name="SAPBEXHLevel3X 3" xfId="335"/>
    <cellStyle name="SAPBEXHLevel3X 4" xfId="336"/>
    <cellStyle name="SAPBEXHLevel3X 5" xfId="337"/>
    <cellStyle name="SAPBEXinputData" xfId="338"/>
    <cellStyle name="SAPBEXinputData 2" xfId="339"/>
    <cellStyle name="SAPBEXinputData 2 2" xfId="340"/>
    <cellStyle name="SAPBEXinputData 3" xfId="341"/>
    <cellStyle name="SAPBEXinputData 4" xfId="342"/>
    <cellStyle name="SAPBEXinputData 5" xfId="343"/>
    <cellStyle name="SAPBEXItemHeader" xfId="344"/>
    <cellStyle name="SAPBEXresData" xfId="345"/>
    <cellStyle name="SAPBEXresData 2" xfId="346"/>
    <cellStyle name="SAPBEXresData 3" xfId="347"/>
    <cellStyle name="SAPBEXresData 4" xfId="348"/>
    <cellStyle name="SAPBEXresData 5" xfId="349"/>
    <cellStyle name="SAPBEXresDataEmph" xfId="350"/>
    <cellStyle name="SAPBEXresDataEmph 2" xfId="351"/>
    <cellStyle name="SAPBEXresDataEmph 3" xfId="352"/>
    <cellStyle name="SAPBEXresDataEmph 4" xfId="353"/>
    <cellStyle name="SAPBEXresDataEmph 5" xfId="354"/>
    <cellStyle name="SAPBEXresItem" xfId="14"/>
    <cellStyle name="SAPBEXresItem 2" xfId="355"/>
    <cellStyle name="SAPBEXresItem 3" xfId="356"/>
    <cellStyle name="SAPBEXresItem 4" xfId="357"/>
    <cellStyle name="SAPBEXresItem 5" xfId="358"/>
    <cellStyle name="SAPBEXresItemX" xfId="359"/>
    <cellStyle name="SAPBEXresItemX 2" xfId="360"/>
    <cellStyle name="SAPBEXresItemX 3" xfId="361"/>
    <cellStyle name="SAPBEXresItemX 4" xfId="362"/>
    <cellStyle name="SAPBEXresItemX 5" xfId="363"/>
    <cellStyle name="SAPBEXstdData" xfId="15"/>
    <cellStyle name="SAPBEXstdData 2" xfId="16"/>
    <cellStyle name="SAPBEXstdData 2 2" xfId="364"/>
    <cellStyle name="SAPBEXstdData 2 2 2" xfId="365"/>
    <cellStyle name="SAPBEXstdData 3" xfId="17"/>
    <cellStyle name="SAPBEXstdData_726-ПК (прил.)" xfId="366"/>
    <cellStyle name="SAPBEXstdDataEmph" xfId="367"/>
    <cellStyle name="SAPBEXstdDataEmph 2" xfId="368"/>
    <cellStyle name="SAPBEXstdDataEmph 3" xfId="369"/>
    <cellStyle name="SAPBEXstdDataEmph 4" xfId="370"/>
    <cellStyle name="SAPBEXstdDataEmph 5" xfId="371"/>
    <cellStyle name="SAPBEXstdItem" xfId="18"/>
    <cellStyle name="SAPBEXstdItem 2" xfId="19"/>
    <cellStyle name="SAPBEXstdItem 3" xfId="372"/>
    <cellStyle name="SAPBEXstdItem 4" xfId="373"/>
    <cellStyle name="SAPBEXstdItem 4 2" xfId="374"/>
    <cellStyle name="SAPBEXstdItem 5" xfId="375"/>
    <cellStyle name="SAPBEXstdItem 6" xfId="376"/>
    <cellStyle name="SAPBEXstdItem_726-ПК (прил.)" xfId="377"/>
    <cellStyle name="SAPBEXstdItemX" xfId="378"/>
    <cellStyle name="SAPBEXstdItemX 2" xfId="379"/>
    <cellStyle name="SAPBEXstdItemX 3" xfId="380"/>
    <cellStyle name="SAPBEXstdItemX 4" xfId="381"/>
    <cellStyle name="SAPBEXstdItemX 5" xfId="382"/>
    <cellStyle name="SAPBEXtitle" xfId="383"/>
    <cellStyle name="SAPBEXtitle 2" xfId="384"/>
    <cellStyle name="SAPBEXtitle 3" xfId="385"/>
    <cellStyle name="SAPBEXtitle 4" xfId="386"/>
    <cellStyle name="SAPBEXtitle 5" xfId="387"/>
    <cellStyle name="SAPBEXunassignedItem" xfId="388"/>
    <cellStyle name="SAPBEXunassignedItem 2" xfId="389"/>
    <cellStyle name="SAPBEXundefined" xfId="390"/>
    <cellStyle name="SAPBEXundefined 2" xfId="391"/>
    <cellStyle name="SAPBEXundefined 3" xfId="392"/>
    <cellStyle name="SAPBEXundefined 4" xfId="393"/>
    <cellStyle name="SAPBEXundefined 5" xfId="394"/>
    <cellStyle name="Sheet Title" xfId="395"/>
    <cellStyle name="Title" xfId="396"/>
    <cellStyle name="Total" xfId="397"/>
    <cellStyle name="Warning Text" xfId="398"/>
    <cellStyle name="Акцент1 2" xfId="399"/>
    <cellStyle name="Акцент2 2" xfId="400"/>
    <cellStyle name="Акцент3 2" xfId="401"/>
    <cellStyle name="Акцент4 2" xfId="402"/>
    <cellStyle name="Акцент5 2" xfId="403"/>
    <cellStyle name="Акцент6 2" xfId="404"/>
    <cellStyle name="Ввод  2" xfId="405"/>
    <cellStyle name="Вывод 2" xfId="406"/>
    <cellStyle name="Вычисление 2" xfId="407"/>
    <cellStyle name="Заголовок 1 2" xfId="408"/>
    <cellStyle name="Заголовок 2 2" xfId="409"/>
    <cellStyle name="Заголовок 3 2" xfId="410"/>
    <cellStyle name="Заголовок 4 2" xfId="411"/>
    <cellStyle name="Итог 2" xfId="412"/>
    <cellStyle name="Контрольная ячейка 2" xfId="413"/>
    <cellStyle name="Название 2" xfId="414"/>
    <cellStyle name="Нейтральный 2" xfId="415"/>
    <cellStyle name="Обычный" xfId="0" builtinId="0"/>
    <cellStyle name="Обычный 10" xfId="20"/>
    <cellStyle name="Обычный 10 2" xfId="416"/>
    <cellStyle name="Обычный 10 2 2" xfId="417"/>
    <cellStyle name="Обычный 10 2 2 2" xfId="418"/>
    <cellStyle name="Обычный 10 2 2 2 2" xfId="419"/>
    <cellStyle name="Обычный 10 2 2 2 2 2" xfId="1113"/>
    <cellStyle name="Обычный 10 2 2 2 3" xfId="1112"/>
    <cellStyle name="Обычный 10 2 2 3" xfId="420"/>
    <cellStyle name="Обычный 10 2 2 3 2" xfId="1114"/>
    <cellStyle name="Обычный 10 2 2 4" xfId="421"/>
    <cellStyle name="Обычный 10 2 2 4 2" xfId="1115"/>
    <cellStyle name="Обычный 10 2 2 5" xfId="422"/>
    <cellStyle name="Обычный 10 2 2 6" xfId="1111"/>
    <cellStyle name="Обычный 10 2 3" xfId="423"/>
    <cellStyle name="Обычный 10 2 3 2" xfId="424"/>
    <cellStyle name="Обычный 10 2 3 2 2" xfId="1117"/>
    <cellStyle name="Обычный 10 2 3 3" xfId="425"/>
    <cellStyle name="Обычный 10 2 3 3 2" xfId="1118"/>
    <cellStyle name="Обычный 10 2 3 4" xfId="426"/>
    <cellStyle name="Обычный 10 2 3 4 2" xfId="1119"/>
    <cellStyle name="Обычный 10 2 3 5" xfId="427"/>
    <cellStyle name="Обычный 10 2 3 5 2" xfId="428"/>
    <cellStyle name="Обычный 10 2 3 5 2 2" xfId="429"/>
    <cellStyle name="Обычный 10 2 3 5 2 2 2" xfId="1122"/>
    <cellStyle name="Обычный 10 2 3 5 2 3" xfId="1121"/>
    <cellStyle name="Обычный 10 2 3 5 3" xfId="1120"/>
    <cellStyle name="Обычный 10 2 3 6" xfId="430"/>
    <cellStyle name="Обычный 10 2 3 6 2" xfId="1123"/>
    <cellStyle name="Обычный 10 2 3 7" xfId="1116"/>
    <cellStyle name="Обычный 10 2 4" xfId="431"/>
    <cellStyle name="Обычный 10 2 4 2" xfId="1124"/>
    <cellStyle name="Обычный 10 2 5" xfId="432"/>
    <cellStyle name="Обычный 10 2 5 2" xfId="1125"/>
    <cellStyle name="Обычный 10 2 6" xfId="433"/>
    <cellStyle name="Обычный 10 2 6 2" xfId="1126"/>
    <cellStyle name="Обычный 10 2 7" xfId="434"/>
    <cellStyle name="Обычный 10 2 7 2" xfId="1127"/>
    <cellStyle name="Обычный 10 2 8" xfId="435"/>
    <cellStyle name="Обычный 10 2 8 2" xfId="1128"/>
    <cellStyle name="Обычный 10 2 9" xfId="1110"/>
    <cellStyle name="Обычный 10 3" xfId="436"/>
    <cellStyle name="Обычный 10 3 2" xfId="437"/>
    <cellStyle name="Обычный 10 3 2 2" xfId="438"/>
    <cellStyle name="Обычный 10 3 2 2 2" xfId="1131"/>
    <cellStyle name="Обычный 10 3 2 3" xfId="1130"/>
    <cellStyle name="Обычный 10 3 3" xfId="439"/>
    <cellStyle name="Обычный 10 3 3 2" xfId="1132"/>
    <cellStyle name="Обычный 10 3 4" xfId="1129"/>
    <cellStyle name="Обычный 10 4" xfId="440"/>
    <cellStyle name="Обычный 10 4 2" xfId="441"/>
    <cellStyle name="Обычный 10 4 2 2" xfId="1134"/>
    <cellStyle name="Обычный 10 4 3" xfId="1133"/>
    <cellStyle name="Обычный 10 5" xfId="442"/>
    <cellStyle name="Обычный 10 5 2" xfId="443"/>
    <cellStyle name="Обычный 10 5 2 2" xfId="1136"/>
    <cellStyle name="Обычный 10 5 3" xfId="1135"/>
    <cellStyle name="Обычный 10 6" xfId="444"/>
    <cellStyle name="Обычный 10 6 2" xfId="1137"/>
    <cellStyle name="Обычный 10 7" xfId="445"/>
    <cellStyle name="Обычный 10 7 2" xfId="1138"/>
    <cellStyle name="Обычный 11" xfId="446"/>
    <cellStyle name="Обычный 11 10" xfId="447"/>
    <cellStyle name="Обычный 11 10 2" xfId="1139"/>
    <cellStyle name="Обычный 11 11" xfId="448"/>
    <cellStyle name="Обычный 11 11 2" xfId="1140"/>
    <cellStyle name="Обычный 11 12" xfId="449"/>
    <cellStyle name="Обычный 11 12 2" xfId="1141"/>
    <cellStyle name="Обычный 11 13" xfId="450"/>
    <cellStyle name="Обычный 11 13 2" xfId="1142"/>
    <cellStyle name="Обычный 11 14" xfId="1109"/>
    <cellStyle name="Обычный 11 2" xfId="451"/>
    <cellStyle name="Обычный 11 2 2" xfId="452"/>
    <cellStyle name="Обычный 11 2 2 2" xfId="453"/>
    <cellStyle name="Обычный 11 2 2 2 2" xfId="1145"/>
    <cellStyle name="Обычный 11 2 2 3" xfId="454"/>
    <cellStyle name="Обычный 11 2 2 3 2" xfId="1146"/>
    <cellStyle name="Обычный 11 2 2 4" xfId="455"/>
    <cellStyle name="Обычный 11 2 2 4 2" xfId="1147"/>
    <cellStyle name="Обычный 11 2 2 5" xfId="1144"/>
    <cellStyle name="Обычный 11 2 3" xfId="456"/>
    <cellStyle name="Обычный 11 2 3 2" xfId="457"/>
    <cellStyle name="Обычный 11 2 3 2 2" xfId="1149"/>
    <cellStyle name="Обычный 11 2 3 3" xfId="458"/>
    <cellStyle name="Обычный 11 2 3 3 2" xfId="1150"/>
    <cellStyle name="Обычный 11 2 3 4" xfId="1148"/>
    <cellStyle name="Обычный 11 2 4" xfId="459"/>
    <cellStyle name="Обычный 11 2 4 2" xfId="1151"/>
    <cellStyle name="Обычный 11 2 5" xfId="460"/>
    <cellStyle name="Обычный 11 2 5 2" xfId="1152"/>
    <cellStyle name="Обычный 11 2 6" xfId="461"/>
    <cellStyle name="Обычный 11 2 6 2" xfId="1153"/>
    <cellStyle name="Обычный 11 2 7" xfId="1143"/>
    <cellStyle name="Обычный 11 3" xfId="462"/>
    <cellStyle name="Обычный 11 3 2" xfId="463"/>
    <cellStyle name="Обычный 11 4" xfId="464"/>
    <cellStyle name="Обычный 11 4 2" xfId="465"/>
    <cellStyle name="Обычный 11 4 2 2" xfId="466"/>
    <cellStyle name="Обычный 11 4 2 2 2" xfId="1156"/>
    <cellStyle name="Обычный 11 4 2 3" xfId="467"/>
    <cellStyle name="Обычный 11 4 2 3 2" xfId="1157"/>
    <cellStyle name="Обычный 11 4 2 4" xfId="468"/>
    <cellStyle name="Обычный 11 4 2 4 2" xfId="1158"/>
    <cellStyle name="Обычный 11 4 2 5" xfId="1155"/>
    <cellStyle name="Обычный 11 4 3" xfId="469"/>
    <cellStyle name="Обычный 11 4 3 2" xfId="470"/>
    <cellStyle name="Обычный 11 4 3 2 2" xfId="1160"/>
    <cellStyle name="Обычный 11 4 3 3" xfId="471"/>
    <cellStyle name="Обычный 11 4 3 3 2" xfId="1161"/>
    <cellStyle name="Обычный 11 4 3 4" xfId="1159"/>
    <cellStyle name="Обычный 11 4 4" xfId="472"/>
    <cellStyle name="Обычный 11 4 4 2" xfId="473"/>
    <cellStyle name="Обычный 11 4 4 2 2" xfId="1163"/>
    <cellStyle name="Обычный 11 4 4 3" xfId="474"/>
    <cellStyle name="Обычный 11 4 4 3 2" xfId="1164"/>
    <cellStyle name="Обычный 11 4 4 4" xfId="1162"/>
    <cellStyle name="Обычный 11 4 5" xfId="475"/>
    <cellStyle name="Обычный 11 4 5 2" xfId="1165"/>
    <cellStyle name="Обычный 11 4 6" xfId="476"/>
    <cellStyle name="Обычный 11 4 6 2" xfId="1166"/>
    <cellStyle name="Обычный 11 4 7" xfId="1154"/>
    <cellStyle name="Обычный 11 5" xfId="477"/>
    <cellStyle name="Обычный 11 5 2" xfId="478"/>
    <cellStyle name="Обычный 11 5 2 2" xfId="479"/>
    <cellStyle name="Обычный 11 5 2 2 2" xfId="1169"/>
    <cellStyle name="Обычный 11 5 2 3" xfId="480"/>
    <cellStyle name="Обычный 11 5 2 3 2" xfId="1170"/>
    <cellStyle name="Обычный 11 5 2 4" xfId="481"/>
    <cellStyle name="Обычный 11 5 2 4 2" xfId="1171"/>
    <cellStyle name="Обычный 11 5 2 5" xfId="1168"/>
    <cellStyle name="Обычный 11 5 3" xfId="482"/>
    <cellStyle name="Обычный 11 5 3 2" xfId="483"/>
    <cellStyle name="Обычный 11 5 3 2 2" xfId="1173"/>
    <cellStyle name="Обычный 11 5 3 3" xfId="484"/>
    <cellStyle name="Обычный 11 5 3 3 2" xfId="1174"/>
    <cellStyle name="Обычный 11 5 3 4" xfId="1172"/>
    <cellStyle name="Обычный 11 5 4" xfId="485"/>
    <cellStyle name="Обычный 11 5 4 2" xfId="1175"/>
    <cellStyle name="Обычный 11 5 5" xfId="486"/>
    <cellStyle name="Обычный 11 5 5 2" xfId="1176"/>
    <cellStyle name="Обычный 11 5 6" xfId="487"/>
    <cellStyle name="Обычный 11 5 6 2" xfId="1177"/>
    <cellStyle name="Обычный 11 5 7" xfId="1167"/>
    <cellStyle name="Обычный 11 6" xfId="488"/>
    <cellStyle name="Обычный 11 6 2" xfId="489"/>
    <cellStyle name="Обычный 11 6 2 2" xfId="490"/>
    <cellStyle name="Обычный 11 6 2 2 2" xfId="1180"/>
    <cellStyle name="Обычный 11 6 2 3" xfId="491"/>
    <cellStyle name="Обычный 11 6 2 3 2" xfId="1181"/>
    <cellStyle name="Обычный 11 6 2 4" xfId="492"/>
    <cellStyle name="Обычный 11 6 2 4 2" xfId="1182"/>
    <cellStyle name="Обычный 11 6 2 5" xfId="1179"/>
    <cellStyle name="Обычный 11 6 3" xfId="493"/>
    <cellStyle name="Обычный 11 6 3 2" xfId="494"/>
    <cellStyle name="Обычный 11 6 3 2 2" xfId="1184"/>
    <cellStyle name="Обычный 11 6 3 3" xfId="495"/>
    <cellStyle name="Обычный 11 6 3 3 2" xfId="1185"/>
    <cellStyle name="Обычный 11 6 3 4" xfId="1183"/>
    <cellStyle name="Обычный 11 6 4" xfId="496"/>
    <cellStyle name="Обычный 11 6 4 2" xfId="1186"/>
    <cellStyle name="Обычный 11 6 5" xfId="497"/>
    <cellStyle name="Обычный 11 6 5 2" xfId="1187"/>
    <cellStyle name="Обычный 11 6 6" xfId="498"/>
    <cellStyle name="Обычный 11 6 6 2" xfId="1188"/>
    <cellStyle name="Обычный 11 6 7" xfId="1178"/>
    <cellStyle name="Обычный 11 7" xfId="499"/>
    <cellStyle name="Обычный 11 7 2" xfId="500"/>
    <cellStyle name="Обычный 11 7 2 2" xfId="501"/>
    <cellStyle name="Обычный 11 7 2 2 2" xfId="1191"/>
    <cellStyle name="Обычный 11 7 2 3" xfId="1190"/>
    <cellStyle name="Обычный 11 7 3" xfId="502"/>
    <cellStyle name="Обычный 11 7 3 2" xfId="1192"/>
    <cellStyle name="Обычный 11 7 4" xfId="503"/>
    <cellStyle name="Обычный 11 7 4 2" xfId="1193"/>
    <cellStyle name="Обычный 11 7 5" xfId="504"/>
    <cellStyle name="Обычный 11 7 5 2" xfId="1194"/>
    <cellStyle name="Обычный 11 7 6" xfId="505"/>
    <cellStyle name="Обычный 11 7 6 2" xfId="1195"/>
    <cellStyle name="Обычный 11 7 7" xfId="1189"/>
    <cellStyle name="Обычный 11 8" xfId="506"/>
    <cellStyle name="Обычный 11 8 2" xfId="507"/>
    <cellStyle name="Обычный 11 8 2 2" xfId="508"/>
    <cellStyle name="Обычный 11 8 2 2 2" xfId="1198"/>
    <cellStyle name="Обычный 11 8 2 3" xfId="1197"/>
    <cellStyle name="Обычный 11 8 3" xfId="509"/>
    <cellStyle name="Обычный 11 8 3 2" xfId="1199"/>
    <cellStyle name="Обычный 11 8 4" xfId="510"/>
    <cellStyle name="Обычный 11 8 4 2" xfId="1200"/>
    <cellStyle name="Обычный 11 8 5" xfId="511"/>
    <cellStyle name="Обычный 11 8 5 2" xfId="1201"/>
    <cellStyle name="Обычный 11 8 6" xfId="512"/>
    <cellStyle name="Обычный 11 8 6 2" xfId="1202"/>
    <cellStyle name="Обычный 11 8 7" xfId="1196"/>
    <cellStyle name="Обычный 11 9" xfId="513"/>
    <cellStyle name="Обычный 11 9 2" xfId="514"/>
    <cellStyle name="Обычный 11 9 2 2" xfId="1204"/>
    <cellStyle name="Обычный 11 9 3" xfId="1203"/>
    <cellStyle name="Обычный 12" xfId="515"/>
    <cellStyle name="Обычный 12 2" xfId="516"/>
    <cellStyle name="Обычный 12 2 2" xfId="517"/>
    <cellStyle name="Обычный 12 2 2 2" xfId="518"/>
    <cellStyle name="Обычный 12 2 2 2 2" xfId="1207"/>
    <cellStyle name="Обычный 12 2 2 3" xfId="519"/>
    <cellStyle name="Обычный 12 2 2 3 2" xfId="1208"/>
    <cellStyle name="Обычный 12 2 2 4" xfId="520"/>
    <cellStyle name="Обычный 12 2 2 4 2" xfId="1209"/>
    <cellStyle name="Обычный 12 2 2 5" xfId="1206"/>
    <cellStyle name="Обычный 12 2 3" xfId="521"/>
    <cellStyle name="Обычный 12 2 3 2" xfId="522"/>
    <cellStyle name="Обычный 12 2 3 2 2" xfId="1211"/>
    <cellStyle name="Обычный 12 2 3 3" xfId="523"/>
    <cellStyle name="Обычный 12 2 3 3 2" xfId="1212"/>
    <cellStyle name="Обычный 12 2 3 4" xfId="1210"/>
    <cellStyle name="Обычный 12 2 4" xfId="524"/>
    <cellStyle name="Обычный 12 2 4 2" xfId="525"/>
    <cellStyle name="Обычный 12 2 4 2 2" xfId="1214"/>
    <cellStyle name="Обычный 12 2 4 3" xfId="526"/>
    <cellStyle name="Обычный 12 2 4 3 2" xfId="1215"/>
    <cellStyle name="Обычный 12 2 4 4" xfId="1213"/>
    <cellStyle name="Обычный 12 2 5" xfId="527"/>
    <cellStyle name="Обычный 12 2 5 2" xfId="1216"/>
    <cellStyle name="Обычный 12 2 6" xfId="528"/>
    <cellStyle name="Обычный 12 2 6 2" xfId="1217"/>
    <cellStyle name="Обычный 12 2 7" xfId="1205"/>
    <cellStyle name="Обычный 12 3" xfId="529"/>
    <cellStyle name="Обычный 12 3 2" xfId="530"/>
    <cellStyle name="Обычный 12 3 2 2" xfId="531"/>
    <cellStyle name="Обычный 12 3 2 2 2" xfId="1220"/>
    <cellStyle name="Обычный 12 3 2 3" xfId="532"/>
    <cellStyle name="Обычный 12 3 2 3 2" xfId="1221"/>
    <cellStyle name="Обычный 12 3 2 4" xfId="533"/>
    <cellStyle name="Обычный 12 3 2 4 2" xfId="1222"/>
    <cellStyle name="Обычный 12 3 2 5" xfId="1219"/>
    <cellStyle name="Обычный 12 3 3" xfId="534"/>
    <cellStyle name="Обычный 12 3 3 2" xfId="1223"/>
    <cellStyle name="Обычный 12 3 4" xfId="535"/>
    <cellStyle name="Обычный 12 3 4 2" xfId="1224"/>
    <cellStyle name="Обычный 12 3 5" xfId="536"/>
    <cellStyle name="Обычный 12 3 5 2" xfId="1225"/>
    <cellStyle name="Обычный 12 3 6" xfId="537"/>
    <cellStyle name="Обычный 12 3 6 2" xfId="1226"/>
    <cellStyle name="Обычный 12 3 7" xfId="1218"/>
    <cellStyle name="Обычный 12 4" xfId="538"/>
    <cellStyle name="Обычный 12 4 2" xfId="539"/>
    <cellStyle name="Обычный 12 4 2 2" xfId="540"/>
    <cellStyle name="Обычный 12 4 2 2 2" xfId="1229"/>
    <cellStyle name="Обычный 12 4 2 3" xfId="1228"/>
    <cellStyle name="Обычный 12 4 3" xfId="541"/>
    <cellStyle name="Обычный 12 4 3 2" xfId="1230"/>
    <cellStyle name="Обычный 12 4 4" xfId="542"/>
    <cellStyle name="Обычный 12 4 4 2" xfId="1231"/>
    <cellStyle name="Обычный 12 4 5" xfId="543"/>
    <cellStyle name="Обычный 12 4 5 2" xfId="1232"/>
    <cellStyle name="Обычный 12 4 6" xfId="544"/>
    <cellStyle name="Обычный 12 4 6 2" xfId="1233"/>
    <cellStyle name="Обычный 12 4 7" xfId="1227"/>
    <cellStyle name="Обычный 12 5" xfId="545"/>
    <cellStyle name="Обычный 12 5 2" xfId="546"/>
    <cellStyle name="Обычный 12 5 2 2" xfId="547"/>
    <cellStyle name="Обычный 12 5 2 2 2" xfId="1236"/>
    <cellStyle name="Обычный 12 5 2 3" xfId="1235"/>
    <cellStyle name="Обычный 12 5 3" xfId="548"/>
    <cellStyle name="Обычный 12 5 3 2" xfId="1237"/>
    <cellStyle name="Обычный 12 5 4" xfId="549"/>
    <cellStyle name="Обычный 12 5 4 2" xfId="1238"/>
    <cellStyle name="Обычный 12 5 5" xfId="550"/>
    <cellStyle name="Обычный 12 5 5 2" xfId="1239"/>
    <cellStyle name="Обычный 12 5 6" xfId="551"/>
    <cellStyle name="Обычный 12 5 6 2" xfId="1240"/>
    <cellStyle name="Обычный 12 5 7" xfId="1234"/>
    <cellStyle name="Обычный 12 6" xfId="552"/>
    <cellStyle name="Обычный 12 6 2" xfId="553"/>
    <cellStyle name="Обычный 12 6 2 2" xfId="554"/>
    <cellStyle name="Обычный 12 6 2 2 2" xfId="1243"/>
    <cellStyle name="Обычный 12 6 2 3" xfId="555"/>
    <cellStyle name="Обычный 12 6 2 3 2" xfId="1244"/>
    <cellStyle name="Обычный 12 6 2 4" xfId="556"/>
    <cellStyle name="Обычный 12 6 2 4 2" xfId="1245"/>
    <cellStyle name="Обычный 12 6 2 5" xfId="1242"/>
    <cellStyle name="Обычный 12 6 3" xfId="557"/>
    <cellStyle name="Обычный 12 6 3 2" xfId="1246"/>
    <cellStyle name="Обычный 12 6 4" xfId="558"/>
    <cellStyle name="Обычный 12 6 4 2" xfId="1247"/>
    <cellStyle name="Обычный 12 6 5" xfId="559"/>
    <cellStyle name="Обычный 12 6 5 2" xfId="1248"/>
    <cellStyle name="Обычный 12 6 6" xfId="560"/>
    <cellStyle name="Обычный 12 6 6 2" xfId="1249"/>
    <cellStyle name="Обычный 12 6 7" xfId="1241"/>
    <cellStyle name="Обычный 12 7" xfId="561"/>
    <cellStyle name="Обычный 12 8" xfId="562"/>
    <cellStyle name="Обычный 12 8 2" xfId="563"/>
    <cellStyle name="Обычный 12 8 2 2" xfId="1251"/>
    <cellStyle name="Обычный 12 8 3" xfId="1250"/>
    <cellStyle name="Обычный 12 9" xfId="564"/>
    <cellStyle name="Обычный 13" xfId="565"/>
    <cellStyle name="Обычный 13 10" xfId="566"/>
    <cellStyle name="Обычный 13 2" xfId="567"/>
    <cellStyle name="Обычный 13 2 2" xfId="568"/>
    <cellStyle name="Обычный 13 2 2 2" xfId="569"/>
    <cellStyle name="Обычный 13 2 2 2 2" xfId="1254"/>
    <cellStyle name="Обычный 13 2 2 3" xfId="570"/>
    <cellStyle name="Обычный 13 2 2 3 2" xfId="1255"/>
    <cellStyle name="Обычный 13 2 2 4" xfId="1253"/>
    <cellStyle name="Обычный 13 2 3" xfId="571"/>
    <cellStyle name="Обычный 13 2 3 2" xfId="1256"/>
    <cellStyle name="Обычный 13 2 4" xfId="572"/>
    <cellStyle name="Обычный 13 2 4 2" xfId="1257"/>
    <cellStyle name="Обычный 13 2 5" xfId="1252"/>
    <cellStyle name="Обычный 13 2_Лист1" xfId="573"/>
    <cellStyle name="Обычный 13 3" xfId="574"/>
    <cellStyle name="Обычный 13 3 2" xfId="575"/>
    <cellStyle name="Обычный 13 3 2 2" xfId="1259"/>
    <cellStyle name="Обычный 13 3 3" xfId="576"/>
    <cellStyle name="Обычный 13 3 3 2" xfId="1260"/>
    <cellStyle name="Обычный 13 3 4" xfId="1258"/>
    <cellStyle name="Обычный 13 4" xfId="577"/>
    <cellStyle name="Обычный 13 4 2" xfId="1261"/>
    <cellStyle name="Обычный 13 5" xfId="578"/>
    <cellStyle name="Обычный 13 5 2" xfId="579"/>
    <cellStyle name="Обычный 13 5 2 2" xfId="1262"/>
    <cellStyle name="Обычный 13 6" xfId="580"/>
    <cellStyle name="Обычный 13 7" xfId="581"/>
    <cellStyle name="Обычный 13 8" xfId="582"/>
    <cellStyle name="Обычный 13 9" xfId="583"/>
    <cellStyle name="Обычный 13_Лист1" xfId="584"/>
    <cellStyle name="Обычный 14" xfId="585"/>
    <cellStyle name="Обычный 14 10" xfId="586"/>
    <cellStyle name="Обычный 14 2" xfId="587"/>
    <cellStyle name="Обычный 14 2 2" xfId="588"/>
    <cellStyle name="Обычный 14 2 2 2" xfId="589"/>
    <cellStyle name="Обычный 14 2 2 2 2" xfId="1264"/>
    <cellStyle name="Обычный 14 2 2 3" xfId="590"/>
    <cellStyle name="Обычный 14 2 2 3 2" xfId="1265"/>
    <cellStyle name="Обычный 14 2 2 4" xfId="1263"/>
    <cellStyle name="Обычный 14 2 3" xfId="591"/>
    <cellStyle name="Обычный 14 2 3 2" xfId="1266"/>
    <cellStyle name="Обычный 14 2 4" xfId="592"/>
    <cellStyle name="Обычный 14 2 4 2" xfId="1267"/>
    <cellStyle name="Обычный 14 2 5" xfId="593"/>
    <cellStyle name="Обычный 14 2_Лист1" xfId="594"/>
    <cellStyle name="Обычный 14 3" xfId="595"/>
    <cellStyle name="Обычный 14 3 2" xfId="596"/>
    <cellStyle name="Обычный 14 3 2 2" xfId="1269"/>
    <cellStyle name="Обычный 14 3 3" xfId="597"/>
    <cellStyle name="Обычный 14 3 3 2" xfId="1270"/>
    <cellStyle name="Обычный 14 3 4" xfId="1268"/>
    <cellStyle name="Обычный 14 4" xfId="598"/>
    <cellStyle name="Обычный 14 4 2" xfId="1271"/>
    <cellStyle name="Обычный 14 5" xfId="599"/>
    <cellStyle name="Обычный 14 5 2" xfId="1272"/>
    <cellStyle name="Обычный 14 6" xfId="600"/>
    <cellStyle name="Обычный 14 7" xfId="601"/>
    <cellStyle name="Обычный 14 7 2" xfId="602"/>
    <cellStyle name="Обычный 14 7 2 2" xfId="1274"/>
    <cellStyle name="Обычный 14 7 3" xfId="1273"/>
    <cellStyle name="Обычный 14 8" xfId="603"/>
    <cellStyle name="Обычный 14 9" xfId="604"/>
    <cellStyle name="Обычный 14_Лист1" xfId="605"/>
    <cellStyle name="Обычный 15" xfId="606"/>
    <cellStyle name="Обычный 15 2" xfId="607"/>
    <cellStyle name="Обычный 15 2 2" xfId="608"/>
    <cellStyle name="Обычный 15 2 2 2" xfId="609"/>
    <cellStyle name="Обычный 15 2 2 2 2" xfId="1278"/>
    <cellStyle name="Обычный 15 2 2 3" xfId="610"/>
    <cellStyle name="Обычный 15 2 2 3 2" xfId="1279"/>
    <cellStyle name="Обычный 15 2 2 4" xfId="1277"/>
    <cellStyle name="Обычный 15 2 3" xfId="611"/>
    <cellStyle name="Обычный 15 2 3 2" xfId="1280"/>
    <cellStyle name="Обычный 15 2 4" xfId="612"/>
    <cellStyle name="Обычный 15 2 4 2" xfId="1281"/>
    <cellStyle name="Обычный 15 2 5" xfId="1276"/>
    <cellStyle name="Обычный 15 2_Лист1" xfId="613"/>
    <cellStyle name="Обычный 15 3" xfId="614"/>
    <cellStyle name="Обычный 15 3 2" xfId="615"/>
    <cellStyle name="Обычный 15 3 2 2" xfId="1283"/>
    <cellStyle name="Обычный 15 3 3" xfId="616"/>
    <cellStyle name="Обычный 15 3 3 2" xfId="1284"/>
    <cellStyle name="Обычный 15 3 4" xfId="1282"/>
    <cellStyle name="Обычный 15 4" xfId="617"/>
    <cellStyle name="Обычный 15 4 2" xfId="618"/>
    <cellStyle name="Обычный 15 4 2 2" xfId="1286"/>
    <cellStyle name="Обычный 15 4 3" xfId="619"/>
    <cellStyle name="Обычный 15 4 3 2" xfId="1287"/>
    <cellStyle name="Обычный 15 4 4" xfId="1285"/>
    <cellStyle name="Обычный 15 5" xfId="620"/>
    <cellStyle name="Обычный 15 5 2" xfId="1288"/>
    <cellStyle name="Обычный 15 6" xfId="621"/>
    <cellStyle name="Обычный 15 6 2" xfId="1289"/>
    <cellStyle name="Обычный 15 7" xfId="1275"/>
    <cellStyle name="Обычный 15_Лист1" xfId="622"/>
    <cellStyle name="Обычный 16" xfId="623"/>
    <cellStyle name="Обычный 16 2" xfId="624"/>
    <cellStyle name="Обычный 16 2 2" xfId="625"/>
    <cellStyle name="Обычный 16 2 2 2" xfId="1292"/>
    <cellStyle name="Обычный 16 2 3" xfId="1291"/>
    <cellStyle name="Обычный 16 3" xfId="626"/>
    <cellStyle name="Обычный 16 3 2" xfId="1293"/>
    <cellStyle name="Обычный 16 4" xfId="627"/>
    <cellStyle name="Обычный 16 4 2" xfId="1294"/>
    <cellStyle name="Обычный 16 5" xfId="628"/>
    <cellStyle name="Обычный 16 5 2" xfId="1295"/>
    <cellStyle name="Обычный 16 6" xfId="629"/>
    <cellStyle name="Обычный 16 6 2" xfId="1296"/>
    <cellStyle name="Обычный 16 7" xfId="1290"/>
    <cellStyle name="Обычный 17" xfId="630"/>
    <cellStyle name="Обычный 17 2" xfId="631"/>
    <cellStyle name="Обычный 18" xfId="632"/>
    <cellStyle name="Обычный 18 2" xfId="633"/>
    <cellStyle name="Обычный 19" xfId="634"/>
    <cellStyle name="Обычный 2" xfId="4"/>
    <cellStyle name="Обычный 2 10" xfId="635"/>
    <cellStyle name="Обычный 2 10 2" xfId="636"/>
    <cellStyle name="Обычный 2 10 2 2" xfId="637"/>
    <cellStyle name="Обычный 2 10 2 2 2" xfId="1299"/>
    <cellStyle name="Обычный 2 10 2 3" xfId="638"/>
    <cellStyle name="Обычный 2 10 2 3 2" xfId="1300"/>
    <cellStyle name="Обычный 2 10 2 4" xfId="1298"/>
    <cellStyle name="Обычный 2 10 3" xfId="639"/>
    <cellStyle name="Обычный 2 10 3 2" xfId="1301"/>
    <cellStyle name="Обычный 2 10 4" xfId="640"/>
    <cellStyle name="Обычный 2 10 4 2" xfId="1302"/>
    <cellStyle name="Обычный 2 10 5" xfId="1297"/>
    <cellStyle name="Обычный 2 10_Лист1" xfId="641"/>
    <cellStyle name="Обычный 2 11" xfId="642"/>
    <cellStyle name="Обычный 2 11 2" xfId="1303"/>
    <cellStyle name="Обычный 2 12" xfId="643"/>
    <cellStyle name="Обычный 2 13" xfId="644"/>
    <cellStyle name="Обычный 2 14" xfId="645"/>
    <cellStyle name="Обычный 2 15" xfId="646"/>
    <cellStyle name="Обычный 2 16" xfId="647"/>
    <cellStyle name="Обычный 2 17" xfId="648"/>
    <cellStyle name="Обычный 2 18" xfId="1092"/>
    <cellStyle name="Обычный 2 2" xfId="7"/>
    <cellStyle name="Обычный 2 2 2" xfId="29"/>
    <cellStyle name="Обычный 2 2 2 2" xfId="30"/>
    <cellStyle name="Обычный 2 2 2 2 2" xfId="31"/>
    <cellStyle name="Обычный 2 2 2 2 2 2" xfId="32"/>
    <cellStyle name="Обычный 2 2 2 2 2 2 2" xfId="649"/>
    <cellStyle name="Обычный 2 2 2 2 2 2 3" xfId="1098"/>
    <cellStyle name="Обычный 2 2 2 2 2 3" xfId="650"/>
    <cellStyle name="Обычный 2 2 2 2 2 4" xfId="1097"/>
    <cellStyle name="Обычный 2 2 2 2 2_июль" xfId="651"/>
    <cellStyle name="Обычный 2 2 2 2 3" xfId="33"/>
    <cellStyle name="Обычный 2 2 2 2 3 2" xfId="652"/>
    <cellStyle name="Обычный 2 2 2 2 3 3" xfId="1099"/>
    <cellStyle name="Обычный 2 2 2 2 4" xfId="653"/>
    <cellStyle name="Обычный 2 2 2 2 5" xfId="1096"/>
    <cellStyle name="Обычный 2 2 2 2_июль" xfId="654"/>
    <cellStyle name="Обычный 2 2 2 3" xfId="21"/>
    <cellStyle name="Обычный 2 2 2 3 2" xfId="34"/>
    <cellStyle name="Обычный 2 2 2 3 2 2" xfId="655"/>
    <cellStyle name="Обычный 2 2 2 3 2 3" xfId="1100"/>
    <cellStyle name="Обычный 2 2 2 3 3" xfId="656"/>
    <cellStyle name="Обычный 2 2 2 3_июль" xfId="657"/>
    <cellStyle name="Обычный 2 2 2 4" xfId="35"/>
    <cellStyle name="Обычный 2 2 2 4 2" xfId="658"/>
    <cellStyle name="Обычный 2 2 2 4 3" xfId="1101"/>
    <cellStyle name="Обычный 2 2 2 5" xfId="659"/>
    <cellStyle name="Обычный 2 2 2 6" xfId="1095"/>
    <cellStyle name="Обычный 2 2 2_июль" xfId="660"/>
    <cellStyle name="Обычный 2 2 3" xfId="36"/>
    <cellStyle name="Обычный 2 2 3 2" xfId="37"/>
    <cellStyle name="Обычный 2 2 3 2 2" xfId="38"/>
    <cellStyle name="Обычный 2 2 3 2 2 2" xfId="661"/>
    <cellStyle name="Обычный 2 2 3 2 2 3" xfId="1104"/>
    <cellStyle name="Обычный 2 2 3 2 3" xfId="662"/>
    <cellStyle name="Обычный 2 2 3 2 4" xfId="1103"/>
    <cellStyle name="Обычный 2 2 3 2_июль" xfId="663"/>
    <cellStyle name="Обычный 2 2 3 3" xfId="39"/>
    <cellStyle name="Обычный 2 2 3 3 2" xfId="664"/>
    <cellStyle name="Обычный 2 2 3 3 3" xfId="1105"/>
    <cellStyle name="Обычный 2 2 3 4" xfId="665"/>
    <cellStyle name="Обычный 2 2 3 5" xfId="1102"/>
    <cellStyle name="Обычный 2 2 3_июль" xfId="666"/>
    <cellStyle name="Обычный 2 2 4" xfId="40"/>
    <cellStyle name="Обычный 2 2 4 2" xfId="41"/>
    <cellStyle name="Обычный 2 2 4 2 2" xfId="667"/>
    <cellStyle name="Обычный 2 2 4 2 3" xfId="1107"/>
    <cellStyle name="Обычный 2 2 4 3" xfId="668"/>
    <cellStyle name="Обычный 2 2 4 4" xfId="1106"/>
    <cellStyle name="Обычный 2 2 4_июль" xfId="669"/>
    <cellStyle name="Обычный 2 2 5" xfId="42"/>
    <cellStyle name="Обычный 2 2 5 2" xfId="670"/>
    <cellStyle name="Обычный 2 2 5 3" xfId="1108"/>
    <cellStyle name="Обычный 2 2 6" xfId="671"/>
    <cellStyle name="Обычный 2 2 7" xfId="1093"/>
    <cellStyle name="Обычный 2 2_июль" xfId="672"/>
    <cellStyle name="Обычный 2 3" xfId="22"/>
    <cellStyle name="Обычный 2 3 2" xfId="673"/>
    <cellStyle name="Обычный 2 3 2 2" xfId="674"/>
    <cellStyle name="Обычный 2 3 2 2 2" xfId="675"/>
    <cellStyle name="Обычный 2 3 2 2 2 2" xfId="1305"/>
    <cellStyle name="Обычный 2 3 2 2 3" xfId="1304"/>
    <cellStyle name="Обычный 2 3 2 3" xfId="676"/>
    <cellStyle name="Обычный 2 3 3" xfId="677"/>
    <cellStyle name="Обычный 2 3 3 2" xfId="678"/>
    <cellStyle name="Обычный 2 3 3 2 2" xfId="679"/>
    <cellStyle name="Обычный 2 3 3 2 2 2" xfId="680"/>
    <cellStyle name="Обычный 2 3 3 2 2 2 2" xfId="1308"/>
    <cellStyle name="Обычный 2 3 3 2 2 3" xfId="681"/>
    <cellStyle name="Обычный 2 3 3 2 2 3 2" xfId="1309"/>
    <cellStyle name="Обычный 2 3 3 2 2 4" xfId="1307"/>
    <cellStyle name="Обычный 2 3 3 2 3" xfId="682"/>
    <cellStyle name="Обычный 2 3 3 3" xfId="683"/>
    <cellStyle name="Обычный 2 3 3 3 2" xfId="684"/>
    <cellStyle name="Обычный 2 3 3 3 2 2" xfId="1311"/>
    <cellStyle name="Обычный 2 3 3 3 3" xfId="685"/>
    <cellStyle name="Обычный 2 3 3 3 3 2" xfId="1312"/>
    <cellStyle name="Обычный 2 3 3 3 4" xfId="1310"/>
    <cellStyle name="Обычный 2 3 3 4" xfId="686"/>
    <cellStyle name="Обычный 2 3 3 4 2" xfId="1313"/>
    <cellStyle name="Обычный 2 3 3 5" xfId="687"/>
    <cellStyle name="Обычный 2 3 3 5 2" xfId="1314"/>
    <cellStyle name="Обычный 2 3 3 6" xfId="688"/>
    <cellStyle name="Обычный 2 3 3 6 2" xfId="1315"/>
    <cellStyle name="Обычный 2 3 3 7" xfId="1306"/>
    <cellStyle name="Обычный 2 3 4" xfId="689"/>
    <cellStyle name="Обычный 2 3 4 2" xfId="690"/>
    <cellStyle name="Обычный 2 3 4 2 2" xfId="1317"/>
    <cellStyle name="Обычный 2 3 4 3" xfId="1316"/>
    <cellStyle name="Обычный 2 3 5" xfId="691"/>
    <cellStyle name="Обычный 2 3 5 2" xfId="692"/>
    <cellStyle name="Обычный 2 3 5 2 2" xfId="1319"/>
    <cellStyle name="Обычный 2 3 5 3" xfId="1318"/>
    <cellStyle name="Обычный 2 3 6" xfId="693"/>
    <cellStyle name="Обычный 2 3 6 2" xfId="1320"/>
    <cellStyle name="Обычный 2 3 7" xfId="694"/>
    <cellStyle name="Обычный 2 3 7 2" xfId="1321"/>
    <cellStyle name="Обычный 2 4" xfId="23"/>
    <cellStyle name="Обычный 2 4 2" xfId="695"/>
    <cellStyle name="Обычный 2 4 2 2" xfId="696"/>
    <cellStyle name="Обычный 2 4 2 2 2" xfId="697"/>
    <cellStyle name="Обычный 2 4 2 2 2 2" xfId="1324"/>
    <cellStyle name="Обычный 2 4 2 2 3" xfId="698"/>
    <cellStyle name="Обычный 2 4 2 2 3 2" xfId="1325"/>
    <cellStyle name="Обычный 2 4 2 2 4" xfId="699"/>
    <cellStyle name="Обычный 2 4 2 2 4 2" xfId="1326"/>
    <cellStyle name="Обычный 2 4 2 2 5" xfId="1323"/>
    <cellStyle name="Обычный 2 4 2 3" xfId="700"/>
    <cellStyle name="Обычный 2 4 2 3 2" xfId="1327"/>
    <cellStyle name="Обычный 2 4 2 4" xfId="701"/>
    <cellStyle name="Обычный 2 4 2 4 2" xfId="1328"/>
    <cellStyle name="Обычный 2 4 2 5" xfId="702"/>
    <cellStyle name="Обычный 2 4 2 5 2" xfId="1329"/>
    <cellStyle name="Обычный 2 4 2 6" xfId="703"/>
    <cellStyle name="Обычный 2 4 2 6 2" xfId="1330"/>
    <cellStyle name="Обычный 2 4 2 7" xfId="1322"/>
    <cellStyle name="Обычный 2 4 2_Лист1" xfId="704"/>
    <cellStyle name="Обычный 2 4 3" xfId="705"/>
    <cellStyle name="Обычный 2 4 3 2" xfId="706"/>
    <cellStyle name="Обычный 2 4 3 2 2" xfId="707"/>
    <cellStyle name="Обычный 2 4 3 2 2 2" xfId="1333"/>
    <cellStyle name="Обычный 2 4 3 2 3" xfId="1332"/>
    <cellStyle name="Обычный 2 4 3 3" xfId="708"/>
    <cellStyle name="Обычный 2 4 3 3 2" xfId="1334"/>
    <cellStyle name="Обычный 2 4 3 4" xfId="709"/>
    <cellStyle name="Обычный 2 4 3 4 2" xfId="1335"/>
    <cellStyle name="Обычный 2 4 3 5" xfId="710"/>
    <cellStyle name="Обычный 2 4 3 5 2" xfId="1336"/>
    <cellStyle name="Обычный 2 4 3 6" xfId="711"/>
    <cellStyle name="Обычный 2 4 3 6 2" xfId="1337"/>
    <cellStyle name="Обычный 2 4 3 7" xfId="1331"/>
    <cellStyle name="Обычный 2 4 4" xfId="712"/>
    <cellStyle name="Обычный 2 4 4 2" xfId="713"/>
    <cellStyle name="Обычный 2 4 4 2 2" xfId="1339"/>
    <cellStyle name="Обычный 2 4 4 3" xfId="1338"/>
    <cellStyle name="Обычный 2 4 5" xfId="714"/>
    <cellStyle name="Обычный 2 4 5 2" xfId="1340"/>
    <cellStyle name="Обычный 2 4 6" xfId="715"/>
    <cellStyle name="Обычный 2 4 6 2" xfId="1341"/>
    <cellStyle name="Обычный 2 4 7" xfId="716"/>
    <cellStyle name="Обычный 2 4 7 2" xfId="1342"/>
    <cellStyle name="Обычный 2 4 8" xfId="717"/>
    <cellStyle name="Обычный 2 4 8 2" xfId="1343"/>
    <cellStyle name="Обычный 2 5" xfId="24"/>
    <cellStyle name="Обычный 2 5 10" xfId="718"/>
    <cellStyle name="Обычный 2 5 10 2" xfId="1344"/>
    <cellStyle name="Обычный 2 5 11" xfId="719"/>
    <cellStyle name="Обычный 2 5 11 2" xfId="1345"/>
    <cellStyle name="Обычный 2 5 12" xfId="1094"/>
    <cellStyle name="Обычный 2 5 2" xfId="720"/>
    <cellStyle name="Обычный 2 5 2 2" xfId="721"/>
    <cellStyle name="Обычный 2 5 2 2 10" xfId="1347"/>
    <cellStyle name="Обычный 2 5 2 2 2" xfId="722"/>
    <cellStyle name="Обычный 2 5 2 2 2 2" xfId="1348"/>
    <cellStyle name="Обычный 2 5 2 2 3" xfId="723"/>
    <cellStyle name="Обычный 2 5 2 2 3 2" xfId="1349"/>
    <cellStyle name="Обычный 2 5 2 2 4" xfId="724"/>
    <cellStyle name="Обычный 2 5 2 2 4 2" xfId="1350"/>
    <cellStyle name="Обычный 2 5 2 2 5" xfId="725"/>
    <cellStyle name="Обычный 2 5 2 2 5 2" xfId="726"/>
    <cellStyle name="Обычный 2 5 2 2 5 2 2" xfId="727"/>
    <cellStyle name="Обычный 2 5 2 2 5 2 2 2" xfId="1353"/>
    <cellStyle name="Обычный 2 5 2 2 5 2 3" xfId="1352"/>
    <cellStyle name="Обычный 2 5 2 2 5 3" xfId="1351"/>
    <cellStyle name="Обычный 2 5 2 2 6" xfId="728"/>
    <cellStyle name="Обычный 2 5 2 2 6 2" xfId="1354"/>
    <cellStyle name="Обычный 2 5 2 2 7" xfId="729"/>
    <cellStyle name="Обычный 2 5 2 2 7 2" xfId="1355"/>
    <cellStyle name="Обычный 2 5 2 2 8" xfId="730"/>
    <cellStyle name="Обычный 2 5 2 2 8 2" xfId="1356"/>
    <cellStyle name="Обычный 2 5 2 2 9" xfId="731"/>
    <cellStyle name="Обычный 2 5 2 2 9 2" xfId="1357"/>
    <cellStyle name="Обычный 2 5 2 3" xfId="732"/>
    <cellStyle name="Обычный 2 5 2 3 2" xfId="1358"/>
    <cellStyle name="Обычный 2 5 2 4" xfId="733"/>
    <cellStyle name="Обычный 2 5 2 4 2" xfId="1359"/>
    <cellStyle name="Обычный 2 5 2 5" xfId="734"/>
    <cellStyle name="Обычный 2 5 2 5 2" xfId="1360"/>
    <cellStyle name="Обычный 2 5 2 6" xfId="735"/>
    <cellStyle name="Обычный 2 5 2 6 2" xfId="1361"/>
    <cellStyle name="Обычный 2 5 2 7" xfId="736"/>
    <cellStyle name="Обычный 2 5 2 7 2" xfId="1362"/>
    <cellStyle name="Обычный 2 5 2 8" xfId="737"/>
    <cellStyle name="Обычный 2 5 2 8 2" xfId="1363"/>
    <cellStyle name="Обычный 2 5 2 9" xfId="1346"/>
    <cellStyle name="Обычный 2 5 3" xfId="738"/>
    <cellStyle name="Обычный 2 5 3 2" xfId="739"/>
    <cellStyle name="Обычный 2 5 3 2 2" xfId="740"/>
    <cellStyle name="Обычный 2 5 3 2 2 2" xfId="1366"/>
    <cellStyle name="Обычный 2 5 3 2 3" xfId="741"/>
    <cellStyle name="Обычный 2 5 3 2 3 2" xfId="1367"/>
    <cellStyle name="Обычный 2 5 3 2 4" xfId="742"/>
    <cellStyle name="Обычный 2 5 3 2 4 2" xfId="1368"/>
    <cellStyle name="Обычный 2 5 3 2 5" xfId="1365"/>
    <cellStyle name="Обычный 2 5 3 3" xfId="743"/>
    <cellStyle name="Обычный 2 5 3 3 2" xfId="744"/>
    <cellStyle name="Обычный 2 5 3 3 2 2" xfId="1370"/>
    <cellStyle name="Обычный 2 5 3 3 3" xfId="745"/>
    <cellStyle name="Обычный 2 5 3 3 3 2" xfId="1371"/>
    <cellStyle name="Обычный 2 5 3 3 4" xfId="1369"/>
    <cellStyle name="Обычный 2 5 3 4" xfId="746"/>
    <cellStyle name="Обычный 2 5 3 4 2" xfId="747"/>
    <cellStyle name="Обычный 2 5 3 4 2 2" xfId="1373"/>
    <cellStyle name="Обычный 2 5 3 4 3" xfId="748"/>
    <cellStyle name="Обычный 2 5 3 4 3 2" xfId="1374"/>
    <cellStyle name="Обычный 2 5 3 4 4" xfId="1372"/>
    <cellStyle name="Обычный 2 5 3 5" xfId="749"/>
    <cellStyle name="Обычный 2 5 3 5 2" xfId="1375"/>
    <cellStyle name="Обычный 2 5 3 6" xfId="750"/>
    <cellStyle name="Обычный 2 5 3 6 2" xfId="1376"/>
    <cellStyle name="Обычный 2 5 3 7" xfId="1364"/>
    <cellStyle name="Обычный 2 5 4" xfId="751"/>
    <cellStyle name="Обычный 2 5 4 2" xfId="752"/>
    <cellStyle name="Обычный 2 5 4 2 2" xfId="753"/>
    <cellStyle name="Обычный 2 5 4 2 2 2" xfId="1379"/>
    <cellStyle name="Обычный 2 5 4 2 3" xfId="1378"/>
    <cellStyle name="Обычный 2 5 4 3" xfId="754"/>
    <cellStyle name="Обычный 2 5 4 3 2" xfId="1380"/>
    <cellStyle name="Обычный 2 5 4 4" xfId="755"/>
    <cellStyle name="Обычный 2 5 4 4 2" xfId="1381"/>
    <cellStyle name="Обычный 2 5 4 5" xfId="756"/>
    <cellStyle name="Обычный 2 5 4 5 2" xfId="1382"/>
    <cellStyle name="Обычный 2 5 4 6" xfId="757"/>
    <cellStyle name="Обычный 2 5 4 6 2" xfId="1383"/>
    <cellStyle name="Обычный 2 5 4 7" xfId="1377"/>
    <cellStyle name="Обычный 2 5 5" xfId="758"/>
    <cellStyle name="Обычный 2 5 5 2" xfId="759"/>
    <cellStyle name="Обычный 2 5 5 2 2" xfId="760"/>
    <cellStyle name="Обычный 2 5 5 2 2 2" xfId="1386"/>
    <cellStyle name="Обычный 2 5 5 2 3" xfId="1385"/>
    <cellStyle name="Обычный 2 5 5 3" xfId="761"/>
    <cellStyle name="Обычный 2 5 5 3 2" xfId="1387"/>
    <cellStyle name="Обычный 2 5 5 4" xfId="762"/>
    <cellStyle name="Обычный 2 5 5 4 2" xfId="1388"/>
    <cellStyle name="Обычный 2 5 5 5" xfId="763"/>
    <cellStyle name="Обычный 2 5 5 5 2" xfId="1389"/>
    <cellStyle name="Обычный 2 5 5 6" xfId="764"/>
    <cellStyle name="Обычный 2 5 5 6 2" xfId="1390"/>
    <cellStyle name="Обычный 2 5 5 7" xfId="1384"/>
    <cellStyle name="Обычный 2 5 6" xfId="765"/>
    <cellStyle name="Обычный 2 5 6 2" xfId="766"/>
    <cellStyle name="Обычный 2 5 6 2 2" xfId="767"/>
    <cellStyle name="Обычный 2 5 6 2 2 2" xfId="1393"/>
    <cellStyle name="Обычный 2 5 6 2 3" xfId="768"/>
    <cellStyle name="Обычный 2 5 6 2 3 2" xfId="1394"/>
    <cellStyle name="Обычный 2 5 6 2 4" xfId="769"/>
    <cellStyle name="Обычный 2 5 6 2 4 2" xfId="1395"/>
    <cellStyle name="Обычный 2 5 6 2 5" xfId="1392"/>
    <cellStyle name="Обычный 2 5 6 3" xfId="770"/>
    <cellStyle name="Обычный 2 5 6 3 2" xfId="1396"/>
    <cellStyle name="Обычный 2 5 6 4" xfId="771"/>
    <cellStyle name="Обычный 2 5 6 4 2" xfId="1397"/>
    <cellStyle name="Обычный 2 5 6 5" xfId="772"/>
    <cellStyle name="Обычный 2 5 6 5 2" xfId="1398"/>
    <cellStyle name="Обычный 2 5 6 6" xfId="773"/>
    <cellStyle name="Обычный 2 5 6 6 2" xfId="1399"/>
    <cellStyle name="Обычный 2 5 6 7" xfId="1391"/>
    <cellStyle name="Обычный 2 5 7" xfId="774"/>
    <cellStyle name="Обычный 2 5 7 2" xfId="775"/>
    <cellStyle name="Обычный 2 5 7 2 2" xfId="1401"/>
    <cellStyle name="Обычный 2 5 7 3" xfId="1400"/>
    <cellStyle name="Обычный 2 5 8" xfId="776"/>
    <cellStyle name="Обычный 2 5 8 2" xfId="1402"/>
    <cellStyle name="Обычный 2 5 9" xfId="777"/>
    <cellStyle name="Обычный 2 5 9 2" xfId="1403"/>
    <cellStyle name="Обычный 2 6" xfId="778"/>
    <cellStyle name="Обычный 2 6 2" xfId="779"/>
    <cellStyle name="Обычный 2 6 2 2" xfId="780"/>
    <cellStyle name="Обычный 2 6 2 2 2" xfId="781"/>
    <cellStyle name="Обычный 2 6 2 2 2 2" xfId="782"/>
    <cellStyle name="Обычный 2 6 2 2 2 2 2" xfId="1408"/>
    <cellStyle name="Обычный 2 6 2 2 2 3" xfId="783"/>
    <cellStyle name="Обычный 2 6 2 2 2 3 2" xfId="1409"/>
    <cellStyle name="Обычный 2 6 2 2 2 4" xfId="1407"/>
    <cellStyle name="Обычный 2 6 2 2 3" xfId="784"/>
    <cellStyle name="Обычный 2 6 2 2 3 2" xfId="1410"/>
    <cellStyle name="Обычный 2 6 2 2 4" xfId="785"/>
    <cellStyle name="Обычный 2 6 2 2 4 2" xfId="1411"/>
    <cellStyle name="Обычный 2 6 2 2 5" xfId="1406"/>
    <cellStyle name="Обычный 2 6 2 2_Лист1" xfId="786"/>
    <cellStyle name="Обычный 2 6 2 3" xfId="787"/>
    <cellStyle name="Обычный 2 6 2 3 2" xfId="788"/>
    <cellStyle name="Обычный 2 6 2 3 2 2" xfId="1413"/>
    <cellStyle name="Обычный 2 6 2 3 3" xfId="789"/>
    <cellStyle name="Обычный 2 6 2 3 3 2" xfId="1414"/>
    <cellStyle name="Обычный 2 6 2 3 4" xfId="1412"/>
    <cellStyle name="Обычный 2 6 2 4" xfId="790"/>
    <cellStyle name="Обычный 2 6 2 4 2" xfId="1415"/>
    <cellStyle name="Обычный 2 6 2 5" xfId="791"/>
    <cellStyle name="Обычный 2 6 2 5 2" xfId="1416"/>
    <cellStyle name="Обычный 2 6 2 6" xfId="1405"/>
    <cellStyle name="Обычный 2 6 2_Лист1" xfId="792"/>
    <cellStyle name="Обычный 2 6 3" xfId="793"/>
    <cellStyle name="Обычный 2 6 3 2" xfId="794"/>
    <cellStyle name="Обычный 2 6 3 2 2" xfId="795"/>
    <cellStyle name="Обычный 2 6 3 2 2 2" xfId="796"/>
    <cellStyle name="Обычный 2 6 3 2 2 2 2" xfId="1420"/>
    <cellStyle name="Обычный 2 6 3 2 2 3" xfId="797"/>
    <cellStyle name="Обычный 2 6 3 2 2 3 2" xfId="1421"/>
    <cellStyle name="Обычный 2 6 3 2 2 4" xfId="1419"/>
    <cellStyle name="Обычный 2 6 3 2 3" xfId="798"/>
    <cellStyle name="Обычный 2 6 3 2 3 2" xfId="1422"/>
    <cellStyle name="Обычный 2 6 3 2 4" xfId="799"/>
    <cellStyle name="Обычный 2 6 3 2 4 2" xfId="1423"/>
    <cellStyle name="Обычный 2 6 3 2 5" xfId="1418"/>
    <cellStyle name="Обычный 2 6 3 2_Лист1" xfId="800"/>
    <cellStyle name="Обычный 2 6 3 3" xfId="801"/>
    <cellStyle name="Обычный 2 6 3 3 2" xfId="802"/>
    <cellStyle name="Обычный 2 6 3 3 2 2" xfId="1425"/>
    <cellStyle name="Обычный 2 6 3 3 3" xfId="803"/>
    <cellStyle name="Обычный 2 6 3 3 3 2" xfId="1426"/>
    <cellStyle name="Обычный 2 6 3 3 4" xfId="1424"/>
    <cellStyle name="Обычный 2 6 3 4" xfId="804"/>
    <cellStyle name="Обычный 2 6 3 4 2" xfId="1427"/>
    <cellStyle name="Обычный 2 6 3 5" xfId="805"/>
    <cellStyle name="Обычный 2 6 3 5 2" xfId="1428"/>
    <cellStyle name="Обычный 2 6 3 6" xfId="1417"/>
    <cellStyle name="Обычный 2 6 3_Лист1" xfId="806"/>
    <cellStyle name="Обычный 2 6 4" xfId="807"/>
    <cellStyle name="Обычный 2 6 4 2" xfId="808"/>
    <cellStyle name="Обычный 2 6 4 2 2" xfId="809"/>
    <cellStyle name="Обычный 2 6 4 2 2 2" xfId="1431"/>
    <cellStyle name="Обычный 2 6 4 2 3" xfId="810"/>
    <cellStyle name="Обычный 2 6 4 2 3 2" xfId="1432"/>
    <cellStyle name="Обычный 2 6 4 2 4" xfId="1430"/>
    <cellStyle name="Обычный 2 6 4 3" xfId="811"/>
    <cellStyle name="Обычный 2 6 4 3 2" xfId="1433"/>
    <cellStyle name="Обычный 2 6 4 4" xfId="812"/>
    <cellStyle name="Обычный 2 6 4 4 2" xfId="1434"/>
    <cellStyle name="Обычный 2 6 4 5" xfId="1429"/>
    <cellStyle name="Обычный 2 6 4_Лист1" xfId="813"/>
    <cellStyle name="Обычный 2 6 5" xfId="814"/>
    <cellStyle name="Обычный 2 6 5 2" xfId="815"/>
    <cellStyle name="Обычный 2 6 5 2 2" xfId="1436"/>
    <cellStyle name="Обычный 2 6 5 3" xfId="816"/>
    <cellStyle name="Обычный 2 6 5 3 2" xfId="1437"/>
    <cellStyle name="Обычный 2 6 5 4" xfId="1435"/>
    <cellStyle name="Обычный 2 6 6" xfId="817"/>
    <cellStyle name="Обычный 2 6 6 2" xfId="818"/>
    <cellStyle name="Обычный 2 6 6 2 2" xfId="1439"/>
    <cellStyle name="Обычный 2 6 6 3" xfId="1438"/>
    <cellStyle name="Обычный 2 6 7" xfId="819"/>
    <cellStyle name="Обычный 2 6 7 2" xfId="1440"/>
    <cellStyle name="Обычный 2 6 8" xfId="820"/>
    <cellStyle name="Обычный 2 6 8 2" xfId="1441"/>
    <cellStyle name="Обычный 2 6 9" xfId="1404"/>
    <cellStyle name="Обычный 2 6_Лист1" xfId="821"/>
    <cellStyle name="Обычный 2 7" xfId="822"/>
    <cellStyle name="Обычный 2 7 2" xfId="823"/>
    <cellStyle name="Обычный 2 7 2 2" xfId="824"/>
    <cellStyle name="Обычный 2 7 2 2 2" xfId="1443"/>
    <cellStyle name="Обычный 2 7 2 3" xfId="1442"/>
    <cellStyle name="Обычный 2 8" xfId="825"/>
    <cellStyle name="Обычный 2 9" xfId="826"/>
    <cellStyle name="Обычный 2 9 2" xfId="1444"/>
    <cellStyle name="Обычный 20" xfId="9"/>
    <cellStyle name="Обычный 20 2" xfId="827"/>
    <cellStyle name="Обычный 21" xfId="828"/>
    <cellStyle name="Обычный 21 2" xfId="829"/>
    <cellStyle name="Обычный 21 2 2" xfId="830"/>
    <cellStyle name="Обычный 21 2 2 2" xfId="831"/>
    <cellStyle name="Обычный 21 2 2 2 2" xfId="1446"/>
    <cellStyle name="Обычный 21 2 2 3" xfId="1445"/>
    <cellStyle name="Обычный 21 2 3" xfId="832"/>
    <cellStyle name="Обычный 21 2 3 2" xfId="1447"/>
    <cellStyle name="Обычный 21 2 4" xfId="833"/>
    <cellStyle name="Обычный 21 2 4 2" xfId="1448"/>
    <cellStyle name="Обычный 21 2 5" xfId="834"/>
    <cellStyle name="Обычный 21 3" xfId="835"/>
    <cellStyle name="Обычный 21 3 2" xfId="836"/>
    <cellStyle name="Обычный 21 3 2 2" xfId="1450"/>
    <cellStyle name="Обычный 21 3 3" xfId="1449"/>
    <cellStyle name="Обычный 21 4" xfId="837"/>
    <cellStyle name="Обычный 21 4 2" xfId="1451"/>
    <cellStyle name="Обычный 21 5" xfId="838"/>
    <cellStyle name="Обычный 21 5 2" xfId="1452"/>
    <cellStyle name="Обычный 21 6" xfId="839"/>
    <cellStyle name="Обычный 22" xfId="840"/>
    <cellStyle name="Обычный 22 2" xfId="841"/>
    <cellStyle name="Обычный 22 2 2" xfId="842"/>
    <cellStyle name="Обычный 22 2 2 2" xfId="1453"/>
    <cellStyle name="Обычный 22 2 3" xfId="843"/>
    <cellStyle name="Обычный 22 3" xfId="844"/>
    <cellStyle name="Обычный 22 3 2" xfId="845"/>
    <cellStyle name="Обычный 22 3 2 2" xfId="1455"/>
    <cellStyle name="Обычный 22 3 3" xfId="846"/>
    <cellStyle name="Обычный 22 3 3 2" xfId="1456"/>
    <cellStyle name="Обычный 22 3 4" xfId="1454"/>
    <cellStyle name="Обычный 22 4" xfId="847"/>
    <cellStyle name="Обычный 22 4 2" xfId="1457"/>
    <cellStyle name="Обычный 22 5" xfId="848"/>
    <cellStyle name="Обычный 23" xfId="849"/>
    <cellStyle name="Обычный 24" xfId="850"/>
    <cellStyle name="Обычный 25" xfId="851"/>
    <cellStyle name="Обычный 25 2" xfId="1458"/>
    <cellStyle name="Обычный 26" xfId="852"/>
    <cellStyle name="Обычный 26 2" xfId="1459"/>
    <cellStyle name="Обычный 27" xfId="853"/>
    <cellStyle name="Обычный 28" xfId="854"/>
    <cellStyle name="Обычный 29" xfId="855"/>
    <cellStyle name="Обычный 3" xfId="2"/>
    <cellStyle name="Обычный 3 2" xfId="856"/>
    <cellStyle name="Обычный 3 2 2" xfId="857"/>
    <cellStyle name="Обычный 3 3" xfId="858"/>
    <cellStyle name="Обычный 3 3 2" xfId="859"/>
    <cellStyle name="Обычный 3 3 2 2" xfId="1461"/>
    <cellStyle name="Обычный 3 3 3" xfId="1460"/>
    <cellStyle name="Обычный 30" xfId="860"/>
    <cellStyle name="Обычный 31" xfId="861"/>
    <cellStyle name="Обычный 32" xfId="862"/>
    <cellStyle name="Обычный 33" xfId="863"/>
    <cellStyle name="Обычный 34" xfId="864"/>
    <cellStyle name="Обычный 35" xfId="865"/>
    <cellStyle name="Обычный 36" xfId="866"/>
    <cellStyle name="Обычный 36 2" xfId="1462"/>
    <cellStyle name="Обычный 37" xfId="867"/>
    <cellStyle name="Обычный 37 2" xfId="1463"/>
    <cellStyle name="Обычный 38" xfId="868"/>
    <cellStyle name="Обычный 39" xfId="869"/>
    <cellStyle name="Обычный 39 2" xfId="1464"/>
    <cellStyle name="Обычный 4" xfId="3"/>
    <cellStyle name="Обычный 4 2" xfId="870"/>
    <cellStyle name="Обычный 4 2 2" xfId="871"/>
    <cellStyle name="Обычный 4 2 3" xfId="872"/>
    <cellStyle name="Обычный 4 2 4" xfId="873"/>
    <cellStyle name="Обычный 4 3" xfId="874"/>
    <cellStyle name="Обычный 4 4" xfId="875"/>
    <cellStyle name="Обычный 40" xfId="876"/>
    <cellStyle name="Обычный 41" xfId="877"/>
    <cellStyle name="Обычный 42" xfId="878"/>
    <cellStyle name="Обычный 43" xfId="879"/>
    <cellStyle name="Обычный 44" xfId="880"/>
    <cellStyle name="Обычный 45" xfId="881"/>
    <cellStyle name="Обычный 5" xfId="5"/>
    <cellStyle name="Обычный 5 10" xfId="882"/>
    <cellStyle name="Обычный 5 2" xfId="25"/>
    <cellStyle name="Обычный 5 2 10" xfId="883"/>
    <cellStyle name="Обычный 5 2 2" xfId="884"/>
    <cellStyle name="Обычный 5 2 2 2" xfId="885"/>
    <cellStyle name="Обычный 5 2 2 2 2" xfId="886"/>
    <cellStyle name="Обычный 5 2 2 2 2 2" xfId="1467"/>
    <cellStyle name="Обычный 5 2 2 2 3" xfId="887"/>
    <cellStyle name="Обычный 5 2 2 2 3 2" xfId="1468"/>
    <cellStyle name="Обычный 5 2 2 2 4" xfId="1466"/>
    <cellStyle name="Обычный 5 2 2 3" xfId="888"/>
    <cellStyle name="Обычный 5 2 2 3 2" xfId="1469"/>
    <cellStyle name="Обычный 5 2 2 4" xfId="889"/>
    <cellStyle name="Обычный 5 2 2 4 2" xfId="1470"/>
    <cellStyle name="Обычный 5 2 2 5" xfId="1465"/>
    <cellStyle name="Обычный 5 2 2_Лист1" xfId="890"/>
    <cellStyle name="Обычный 5 2 3" xfId="891"/>
    <cellStyle name="Обычный 5 2 3 2" xfId="892"/>
    <cellStyle name="Обычный 5 2 3 2 2" xfId="1472"/>
    <cellStyle name="Обычный 5 2 3 3" xfId="893"/>
    <cellStyle name="Обычный 5 2 3 3 2" xfId="1473"/>
    <cellStyle name="Обычный 5 2 3 4" xfId="1471"/>
    <cellStyle name="Обычный 5 2 4" xfId="894"/>
    <cellStyle name="Обычный 5 2 4 2" xfId="1474"/>
    <cellStyle name="Обычный 5 2 5" xfId="895"/>
    <cellStyle name="Обычный 5 2 6" xfId="896"/>
    <cellStyle name="Обычный 5 2 7" xfId="897"/>
    <cellStyle name="Обычный 5 2 8" xfId="898"/>
    <cellStyle name="Обычный 5 2 9" xfId="899"/>
    <cellStyle name="Обычный 5 2_Лист1" xfId="900"/>
    <cellStyle name="Обычный 5 3" xfId="901"/>
    <cellStyle name="Обычный 5 3 2" xfId="902"/>
    <cellStyle name="Обычный 5 3 2 2" xfId="903"/>
    <cellStyle name="Обычный 5 3 2 2 2" xfId="1476"/>
    <cellStyle name="Обычный 5 3 2 3" xfId="904"/>
    <cellStyle name="Обычный 5 3 2 3 2" xfId="1477"/>
    <cellStyle name="Обычный 5 3 2 4" xfId="1475"/>
    <cellStyle name="Обычный 5 3 3" xfId="905"/>
    <cellStyle name="Обычный 5 3 3 2" xfId="1478"/>
    <cellStyle name="Обычный 5 3 4" xfId="906"/>
    <cellStyle name="Обычный 5 3 4 2" xfId="1479"/>
    <cellStyle name="Обычный 5 3_Лист1" xfId="907"/>
    <cellStyle name="Обычный 5 4" xfId="908"/>
    <cellStyle name="Обычный 5 4 2" xfId="909"/>
    <cellStyle name="Обычный 5 4 2 2" xfId="1481"/>
    <cellStyle name="Обычный 5 4 3" xfId="910"/>
    <cellStyle name="Обычный 5 4 3 2" xfId="1482"/>
    <cellStyle name="Обычный 5 4 4" xfId="1480"/>
    <cellStyle name="Обычный 5 5" xfId="911"/>
    <cellStyle name="Обычный 5 5 2" xfId="912"/>
    <cellStyle name="Обычный 5 5 2 2" xfId="1484"/>
    <cellStyle name="Обычный 5 5 3" xfId="913"/>
    <cellStyle name="Обычный 5 5 3 2" xfId="1485"/>
    <cellStyle name="Обычный 5 5 4" xfId="1483"/>
    <cellStyle name="Обычный 5 6" xfId="914"/>
    <cellStyle name="Обычный 5 7" xfId="915"/>
    <cellStyle name="Обычный 5 8" xfId="916"/>
    <cellStyle name="Обычный 5 9" xfId="917"/>
    <cellStyle name="Обычный 5_Лист1" xfId="918"/>
    <cellStyle name="Обычный 6" xfId="6"/>
    <cellStyle name="Обычный 6 2" xfId="919"/>
    <cellStyle name="Обычный 7" xfId="8"/>
    <cellStyle name="Обычный 7 10" xfId="920"/>
    <cellStyle name="Обычный 7 2" xfId="921"/>
    <cellStyle name="Обычный 7 2 2" xfId="922"/>
    <cellStyle name="Обычный 7 2 2 2" xfId="923"/>
    <cellStyle name="Обычный 7 2 2 2 2" xfId="924"/>
    <cellStyle name="Обычный 7 2 2 2 2 2" xfId="925"/>
    <cellStyle name="Обычный 7 2 2 2 2 2 2" xfId="1490"/>
    <cellStyle name="Обычный 7 2 2 2 2 3" xfId="926"/>
    <cellStyle name="Обычный 7 2 2 2 2 3 2" xfId="1491"/>
    <cellStyle name="Обычный 7 2 2 2 2 4" xfId="1489"/>
    <cellStyle name="Обычный 7 2 2 2 3" xfId="927"/>
    <cellStyle name="Обычный 7 2 2 2 3 2" xfId="1492"/>
    <cellStyle name="Обычный 7 2 2 2 4" xfId="928"/>
    <cellStyle name="Обычный 7 2 2 2 4 2" xfId="1493"/>
    <cellStyle name="Обычный 7 2 2 2 5" xfId="1488"/>
    <cellStyle name="Обычный 7 2 2 2_Лист1" xfId="929"/>
    <cellStyle name="Обычный 7 2 2 3" xfId="930"/>
    <cellStyle name="Обычный 7 2 2 3 2" xfId="931"/>
    <cellStyle name="Обычный 7 2 2 3 2 2" xfId="1495"/>
    <cellStyle name="Обычный 7 2 2 3 3" xfId="932"/>
    <cellStyle name="Обычный 7 2 2 3 3 2" xfId="1496"/>
    <cellStyle name="Обычный 7 2 2 3 4" xfId="1494"/>
    <cellStyle name="Обычный 7 2 2 4" xfId="933"/>
    <cellStyle name="Обычный 7 2 2 4 2" xfId="1497"/>
    <cellStyle name="Обычный 7 2 2 5" xfId="934"/>
    <cellStyle name="Обычный 7 2 2 5 2" xfId="1498"/>
    <cellStyle name="Обычный 7 2 2 6" xfId="1487"/>
    <cellStyle name="Обычный 7 2 2_Лист1" xfId="935"/>
    <cellStyle name="Обычный 7 2 3" xfId="936"/>
    <cellStyle name="Обычный 7 2 3 2" xfId="937"/>
    <cellStyle name="Обычный 7 2 3 2 2" xfId="938"/>
    <cellStyle name="Обычный 7 2 3 2 2 2" xfId="1501"/>
    <cellStyle name="Обычный 7 2 3 2 3" xfId="939"/>
    <cellStyle name="Обычный 7 2 3 2 3 2" xfId="1502"/>
    <cellStyle name="Обычный 7 2 3 2 4" xfId="1500"/>
    <cellStyle name="Обычный 7 2 3 3" xfId="940"/>
    <cellStyle name="Обычный 7 2 3 3 2" xfId="1503"/>
    <cellStyle name="Обычный 7 2 3 4" xfId="941"/>
    <cellStyle name="Обычный 7 2 3 4 2" xfId="1504"/>
    <cellStyle name="Обычный 7 2 3 5" xfId="1499"/>
    <cellStyle name="Обычный 7 2 3_Лист1" xfId="942"/>
    <cellStyle name="Обычный 7 2 4" xfId="943"/>
    <cellStyle name="Обычный 7 2 4 2" xfId="944"/>
    <cellStyle name="Обычный 7 2 4 2 2" xfId="1506"/>
    <cellStyle name="Обычный 7 2 4 3" xfId="945"/>
    <cellStyle name="Обычный 7 2 4 3 2" xfId="1507"/>
    <cellStyle name="Обычный 7 2 4 4" xfId="1505"/>
    <cellStyle name="Обычный 7 2 5" xfId="946"/>
    <cellStyle name="Обычный 7 2 5 2" xfId="947"/>
    <cellStyle name="Обычный 7 2 5 2 2" xfId="1509"/>
    <cellStyle name="Обычный 7 2 5 3" xfId="1508"/>
    <cellStyle name="Обычный 7 2 6" xfId="948"/>
    <cellStyle name="Обычный 7 2 6 2" xfId="1510"/>
    <cellStyle name="Обычный 7 2 7" xfId="949"/>
    <cellStyle name="Обычный 7 2 7 2" xfId="1511"/>
    <cellStyle name="Обычный 7 2 8" xfId="1486"/>
    <cellStyle name="Обычный 7 2_Лист1" xfId="950"/>
    <cellStyle name="Обычный 7 3" xfId="26"/>
    <cellStyle name="Обычный 7 3 2" xfId="951"/>
    <cellStyle name="Обычный 7 4" xfId="952"/>
    <cellStyle name="Обычный 7 5" xfId="953"/>
    <cellStyle name="Обычный 7 6" xfId="954"/>
    <cellStyle name="Обычный 7 7" xfId="955"/>
    <cellStyle name="Обычный 7 8" xfId="956"/>
    <cellStyle name="Обычный 7 9" xfId="957"/>
    <cellStyle name="Обычный 8" xfId="27"/>
    <cellStyle name="Обычный 8 2" xfId="958"/>
    <cellStyle name="Обычный 8 2 2" xfId="959"/>
    <cellStyle name="Обычный 8 2 3" xfId="960"/>
    <cellStyle name="Обычный 8 3" xfId="28"/>
    <cellStyle name="Обычный 9" xfId="43"/>
    <cellStyle name="Обычный 9 10" xfId="961"/>
    <cellStyle name="Обычный 9 2" xfId="962"/>
    <cellStyle name="Обычный 9 2 10" xfId="1512"/>
    <cellStyle name="Обычный 9 2 2" xfId="963"/>
    <cellStyle name="Обычный 9 2 2 2" xfId="964"/>
    <cellStyle name="Обычный 9 2 2 2 2" xfId="965"/>
    <cellStyle name="Обычный 9 2 2 2 2 2" xfId="1515"/>
    <cellStyle name="Обычный 9 2 2 2 3" xfId="966"/>
    <cellStyle name="Обычный 9 2 2 2 3 2" xfId="1516"/>
    <cellStyle name="Обычный 9 2 2 2 4" xfId="967"/>
    <cellStyle name="Обычный 9 2 2 2 4 2" xfId="1517"/>
    <cellStyle name="Обычный 9 2 2 2 5" xfId="1514"/>
    <cellStyle name="Обычный 9 2 2 3" xfId="968"/>
    <cellStyle name="Обычный 9 2 2 3 2" xfId="969"/>
    <cellStyle name="Обычный 9 2 2 3 2 2" xfId="1519"/>
    <cellStyle name="Обычный 9 2 2 3 3" xfId="970"/>
    <cellStyle name="Обычный 9 2 2 3 3 2" xfId="1520"/>
    <cellStyle name="Обычный 9 2 2 3 4" xfId="1518"/>
    <cellStyle name="Обычный 9 2 2 4" xfId="971"/>
    <cellStyle name="Обычный 9 2 2 4 2" xfId="972"/>
    <cellStyle name="Обычный 9 2 2 4 2 2" xfId="1522"/>
    <cellStyle name="Обычный 9 2 2 4 3" xfId="973"/>
    <cellStyle name="Обычный 9 2 2 4 3 2" xfId="1523"/>
    <cellStyle name="Обычный 9 2 2 4 4" xfId="1521"/>
    <cellStyle name="Обычный 9 2 2 5" xfId="974"/>
    <cellStyle name="Обычный 9 2 2 5 2" xfId="1524"/>
    <cellStyle name="Обычный 9 2 2 6" xfId="975"/>
    <cellStyle name="Обычный 9 2 2 6 2" xfId="1525"/>
    <cellStyle name="Обычный 9 2 2 7" xfId="1513"/>
    <cellStyle name="Обычный 9 2 2_Лист1" xfId="976"/>
    <cellStyle name="Обычный 9 2 3" xfId="977"/>
    <cellStyle name="Обычный 9 2 3 2" xfId="978"/>
    <cellStyle name="Обычный 9 2 3 2 2" xfId="1527"/>
    <cellStyle name="Обычный 9 2 3 3" xfId="979"/>
    <cellStyle name="Обычный 9 2 3 3 2" xfId="1528"/>
    <cellStyle name="Обычный 9 2 3 4" xfId="980"/>
    <cellStyle name="Обычный 9 2 3 4 2" xfId="1529"/>
    <cellStyle name="Обычный 9 2 3 5" xfId="1526"/>
    <cellStyle name="Обычный 9 2 4" xfId="981"/>
    <cellStyle name="Обычный 9 2 4 2" xfId="982"/>
    <cellStyle name="Обычный 9 2 4 2 2" xfId="1531"/>
    <cellStyle name="Обычный 9 2 4 3" xfId="983"/>
    <cellStyle name="Обычный 9 2 4 3 2" xfId="1532"/>
    <cellStyle name="Обычный 9 2 4 4" xfId="984"/>
    <cellStyle name="Обычный 9 2 4 4 2" xfId="985"/>
    <cellStyle name="Обычный 9 2 4 4 2 2" xfId="986"/>
    <cellStyle name="Обычный 9 2 4 4 2 2 2" xfId="1535"/>
    <cellStyle name="Обычный 9 2 4 4 2 3" xfId="1534"/>
    <cellStyle name="Обычный 9 2 4 4 3" xfId="987"/>
    <cellStyle name="Обычный 9 2 4 4 3 2" xfId="1536"/>
    <cellStyle name="Обычный 9 2 4 4 4" xfId="1533"/>
    <cellStyle name="Обычный 9 2 4 5" xfId="1530"/>
    <cellStyle name="Обычный 9 2 5" xfId="988"/>
    <cellStyle name="Обычный 9 2 5 2" xfId="989"/>
    <cellStyle name="Обычный 9 2 5 2 2" xfId="1538"/>
    <cellStyle name="Обычный 9 2 5 3" xfId="990"/>
    <cellStyle name="Обычный 9 2 5 3 2" xfId="1539"/>
    <cellStyle name="Обычный 9 2 5 4" xfId="991"/>
    <cellStyle name="Обычный 9 2 5 4 2" xfId="1540"/>
    <cellStyle name="Обычный 9 2 5 5" xfId="992"/>
    <cellStyle name="Обычный 9 2 5 5 2" xfId="1541"/>
    <cellStyle name="Обычный 9 2 5 6" xfId="993"/>
    <cellStyle name="Обычный 9 2 5 6 2" xfId="1542"/>
    <cellStyle name="Обычный 9 2 5 7" xfId="1537"/>
    <cellStyle name="Обычный 9 2 6" xfId="994"/>
    <cellStyle name="Обычный 9 2 6 2" xfId="995"/>
    <cellStyle name="Обычный 9 2 6 2 2" xfId="996"/>
    <cellStyle name="Обычный 9 2 6 2 2 2" xfId="997"/>
    <cellStyle name="Обычный 9 2 6 2 2 2 2" xfId="1546"/>
    <cellStyle name="Обычный 9 2 6 2 2 3" xfId="1545"/>
    <cellStyle name="Обычный 9 2 6 2 3" xfId="998"/>
    <cellStyle name="Обычный 9 2 6 2 3 2" xfId="1547"/>
    <cellStyle name="Обычный 9 2 6 2 4" xfId="1544"/>
    <cellStyle name="Обычный 9 2 6 3" xfId="999"/>
    <cellStyle name="Обычный 9 2 6 3 2" xfId="1548"/>
    <cellStyle name="Обычный 9 2 6 4" xfId="1000"/>
    <cellStyle name="Обычный 9 2 6 4 2" xfId="1549"/>
    <cellStyle name="Обычный 9 2 6 5" xfId="1001"/>
    <cellStyle name="Обычный 9 2 6 5 2" xfId="1550"/>
    <cellStyle name="Обычный 9 2 6 6" xfId="1543"/>
    <cellStyle name="Обычный 9 2 7" xfId="1002"/>
    <cellStyle name="Обычный 9 2 7 2" xfId="1551"/>
    <cellStyle name="Обычный 9 2 8" xfId="1003"/>
    <cellStyle name="Обычный 9 2 8 2" xfId="1552"/>
    <cellStyle name="Обычный 9 2 9" xfId="1004"/>
    <cellStyle name="Обычный 9 2 9 2" xfId="1553"/>
    <cellStyle name="Обычный 9 2_Лист1" xfId="1005"/>
    <cellStyle name="Обычный 9 3" xfId="1006"/>
    <cellStyle name="Обычный 9 3 2" xfId="1007"/>
    <cellStyle name="Обычный 9 3 2 2" xfId="1008"/>
    <cellStyle name="Обычный 9 3 2 2 2" xfId="1555"/>
    <cellStyle name="Обычный 9 3 2 3" xfId="1009"/>
    <cellStyle name="Обычный 9 3 2 3 2" xfId="1556"/>
    <cellStyle name="Обычный 9 3 2 4" xfId="1554"/>
    <cellStyle name="Обычный 9 3 3" xfId="1010"/>
    <cellStyle name="Обычный 9 3 3 2" xfId="1557"/>
    <cellStyle name="Обычный 9 3 4" xfId="1011"/>
    <cellStyle name="Обычный 9 3 4 2" xfId="1558"/>
    <cellStyle name="Обычный 9 3_Лист1" xfId="1012"/>
    <cellStyle name="Обычный 9 4" xfId="1013"/>
    <cellStyle name="Обычный 9 4 2" xfId="1014"/>
    <cellStyle name="Обычный 9 4 2 2" xfId="1560"/>
    <cellStyle name="Обычный 9 4 3" xfId="1015"/>
    <cellStyle name="Обычный 9 4 3 2" xfId="1561"/>
    <cellStyle name="Обычный 9 4 4" xfId="1559"/>
    <cellStyle name="Обычный 9 5" xfId="1016"/>
    <cellStyle name="Обычный 9 5 2" xfId="1017"/>
    <cellStyle name="Обычный 9 5 2 2" xfId="1563"/>
    <cellStyle name="Обычный 9 5 3" xfId="1018"/>
    <cellStyle name="Обычный 9 5 3 2" xfId="1564"/>
    <cellStyle name="Обычный 9 5 4" xfId="1562"/>
    <cellStyle name="Обычный 9 6" xfId="1019"/>
    <cellStyle name="Обычный 9 7" xfId="1020"/>
    <cellStyle name="Обычный 9 8" xfId="1021"/>
    <cellStyle name="Обычный 9 9" xfId="1022"/>
    <cellStyle name="Обычный 9_Лист1" xfId="1023"/>
    <cellStyle name="Плохой 2" xfId="1024"/>
    <cellStyle name="Пояснение 2" xfId="1025"/>
    <cellStyle name="Примечание 2" xfId="1026"/>
    <cellStyle name="Процентный 2" xfId="1027"/>
    <cellStyle name="Процентный 2 2" xfId="1028"/>
    <cellStyle name="Процентный 2 2 2" xfId="1029"/>
    <cellStyle name="Процентный 3" xfId="1030"/>
    <cellStyle name="Процентный 3 2" xfId="1031"/>
    <cellStyle name="Процентный 3 3" xfId="1032"/>
    <cellStyle name="Процентный 4" xfId="1033"/>
    <cellStyle name="Процентный 5" xfId="1034"/>
    <cellStyle name="Процентный 6" xfId="1035"/>
    <cellStyle name="Процентный 7" xfId="1036"/>
    <cellStyle name="Связанная ячейка 2" xfId="1037"/>
    <cellStyle name="Стиль 1" xfId="1038"/>
    <cellStyle name="Текст предупреждения 2" xfId="1039"/>
    <cellStyle name="Финансовый 2" xfId="1040"/>
    <cellStyle name="Финансовый 2 2" xfId="1041"/>
    <cellStyle name="Финансовый 3" xfId="1042"/>
    <cellStyle name="Финансовый 3 2" xfId="1043"/>
    <cellStyle name="Финансовый 3 2 2" xfId="1044"/>
    <cellStyle name="Финансовый 3 2 2 2" xfId="1045"/>
    <cellStyle name="Финансовый 3 2 2 2 2" xfId="1046"/>
    <cellStyle name="Финансовый 3 2 2 2 2 2" xfId="1568"/>
    <cellStyle name="Финансовый 3 2 2 2 3" xfId="1047"/>
    <cellStyle name="Финансовый 3 2 2 2 3 2" xfId="1569"/>
    <cellStyle name="Финансовый 3 2 2 2 4" xfId="1567"/>
    <cellStyle name="Финансовый 3 2 2 3" xfId="1048"/>
    <cellStyle name="Финансовый 3 2 2 3 2" xfId="1570"/>
    <cellStyle name="Финансовый 3 2 2 4" xfId="1049"/>
    <cellStyle name="Финансовый 3 2 2 4 2" xfId="1571"/>
    <cellStyle name="Финансовый 3 2 2 5" xfId="1566"/>
    <cellStyle name="Финансовый 3 2 3" xfId="1050"/>
    <cellStyle name="Финансовый 3 2 3 2" xfId="1051"/>
    <cellStyle name="Финансовый 3 2 3 2 2" xfId="1573"/>
    <cellStyle name="Финансовый 3 2 3 3" xfId="1052"/>
    <cellStyle name="Финансовый 3 2 3 3 2" xfId="1574"/>
    <cellStyle name="Финансовый 3 2 3 4" xfId="1572"/>
    <cellStyle name="Финансовый 3 2 4" xfId="1053"/>
    <cellStyle name="Финансовый 3 2 4 2" xfId="1054"/>
    <cellStyle name="Финансовый 3 2 4 2 2" xfId="1055"/>
    <cellStyle name="Финансовый 3 2 4 2 2 2" xfId="1577"/>
    <cellStyle name="Финансовый 3 2 4 2 3" xfId="1056"/>
    <cellStyle name="Финансовый 3 2 4 2 3 2" xfId="1578"/>
    <cellStyle name="Финансовый 3 2 4 2 4" xfId="1576"/>
    <cellStyle name="Финансовый 3 2 4 3" xfId="1057"/>
    <cellStyle name="Финансовый 3 2 4 3 2" xfId="1579"/>
    <cellStyle name="Финансовый 3 2 4 4" xfId="1058"/>
    <cellStyle name="Финансовый 3 2 4 4 2" xfId="1580"/>
    <cellStyle name="Финансовый 3 2 4 5" xfId="1575"/>
    <cellStyle name="Финансовый 3 2 5" xfId="1059"/>
    <cellStyle name="Финансовый 3 2 5 2" xfId="1581"/>
    <cellStyle name="Финансовый 3 2 6" xfId="1060"/>
    <cellStyle name="Финансовый 3 2 6 2" xfId="1582"/>
    <cellStyle name="Финансовый 3 2 7" xfId="1565"/>
    <cellStyle name="Финансовый 3 3" xfId="1061"/>
    <cellStyle name="Финансовый 3 3 2" xfId="1062"/>
    <cellStyle name="Финансовый 3 3 2 2" xfId="1063"/>
    <cellStyle name="Финансовый 3 3 2 2 2" xfId="1584"/>
    <cellStyle name="Финансовый 3 3 2 3" xfId="1064"/>
    <cellStyle name="Финансовый 3 3 2 3 2" xfId="1585"/>
    <cellStyle name="Финансовый 3 3 2 4" xfId="1583"/>
    <cellStyle name="Финансовый 3 3 3" xfId="1065"/>
    <cellStyle name="Финансовый 3 3 3 2" xfId="1586"/>
    <cellStyle name="Финансовый 3 3 4" xfId="1066"/>
    <cellStyle name="Финансовый 3 3 4 2" xfId="1587"/>
    <cellStyle name="Финансовый 3 4" xfId="1067"/>
    <cellStyle name="Финансовый 3 4 2" xfId="1068"/>
    <cellStyle name="Финансовый 3 4 2 2" xfId="1589"/>
    <cellStyle name="Финансовый 3 4 3" xfId="1069"/>
    <cellStyle name="Финансовый 3 4 3 2" xfId="1590"/>
    <cellStyle name="Финансовый 3 4 4" xfId="1588"/>
    <cellStyle name="Финансовый 3 5" xfId="1070"/>
    <cellStyle name="Финансовый 3 5 2" xfId="1071"/>
    <cellStyle name="Финансовый 3 5 2 2" xfId="1592"/>
    <cellStyle name="Финансовый 3 5 3" xfId="1591"/>
    <cellStyle name="Финансовый 3 6" xfId="1072"/>
    <cellStyle name="Финансовый 4" xfId="1073"/>
    <cellStyle name="Финансовый 4 2" xfId="1074"/>
    <cellStyle name="Финансовый 4 3" xfId="1075"/>
    <cellStyle name="Финансовый 4 3 2" xfId="1076"/>
    <cellStyle name="Финансовый 4 3 2 2" xfId="1594"/>
    <cellStyle name="Финансовый 4 3 3" xfId="1593"/>
    <cellStyle name="Финансовый 5" xfId="1077"/>
    <cellStyle name="Финансовый 5 2" xfId="1078"/>
    <cellStyle name="Финансовый 6" xfId="1079"/>
    <cellStyle name="Финансовый 6 2" xfId="1080"/>
    <cellStyle name="Финансовый 6 2 2" xfId="1596"/>
    <cellStyle name="Финансовый 6 3" xfId="1595"/>
    <cellStyle name="Финансовый 7" xfId="1081"/>
    <cellStyle name="Финансовый 7 2" xfId="1082"/>
    <cellStyle name="Финансовый 7 2 2" xfId="1598"/>
    <cellStyle name="Финансовый 7 3" xfId="1597"/>
    <cellStyle name="Финансовый 8" xfId="1083"/>
    <cellStyle name="Финансовый 8 2" xfId="1084"/>
    <cellStyle name="Финансовый 8 2 2" xfId="1085"/>
    <cellStyle name="Финансовый 8 2 2 2" xfId="1601"/>
    <cellStyle name="Финансовый 8 2 3" xfId="1600"/>
    <cellStyle name="Финансовый 8 3" xfId="1086"/>
    <cellStyle name="Финансовый 8 3 2" xfId="1602"/>
    <cellStyle name="Финансовый 8 4" xfId="1087"/>
    <cellStyle name="Финансовый 8 4 2" xfId="1603"/>
    <cellStyle name="Финансовый 8 5" xfId="1088"/>
    <cellStyle name="Финансовый 8 5 2" xfId="1604"/>
    <cellStyle name="Финансовый 8 6" xfId="1089"/>
    <cellStyle name="Финансовый 8 6 2" xfId="1605"/>
    <cellStyle name="Финансовый 8 7" xfId="1599"/>
    <cellStyle name="Финансовый 9" xfId="1090"/>
    <cellStyle name="Хороший 2" xfId="1091"/>
  </cellStyles>
  <dxfs count="0"/>
  <tableStyles count="0" defaultTableStyle="TableStyleMedium2" defaultPivotStyle="PivotStyleMedium9"/>
  <colors>
    <mruColors>
      <color rgb="FFFFFFCC"/>
      <color rgb="FFFF7C80"/>
      <color rgb="FFCCFFFF"/>
      <color rgb="FF99FF33"/>
      <color rgb="FFFFCCFF"/>
      <color rgb="FFFFFF00"/>
      <color rgb="FFFF99CC"/>
      <color rgb="FF66FFFF"/>
      <color rgb="FFFF66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1041;&#1102;&#1076;&#1078;&#1077;&#1090;%202018-2020\&#1055;&#1088;&#1086;&#1077;&#1082;&#1090;%20&#1073;&#1102;&#1076;&#1078;&#1077;&#1090;&#1072;%20&#1085;&#1072;%202018-2020\1%20&#1095;&#1090;&#1077;&#1085;&#1080;&#1077;%202018-2020\&#1055;&#1088;&#1086;&#1077;&#1082;&#1090;%20&#1079;&#1072;&#1082;&#1086;&#1085;&#1072;%20&#1086;%20&#1073;&#1102;&#1076;&#1078;&#1077;&#1090;&#1077;%20(&#1090;&#1077;&#1082;&#1089;&#1090;,%20&#1087;&#1088;&#1080;&#1083;&#1086;&#1078;&#1077;&#1085;&#1080;&#1103;,%20&#1055;&#1047;)\Users\KartEV\AppData\Local\Temp\BW\Analyzer\Workbooks\&#1060;&#1091;&#1085;&#1082;&#1094;&#1080;&#1086;&#1085;&#1072;&#1083;&#1100;&#1085;&#1072;&#1103;%20&#1089;&#1090;&#1088;&#1091;&#1082;&#1090;&#1091;&#1088;&#1072;%20&#1088;&#1072;&#1089;&#1093;&#1086;&#1076;&#1086;&#1074;-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41;&#1102;&#1076;&#1078;&#1077;&#1090;%202018-2020/&#1055;&#1088;&#1086;&#1077;&#1082;&#1090;%20&#1073;&#1102;&#1076;&#1078;&#1077;&#1090;&#1072;%20&#1085;&#1072;%202018-2020/1%20&#1095;&#1090;&#1077;&#1085;&#1080;&#1077;%202018-2020/&#1055;&#1088;&#1086;&#1077;&#1082;&#1090;%20&#1079;&#1072;&#1082;&#1086;&#1085;&#1072;%20&#1086;%20&#1073;&#1102;&#1076;&#1078;&#1077;&#1090;&#1077;%20(&#1090;&#1077;&#1082;&#1089;&#1090;,%20&#1087;&#1088;&#1080;&#1083;&#1086;&#1078;&#1077;&#1085;&#1080;&#1103;,%20&#1055;&#1047;)/Users/KartEV/AppData/Local/Temp/BW/Analyzer/Workbooks/&#1060;&#1091;&#1085;&#1082;&#1094;&#1080;&#1086;&#1085;&#1072;&#1083;&#1100;&#1085;&#1072;&#1103;%20&#1089;&#1090;&#1088;&#1091;&#1082;&#1090;&#1091;&#1088;&#1072;%20&#1088;&#1072;&#1089;&#1093;&#1086;&#1076;&#1086;&#1074;-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1041;&#1102;&#1076;&#1078;&#1077;&#1090;%202018-2020\&#1055;&#1088;&#1086;&#1077;&#1082;&#1090;%20&#1073;&#1102;&#1076;&#1078;&#1077;&#1090;&#1072;%20&#1085;&#1072;%202018-2020\1%20&#1095;&#1090;&#1077;&#1085;&#1080;&#1077;%202018-2020\&#1055;&#1088;&#1086;&#1077;&#1082;&#1090;%20&#1079;&#1072;&#1082;&#1086;&#1085;&#1072;%20&#1086;%20&#1073;&#1102;&#1076;&#1078;&#1077;&#1090;&#1077;%20(&#1090;&#1077;&#1082;&#1089;&#1090;,%20&#1087;&#1088;&#1080;&#1083;&#1086;&#1078;&#1077;&#1085;&#1080;&#1103;,%20&#1055;&#1047;)\Users\KartEV\AppData\Local\Temp\BW\Analyzer\Workbooks\&#1060;&#1091;&#1085;&#1082;&#1094;&#1080;&#1086;&#1085;&#1072;&#1083;&#1100;&#1085;&#1072;&#1103;%20&#1089;&#1090;&#1088;&#1091;&#1082;&#1090;&#1091;&#1088;&#1072;%20&#1088;&#1072;&#1089;&#1093;&#1086;&#1076;&#1086;&#1074;-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041;&#1102;&#1076;&#1078;&#1077;&#1090;%202018-2020/&#1055;&#1088;&#1086;&#1077;&#1082;&#1090;%20&#1073;&#1102;&#1076;&#1078;&#1077;&#1090;&#1072;%20&#1085;&#1072;%202018-2020/1%20&#1095;&#1090;&#1077;&#1085;&#1080;&#1077;%202018-2020/&#1055;&#1088;&#1086;&#1077;&#1082;&#1090;%20&#1079;&#1072;&#1082;&#1086;&#1085;&#1072;%20&#1086;%20&#1073;&#1102;&#1076;&#1078;&#1077;&#1090;&#1077;%20(&#1090;&#1077;&#1082;&#1089;&#1090;,%20&#1087;&#1088;&#1080;&#1083;&#1086;&#1078;&#1077;&#1085;&#1080;&#1103;,%20&#1055;&#1047;)/Users/KartEV/AppData/Local/Temp/BW/Analyzer/Workbooks/&#1060;&#1091;&#1085;&#1082;&#1094;&#1080;&#1086;&#1085;&#1072;&#1083;&#1100;&#1085;&#1072;&#1103;%20&#1089;&#1090;&#1088;&#1091;&#1082;&#1090;&#1091;&#1088;&#1072;%20&#1088;&#1072;&#1089;&#1093;&#1086;&#1076;&#1086;&#1074;-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1041;&#1102;&#1076;&#1078;&#1077;&#1090;%202018-2020\&#1055;&#1088;&#1086;&#1077;&#1082;&#1090;%20&#1073;&#1102;&#1076;&#1078;&#1077;&#1090;&#1072;%20&#1085;&#1072;%202018-2020\1%20&#1095;&#1090;&#1077;&#1085;&#1080;&#1077;%202018-2020\&#1055;&#1088;&#1086;&#1077;&#1082;&#1090;%20&#1079;&#1072;&#1082;&#1086;&#1085;&#1072;%20&#1086;%20&#1073;&#1102;&#1076;&#1078;&#1077;&#1090;&#1077;%20(&#1090;&#1077;&#1082;&#1089;&#1090;,%20&#1087;&#1088;&#1080;&#1083;&#1086;&#1078;&#1077;&#1085;&#1080;&#1103;,%20&#1055;&#1047;)\Users\KartEV\AppData\Local\Temp\BW\Analyzer\Workbooks\&#1055;&#1088;&#1080;&#1083;&#1086;&#1078;&#1077;&#1085;&#1080;&#1077;%20&#1085;&#1072;%20&#1056;&#1054;%20&#1074;%20&#1088;&#1072;&#1079;&#1088;&#1077;&#1079;&#1077;%20&#1084;&#1091;&#1085;&#1080;&#1094;&#1080;&#1087;&#1072;&#1083;&#1100;&#1085;&#1099;&#1093;%20&#1088;-&#1085;&#1086;&#1074;-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1041;&#1102;&#1076;&#1078;&#1077;&#1090;%202018-2020/&#1055;&#1088;&#1086;&#1077;&#1082;&#1090;%20&#1073;&#1102;&#1076;&#1078;&#1077;&#1090;&#1072;%20&#1085;&#1072;%202018-2020/1%20&#1095;&#1090;&#1077;&#1085;&#1080;&#1077;%202018-2020/&#1055;&#1088;&#1086;&#1077;&#1082;&#1090;%20&#1079;&#1072;&#1082;&#1086;&#1085;&#1072;%20&#1086;%20&#1073;&#1102;&#1076;&#1078;&#1077;&#1090;&#1077;%20(&#1090;&#1077;&#1082;&#1089;&#1090;,%20&#1087;&#1088;&#1080;&#1083;&#1086;&#1078;&#1077;&#1085;&#1080;&#1103;,%20&#1055;&#1047;)/Users/KartEV/AppData/Local/Temp/BW/Analyzer/Workbooks/&#1055;&#1088;&#1080;&#1083;&#1086;&#1078;&#1077;&#1085;&#1080;&#1077;%20&#1085;&#1072;%20&#1056;&#1054;%20&#1074;%20&#1088;&#1072;&#1079;&#1088;&#1077;&#1079;&#1077;%20&#1084;&#1091;&#1085;&#1080;&#1094;&#1080;&#1087;&#1072;&#1083;&#1100;&#1085;&#1099;&#1093;%20&#1088;-&#1085;&#1086;&#1074;-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W:\&#1041;&#1102;&#1076;&#1078;&#1077;&#1090;%202018-2020\&#1055;&#1088;&#1086;&#1077;&#1082;&#1090;%20&#1073;&#1102;&#1076;&#1078;&#1077;&#1090;&#1072;%20&#1085;&#1072;%202018-2020\1%20&#1095;&#1090;&#1077;&#1085;&#1080;&#1077;%202018-2020\&#1055;&#1088;&#1086;&#1077;&#1082;&#1090;%20&#1079;&#1072;&#1082;&#1086;&#1085;&#1072;%20&#1086;%20&#1073;&#1102;&#1076;&#1078;&#1077;&#1090;&#1077;%20(&#1090;&#1077;&#1082;&#1089;&#1090;,%20&#1087;&#1088;&#1080;&#1083;&#1086;&#1078;&#1077;&#1085;&#1080;&#1103;,%20&#1055;&#1047;)\Users\KartEV\AppData\Local\Temp\BW\Analyzer\Workbooks\&#1055;&#1088;&#1080;&#1083;&#1086;&#1078;&#1077;&#1085;&#1080;&#1077;%20&#1085;&#1072;%20&#1056;&#1054;%20&#1074;%20&#1088;&#1072;&#1079;&#1088;&#1077;&#1079;&#1077;%20&#1084;&#1091;&#1085;&#1080;&#1094;&#1080;&#1087;&#1072;&#1083;&#1100;&#1085;&#1099;&#1093;%20&#1088;-&#1085;&#1086;&#1074;-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1041;&#1102;&#1076;&#1078;&#1077;&#1090;%202018-2020/&#1055;&#1088;&#1086;&#1077;&#1082;&#1090;%20&#1073;&#1102;&#1076;&#1078;&#1077;&#1090;&#1072;%20&#1085;&#1072;%202018-2020/1%20&#1095;&#1090;&#1077;&#1085;&#1080;&#1077;%202018-2020/&#1055;&#1088;&#1086;&#1077;&#1082;&#1090;%20&#1079;&#1072;&#1082;&#1086;&#1085;&#1072;%20&#1086;%20&#1073;&#1102;&#1076;&#1078;&#1077;&#1090;&#1077;%20(&#1090;&#1077;&#1082;&#1089;&#1090;,%20&#1087;&#1088;&#1080;&#1083;&#1086;&#1078;&#1077;&#1085;&#1080;&#1103;,%20&#1055;&#1047;)/Users/KartEV/AppData/Local/Temp/BW/Analyzer/Workbooks/&#1055;&#1088;&#1080;&#1083;&#1086;&#1078;&#1077;&#1085;&#1080;&#1077;%20&#1085;&#1072;%20&#1056;&#1054;%20&#1074;%20&#1088;&#1072;&#1079;&#1088;&#1077;&#1079;&#1077;%20&#1084;&#1091;&#1085;&#1080;&#1094;&#1080;&#1087;&#1072;&#1083;&#1100;&#1085;&#1099;&#1093;%20&#1088;-&#1085;&#1086;&#1074;-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Приложение"/>
      <sheetName val="Table"/>
      <sheetName val="Graph"/>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Приложение"/>
      <sheetName val="Table"/>
      <sheetName val="Graph"/>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Приложение"/>
      <sheetName val="Table"/>
      <sheetName val="Graph"/>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Приложение"/>
      <sheetName val="Table"/>
      <sheetName val="Graph"/>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Приложение"/>
      <sheetName val="Table"/>
      <sheetName val="Attachname"/>
      <sheetName val="Graph"/>
      <sheetName val="Приложение на РО в разрезе муни"/>
    </sheetNames>
    <sheetDataSet>
      <sheetData sheetId="0" refreshError="1"/>
      <sheetData sheetId="1"/>
      <sheetData sheetId="2"/>
      <sheetData sheetId="3" refreshError="1"/>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Приложение"/>
      <sheetName val="Table"/>
      <sheetName val="Attachname"/>
      <sheetName val="Graph"/>
      <sheetName val="Приложение на РО в разрезе муни"/>
    </sheetNames>
    <sheetDataSet>
      <sheetData sheetId="0" refreshError="1"/>
      <sheetData sheetId="1"/>
      <sheetData sheetId="2"/>
      <sheetData sheetId="3" refreshError="1"/>
      <sheetData sheetId="4" refreshError="1"/>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Приложение"/>
      <sheetName val="Table"/>
      <sheetName val="Attachname"/>
      <sheetName val="Graph"/>
      <sheetName val="Приложение на РО в разрезе муни"/>
    </sheetNames>
    <sheetDataSet>
      <sheetData sheetId="0"/>
      <sheetData sheetId="1"/>
      <sheetData sheetId="2"/>
      <sheetData sheetId="3"/>
      <sheetData sheetId="4"/>
      <sheetData sheetId="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Приложение"/>
      <sheetName val="Table"/>
      <sheetName val="Attachname"/>
      <sheetName val="Graph"/>
      <sheetName val="Приложение на РО в разрезе муни"/>
    </sheetNames>
    <sheetDataSet>
      <sheetData sheetId="0"/>
      <sheetData sheetId="1"/>
      <sheetData sheetId="2"/>
      <sheetData sheetId="3"/>
      <sheetData sheetId="4"/>
      <sheetData sheetId="5"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F44"/>
  <sheetViews>
    <sheetView tabSelected="1" zoomScaleNormal="100" zoomScaleSheetLayoutView="100" workbookViewId="0">
      <selection activeCell="D3" sqref="D3"/>
    </sheetView>
  </sheetViews>
  <sheetFormatPr defaultColWidth="6.6640625" defaultRowHeight="13.8" x14ac:dyDescent="0.3"/>
  <cols>
    <col min="1" max="1" width="6.6640625" style="28" customWidth="1"/>
    <col min="2" max="2" width="50.6640625" style="28" customWidth="1"/>
    <col min="3" max="3" width="11" style="28" bestFit="1" customWidth="1"/>
    <col min="4" max="4" width="15.6640625" style="28" customWidth="1"/>
    <col min="5" max="6" width="15.6640625" style="35" customWidth="1"/>
    <col min="7" max="16384" width="6.6640625" style="28"/>
  </cols>
  <sheetData>
    <row r="1" spans="1:6" ht="36" customHeight="1" x14ac:dyDescent="0.3">
      <c r="A1" s="144" t="s">
        <v>318</v>
      </c>
      <c r="B1" s="144"/>
      <c r="C1" s="144"/>
      <c r="D1" s="144"/>
      <c r="E1" s="144"/>
      <c r="F1" s="144"/>
    </row>
    <row r="3" spans="1:6" s="29" customFormat="1" ht="120" x14ac:dyDescent="0.3">
      <c r="A3" s="114" t="s">
        <v>0</v>
      </c>
      <c r="B3" s="114" t="s">
        <v>1</v>
      </c>
      <c r="C3" s="113" t="s">
        <v>287</v>
      </c>
      <c r="D3" s="114" t="s">
        <v>288</v>
      </c>
      <c r="E3" s="114" t="s">
        <v>32</v>
      </c>
      <c r="F3" s="114" t="s">
        <v>160</v>
      </c>
    </row>
    <row r="4" spans="1:6" s="30" customFormat="1" x14ac:dyDescent="0.25">
      <c r="A4" s="129"/>
      <c r="B4" s="112" t="s">
        <v>289</v>
      </c>
      <c r="C4" s="130"/>
      <c r="D4" s="114"/>
      <c r="E4" s="114">
        <v>60</v>
      </c>
      <c r="F4" s="114">
        <v>40</v>
      </c>
    </row>
    <row r="5" spans="1:6" ht="25.5" customHeight="1" x14ac:dyDescent="0.3">
      <c r="A5" s="119">
        <v>802</v>
      </c>
      <c r="B5" s="120" t="s">
        <v>34</v>
      </c>
      <c r="C5" s="131">
        <v>3</v>
      </c>
      <c r="D5" s="115">
        <f t="shared" ref="D5:D37" si="0">(E5*$E$4+F5*$F$4)/100</f>
        <v>3.08</v>
      </c>
      <c r="E5" s="132">
        <f>'Свод 1'!C6</f>
        <v>2</v>
      </c>
      <c r="F5" s="132">
        <f>'Свод 2'!C6</f>
        <v>4.7</v>
      </c>
    </row>
    <row r="6" spans="1:6" s="31" customFormat="1" ht="25.5" customHeight="1" x14ac:dyDescent="0.3">
      <c r="A6" s="119">
        <v>803</v>
      </c>
      <c r="B6" s="121" t="s">
        <v>7</v>
      </c>
      <c r="C6" s="131">
        <v>3</v>
      </c>
      <c r="D6" s="115">
        <f t="shared" si="0"/>
        <v>2.54</v>
      </c>
      <c r="E6" s="132">
        <f>'Свод 1'!C7</f>
        <v>2.1</v>
      </c>
      <c r="F6" s="132">
        <f>'Свод 2'!C7</f>
        <v>3.2</v>
      </c>
    </row>
    <row r="7" spans="1:6" s="31" customFormat="1" ht="25.5" customHeight="1" x14ac:dyDescent="0.3">
      <c r="A7" s="119">
        <v>811</v>
      </c>
      <c r="B7" s="121" t="s">
        <v>8</v>
      </c>
      <c r="C7" s="131">
        <v>3</v>
      </c>
      <c r="D7" s="115">
        <f t="shared" si="0"/>
        <v>2.54</v>
      </c>
      <c r="E7" s="132">
        <f>'Свод 1'!C8</f>
        <v>2.1</v>
      </c>
      <c r="F7" s="132">
        <f>'Свод 2'!C8</f>
        <v>3.2</v>
      </c>
    </row>
    <row r="8" spans="1:6" s="31" customFormat="1" ht="25.5" customHeight="1" x14ac:dyDescent="0.3">
      <c r="A8" s="119">
        <v>812</v>
      </c>
      <c r="B8" s="120" t="s">
        <v>70</v>
      </c>
      <c r="C8" s="131">
        <v>2</v>
      </c>
      <c r="D8" s="115">
        <f t="shared" si="0"/>
        <v>4.22</v>
      </c>
      <c r="E8" s="132">
        <f>'Свод 1'!C9</f>
        <v>3.7</v>
      </c>
      <c r="F8" s="132">
        <f>'Свод 2'!C9</f>
        <v>5</v>
      </c>
    </row>
    <row r="9" spans="1:6" s="31" customFormat="1" ht="25.5" customHeight="1" x14ac:dyDescent="0.3">
      <c r="A9" s="119">
        <v>814</v>
      </c>
      <c r="B9" s="120" t="s">
        <v>71</v>
      </c>
      <c r="C9" s="131">
        <v>2</v>
      </c>
      <c r="D9" s="115">
        <f t="shared" si="0"/>
        <v>2.78</v>
      </c>
      <c r="E9" s="132">
        <f>'Свод 1'!C10</f>
        <v>1.5</v>
      </c>
      <c r="F9" s="132">
        <f>'Свод 2'!C10</f>
        <v>4.7</v>
      </c>
    </row>
    <row r="10" spans="1:6" s="31" customFormat="1" ht="25.5" customHeight="1" x14ac:dyDescent="0.3">
      <c r="A10" s="119">
        <v>815</v>
      </c>
      <c r="B10" s="121" t="s">
        <v>53</v>
      </c>
      <c r="C10" s="131">
        <v>2</v>
      </c>
      <c r="D10" s="115">
        <f t="shared" si="0"/>
        <v>2.93</v>
      </c>
      <c r="E10" s="132">
        <f>'Свод 1'!C11</f>
        <v>2.75</v>
      </c>
      <c r="F10" s="132">
        <f>'Свод 2'!C11</f>
        <v>3.2</v>
      </c>
    </row>
    <row r="11" spans="1:6" s="31" customFormat="1" ht="25.5" customHeight="1" x14ac:dyDescent="0.3">
      <c r="A11" s="119">
        <v>816</v>
      </c>
      <c r="B11" s="120" t="s">
        <v>35</v>
      </c>
      <c r="C11" s="131">
        <v>2</v>
      </c>
      <c r="D11" s="115">
        <f t="shared" si="0"/>
        <v>2.4</v>
      </c>
      <c r="E11" s="132">
        <f>'Свод 1'!C12</f>
        <v>3</v>
      </c>
      <c r="F11" s="132">
        <f>'Свод 2'!C12</f>
        <v>1.5</v>
      </c>
    </row>
    <row r="12" spans="1:6" s="31" customFormat="1" ht="25.5" customHeight="1" x14ac:dyDescent="0.3">
      <c r="A12" s="119" t="s">
        <v>54</v>
      </c>
      <c r="B12" s="120" t="s">
        <v>55</v>
      </c>
      <c r="C12" s="131">
        <v>3</v>
      </c>
      <c r="D12" s="115">
        <f t="shared" si="0"/>
        <v>2.39</v>
      </c>
      <c r="E12" s="132">
        <f>'Свод 1'!C13</f>
        <v>1.85</v>
      </c>
      <c r="F12" s="132">
        <f>'Свод 2'!C13</f>
        <v>3.2</v>
      </c>
    </row>
    <row r="13" spans="1:6" s="31" customFormat="1" ht="25.5" customHeight="1" x14ac:dyDescent="0.3">
      <c r="A13" s="119">
        <v>820</v>
      </c>
      <c r="B13" s="121" t="s">
        <v>2</v>
      </c>
      <c r="C13" s="131">
        <v>1</v>
      </c>
      <c r="D13" s="115">
        <f t="shared" si="0"/>
        <v>3.32</v>
      </c>
      <c r="E13" s="132">
        <f>'Свод 1'!C14</f>
        <v>2.8</v>
      </c>
      <c r="F13" s="132">
        <f>'Свод 2'!C14</f>
        <v>4.0999999999999996</v>
      </c>
    </row>
    <row r="14" spans="1:6" s="31" customFormat="1" ht="25.5" customHeight="1" x14ac:dyDescent="0.3">
      <c r="A14" s="119">
        <v>821</v>
      </c>
      <c r="B14" s="120" t="s">
        <v>48</v>
      </c>
      <c r="C14" s="131">
        <v>2</v>
      </c>
      <c r="D14" s="115">
        <f t="shared" si="0"/>
        <v>2.81</v>
      </c>
      <c r="E14" s="132">
        <f>'Свод 1'!C15</f>
        <v>1.95</v>
      </c>
      <c r="F14" s="132">
        <f>'Свод 2'!C15</f>
        <v>4.0999999999999996</v>
      </c>
    </row>
    <row r="15" spans="1:6" s="31" customFormat="1" ht="25.5" customHeight="1" x14ac:dyDescent="0.3">
      <c r="A15" s="119">
        <v>825</v>
      </c>
      <c r="B15" s="121" t="s">
        <v>52</v>
      </c>
      <c r="C15" s="131">
        <v>1</v>
      </c>
      <c r="D15" s="115">
        <f t="shared" si="0"/>
        <v>2.85</v>
      </c>
      <c r="E15" s="132">
        <f>'Свод 1'!C16</f>
        <v>3.35</v>
      </c>
      <c r="F15" s="132">
        <f>'Свод 2'!C16</f>
        <v>2.1</v>
      </c>
    </row>
    <row r="16" spans="1:6" s="31" customFormat="1" ht="25.5" customHeight="1" x14ac:dyDescent="0.3">
      <c r="A16" s="119" t="s">
        <v>56</v>
      </c>
      <c r="B16" s="121" t="s">
        <v>57</v>
      </c>
      <c r="C16" s="131">
        <v>2</v>
      </c>
      <c r="D16" s="115">
        <f t="shared" si="0"/>
        <v>2.4500000000000002</v>
      </c>
      <c r="E16" s="132">
        <f>'Свод 1'!C17</f>
        <v>1.95</v>
      </c>
      <c r="F16" s="132">
        <f>'Свод 2'!C17</f>
        <v>3.2</v>
      </c>
    </row>
    <row r="17" spans="1:6" s="31" customFormat="1" ht="25.5" customHeight="1" x14ac:dyDescent="0.3">
      <c r="A17" s="119">
        <v>830</v>
      </c>
      <c r="B17" s="121" t="s">
        <v>43</v>
      </c>
      <c r="C17" s="131">
        <v>1</v>
      </c>
      <c r="D17" s="115">
        <f t="shared" si="0"/>
        <v>2.25</v>
      </c>
      <c r="E17" s="132">
        <f>'Свод 1'!C18</f>
        <v>1.95</v>
      </c>
      <c r="F17" s="132">
        <f>'Свод 2'!C18</f>
        <v>2.7</v>
      </c>
    </row>
    <row r="18" spans="1:6" s="31" customFormat="1" ht="25.5" customHeight="1" x14ac:dyDescent="0.3">
      <c r="A18" s="119" t="s">
        <v>164</v>
      </c>
      <c r="B18" s="121" t="s">
        <v>165</v>
      </c>
      <c r="C18" s="131">
        <v>3</v>
      </c>
      <c r="D18" s="115">
        <f t="shared" si="0"/>
        <v>2.6</v>
      </c>
      <c r="E18" s="132">
        <f>'Свод 1'!C19</f>
        <v>1.6</v>
      </c>
      <c r="F18" s="132">
        <f>'Свод 2'!C19</f>
        <v>4.0999999999999996</v>
      </c>
    </row>
    <row r="19" spans="1:6" s="31" customFormat="1" ht="25.5" customHeight="1" x14ac:dyDescent="0.3">
      <c r="A19" s="119">
        <v>832</v>
      </c>
      <c r="B19" s="121" t="s">
        <v>166</v>
      </c>
      <c r="C19" s="131">
        <v>3</v>
      </c>
      <c r="D19" s="115">
        <f t="shared" si="0"/>
        <v>2.4</v>
      </c>
      <c r="E19" s="132">
        <f>'Свод 1'!C20</f>
        <v>2.6</v>
      </c>
      <c r="F19" s="132">
        <f>'Свод 2'!C20</f>
        <v>2.1</v>
      </c>
    </row>
    <row r="20" spans="1:6" s="31" customFormat="1" ht="25.5" customHeight="1" x14ac:dyDescent="0.3">
      <c r="A20" s="119" t="s">
        <v>36</v>
      </c>
      <c r="B20" s="121" t="s">
        <v>50</v>
      </c>
      <c r="C20" s="131">
        <v>2</v>
      </c>
      <c r="D20" s="115">
        <f t="shared" si="0"/>
        <v>2.78</v>
      </c>
      <c r="E20" s="132">
        <f>'Свод 1'!C21</f>
        <v>2.5</v>
      </c>
      <c r="F20" s="132">
        <f>'Свод 2'!C21</f>
        <v>3.2</v>
      </c>
    </row>
    <row r="21" spans="1:6" s="31" customFormat="1" ht="24.75" customHeight="1" x14ac:dyDescent="0.3">
      <c r="A21" s="119">
        <v>834</v>
      </c>
      <c r="B21" s="121" t="s">
        <v>3</v>
      </c>
      <c r="C21" s="131">
        <v>2</v>
      </c>
      <c r="D21" s="115">
        <f t="shared" si="0"/>
        <v>2.52</v>
      </c>
      <c r="E21" s="132">
        <f>'Свод 1'!C22</f>
        <v>3.4</v>
      </c>
      <c r="F21" s="132">
        <f>'Свод 2'!C22</f>
        <v>1.2</v>
      </c>
    </row>
    <row r="22" spans="1:6" s="31" customFormat="1" ht="25.5" customHeight="1" x14ac:dyDescent="0.3">
      <c r="A22" s="119">
        <v>835</v>
      </c>
      <c r="B22" s="120" t="s">
        <v>37</v>
      </c>
      <c r="C22" s="131">
        <v>2</v>
      </c>
      <c r="D22" s="115">
        <f t="shared" si="0"/>
        <v>1.65</v>
      </c>
      <c r="E22" s="132">
        <f>'Свод 1'!C23</f>
        <v>1.75</v>
      </c>
      <c r="F22" s="132">
        <f>'Свод 2'!C23</f>
        <v>1.5</v>
      </c>
    </row>
    <row r="23" spans="1:6" s="31" customFormat="1" ht="25.5" customHeight="1" x14ac:dyDescent="0.3">
      <c r="A23" s="119" t="s">
        <v>47</v>
      </c>
      <c r="B23" s="120" t="s">
        <v>58</v>
      </c>
      <c r="C23" s="131">
        <v>2</v>
      </c>
      <c r="D23" s="115">
        <f t="shared" si="0"/>
        <v>2.1800000000000002</v>
      </c>
      <c r="E23" s="132">
        <f>'Свод 1'!C24</f>
        <v>1.5</v>
      </c>
      <c r="F23" s="132">
        <f>'Свод 2'!C24</f>
        <v>3.2</v>
      </c>
    </row>
    <row r="24" spans="1:6" s="31" customFormat="1" ht="25.5" customHeight="1" x14ac:dyDescent="0.3">
      <c r="A24" s="119">
        <v>840</v>
      </c>
      <c r="B24" s="121" t="s">
        <v>5</v>
      </c>
      <c r="C24" s="131">
        <v>2</v>
      </c>
      <c r="D24" s="115">
        <f t="shared" si="0"/>
        <v>2.63</v>
      </c>
      <c r="E24" s="132">
        <f>'Свод 1'!C25</f>
        <v>2.25</v>
      </c>
      <c r="F24" s="132">
        <f>'Свод 2'!C25</f>
        <v>3.2</v>
      </c>
    </row>
    <row r="25" spans="1:6" s="31" customFormat="1" ht="25.5" customHeight="1" x14ac:dyDescent="0.3">
      <c r="A25" s="119">
        <v>843</v>
      </c>
      <c r="B25" s="120" t="s">
        <v>44</v>
      </c>
      <c r="C25" s="131">
        <v>3</v>
      </c>
      <c r="D25" s="115">
        <f t="shared" si="0"/>
        <v>2.39</v>
      </c>
      <c r="E25" s="132">
        <f>'Свод 1'!C26</f>
        <v>1.85</v>
      </c>
      <c r="F25" s="132">
        <f>'Свод 2'!C26</f>
        <v>3.2</v>
      </c>
    </row>
    <row r="26" spans="1:6" s="31" customFormat="1" ht="25.5" customHeight="1" x14ac:dyDescent="0.3">
      <c r="A26" s="119" t="s">
        <v>38</v>
      </c>
      <c r="B26" s="120" t="s">
        <v>45</v>
      </c>
      <c r="C26" s="131">
        <v>3</v>
      </c>
      <c r="D26" s="115">
        <f t="shared" si="0"/>
        <v>2.39</v>
      </c>
      <c r="E26" s="132">
        <f>'Свод 1'!C27</f>
        <v>1.85</v>
      </c>
      <c r="F26" s="132">
        <f>'Свод 2'!C27</f>
        <v>3.2</v>
      </c>
    </row>
    <row r="27" spans="1:6" s="31" customFormat="1" ht="25.5" customHeight="1" x14ac:dyDescent="0.3">
      <c r="A27" s="119">
        <v>846</v>
      </c>
      <c r="B27" s="121" t="s">
        <v>168</v>
      </c>
      <c r="C27" s="131">
        <v>3</v>
      </c>
      <c r="D27" s="115">
        <f t="shared" si="0"/>
        <v>3.14</v>
      </c>
      <c r="E27" s="132">
        <f>'Свод 1'!C28</f>
        <v>3.1</v>
      </c>
      <c r="F27" s="132">
        <f>'Свод 2'!C28</f>
        <v>3.2</v>
      </c>
    </row>
    <row r="28" spans="1:6" s="31" customFormat="1" ht="25.5" customHeight="1" x14ac:dyDescent="0.3">
      <c r="A28" s="119" t="s">
        <v>63</v>
      </c>
      <c r="B28" s="121" t="s">
        <v>64</v>
      </c>
      <c r="C28" s="131">
        <v>2</v>
      </c>
      <c r="D28" s="115">
        <f t="shared" si="0"/>
        <v>2.4900000000000002</v>
      </c>
      <c r="E28" s="132">
        <f>'Свод 1'!C29</f>
        <v>3.15</v>
      </c>
      <c r="F28" s="132">
        <f>'Свод 2'!C29</f>
        <v>1.5</v>
      </c>
    </row>
    <row r="29" spans="1:6" s="31" customFormat="1" ht="25.5" customHeight="1" x14ac:dyDescent="0.3">
      <c r="A29" s="119">
        <v>855</v>
      </c>
      <c r="B29" s="121" t="s">
        <v>4</v>
      </c>
      <c r="C29" s="131">
        <v>1</v>
      </c>
      <c r="D29" s="115">
        <f t="shared" si="0"/>
        <v>3.44</v>
      </c>
      <c r="E29" s="132">
        <f>'Свод 1'!C30</f>
        <v>2.6</v>
      </c>
      <c r="F29" s="132">
        <f>'Свод 2'!C30</f>
        <v>4.7</v>
      </c>
    </row>
    <row r="30" spans="1:6" s="31" customFormat="1" ht="25.5" customHeight="1" x14ac:dyDescent="0.3">
      <c r="A30" s="119">
        <v>856</v>
      </c>
      <c r="B30" s="121" t="s">
        <v>9</v>
      </c>
      <c r="C30" s="131">
        <v>2</v>
      </c>
      <c r="D30" s="115">
        <f t="shared" si="0"/>
        <v>2.57</v>
      </c>
      <c r="E30" s="132">
        <f>'Свод 1'!C31</f>
        <v>2.15</v>
      </c>
      <c r="F30" s="132">
        <f>'Свод 2'!C31</f>
        <v>3.2</v>
      </c>
    </row>
    <row r="31" spans="1:6" s="31" customFormat="1" ht="25.5" customHeight="1" x14ac:dyDescent="0.3">
      <c r="A31" s="119" t="s">
        <v>65</v>
      </c>
      <c r="B31" s="120" t="s">
        <v>167</v>
      </c>
      <c r="C31" s="131">
        <v>2</v>
      </c>
      <c r="D31" s="115">
        <f t="shared" si="0"/>
        <v>2.2400000000000002</v>
      </c>
      <c r="E31" s="132">
        <f>'Свод 1'!C32</f>
        <v>1</v>
      </c>
      <c r="F31" s="132">
        <f>'Свод 2'!C32</f>
        <v>4.0999999999999996</v>
      </c>
    </row>
    <row r="32" spans="1:6" s="31" customFormat="1" ht="25.5" customHeight="1" x14ac:dyDescent="0.3">
      <c r="A32" s="119">
        <v>861</v>
      </c>
      <c r="B32" s="121" t="s">
        <v>66</v>
      </c>
      <c r="C32" s="131">
        <v>1</v>
      </c>
      <c r="D32" s="115">
        <f t="shared" si="0"/>
        <v>2.73</v>
      </c>
      <c r="E32" s="132">
        <f>'Свод 1'!C33</f>
        <v>3.15</v>
      </c>
      <c r="F32" s="132">
        <f>'Свод 2'!C33</f>
        <v>2.1</v>
      </c>
    </row>
    <row r="33" spans="1:6" s="31" customFormat="1" ht="25.5" customHeight="1" x14ac:dyDescent="0.3">
      <c r="A33" s="119" t="s">
        <v>60</v>
      </c>
      <c r="B33" s="121" t="s">
        <v>59</v>
      </c>
      <c r="C33" s="131">
        <v>2</v>
      </c>
      <c r="D33" s="115">
        <f t="shared" si="0"/>
        <v>1.79</v>
      </c>
      <c r="E33" s="132">
        <f>'Свод 1'!C34</f>
        <v>1.25</v>
      </c>
      <c r="F33" s="132">
        <f>'Свод 2'!C34</f>
        <v>2.6</v>
      </c>
    </row>
    <row r="34" spans="1:6" s="31" customFormat="1" ht="25.5" customHeight="1" x14ac:dyDescent="0.3">
      <c r="A34" s="119">
        <v>875</v>
      </c>
      <c r="B34" s="121" t="s">
        <v>6</v>
      </c>
      <c r="C34" s="131">
        <v>2</v>
      </c>
      <c r="D34" s="115">
        <f t="shared" si="0"/>
        <v>2.33</v>
      </c>
      <c r="E34" s="132">
        <f>'Свод 1'!C35</f>
        <v>1.75</v>
      </c>
      <c r="F34" s="132">
        <f>'Свод 2'!C35</f>
        <v>3.2</v>
      </c>
    </row>
    <row r="35" spans="1:6" s="31" customFormat="1" ht="25.5" customHeight="1" x14ac:dyDescent="0.3">
      <c r="A35" s="119">
        <v>880</v>
      </c>
      <c r="B35" s="120" t="s">
        <v>49</v>
      </c>
      <c r="C35" s="131">
        <v>1</v>
      </c>
      <c r="D35" s="115">
        <f t="shared" si="0"/>
        <v>1.47</v>
      </c>
      <c r="E35" s="132">
        <f>'Свод 1'!C36</f>
        <v>1.25</v>
      </c>
      <c r="F35" s="132">
        <f>'Свод 2'!C36</f>
        <v>1.8</v>
      </c>
    </row>
    <row r="36" spans="1:6" s="31" customFormat="1" ht="25.5" customHeight="1" x14ac:dyDescent="0.3">
      <c r="A36" s="119">
        <v>886</v>
      </c>
      <c r="B36" s="120" t="s">
        <v>46</v>
      </c>
      <c r="C36" s="131">
        <v>2</v>
      </c>
      <c r="D36" s="115">
        <f t="shared" si="0"/>
        <v>2.75</v>
      </c>
      <c r="E36" s="132">
        <f>'Свод 1'!C37</f>
        <v>1.85</v>
      </c>
      <c r="F36" s="132">
        <f>'Свод 2'!C37</f>
        <v>4.0999999999999996</v>
      </c>
    </row>
    <row r="37" spans="1:6" s="31" customFormat="1" ht="25.5" customHeight="1" x14ac:dyDescent="0.3">
      <c r="A37" s="119">
        <v>892</v>
      </c>
      <c r="B37" s="120" t="s">
        <v>39</v>
      </c>
      <c r="C37" s="131">
        <v>3</v>
      </c>
      <c r="D37" s="115">
        <f t="shared" si="0"/>
        <v>2.84</v>
      </c>
      <c r="E37" s="132">
        <f>'Свод 1'!C38</f>
        <v>2.6</v>
      </c>
      <c r="F37" s="132">
        <f>'Свод 2'!C38</f>
        <v>3.2</v>
      </c>
    </row>
    <row r="38" spans="1:6" x14ac:dyDescent="0.3">
      <c r="E38" s="33"/>
      <c r="F38" s="33"/>
    </row>
    <row r="39" spans="1:6" x14ac:dyDescent="0.3">
      <c r="E39" s="33"/>
      <c r="F39" s="33"/>
    </row>
    <row r="40" spans="1:6" x14ac:dyDescent="0.3">
      <c r="E40" s="33"/>
      <c r="F40" s="33"/>
    </row>
    <row r="41" spans="1:6" x14ac:dyDescent="0.3">
      <c r="E41" s="33"/>
      <c r="F41" s="33"/>
    </row>
    <row r="42" spans="1:6" x14ac:dyDescent="0.3">
      <c r="E42" s="33"/>
      <c r="F42" s="33"/>
    </row>
    <row r="43" spans="1:6" x14ac:dyDescent="0.3">
      <c r="E43" s="33"/>
      <c r="F43" s="33"/>
    </row>
    <row r="44" spans="1:6" x14ac:dyDescent="0.3">
      <c r="E44" s="33"/>
      <c r="F44" s="33"/>
    </row>
  </sheetData>
  <autoFilter ref="A4:F37"/>
  <mergeCells count="1">
    <mergeCell ref="A1:F1"/>
  </mergeCells>
  <pageMargins left="0" right="0" top="0" bottom="0" header="0" footer="0"/>
  <pageSetup paperSize="9" fitToHeight="0" orientation="landscape" horizontalDpi="4294967294" verticalDpi="4294967294" r:id="rId1"/>
  <headerFooter>
    <oddFooter>&amp;R&amp;P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4"/>
  <sheetViews>
    <sheetView view="pageBreakPreview" zoomScaleNormal="80" zoomScaleSheetLayoutView="100" zoomScalePageLayoutView="95" workbookViewId="0">
      <pane xSplit="2" ySplit="6" topLeftCell="C31" activePane="bottomRight" state="frozen"/>
      <selection activeCell="C4" sqref="C4"/>
      <selection pane="topRight" activeCell="C4" sqref="C4"/>
      <selection pane="bottomLeft" activeCell="C4" sqref="C4"/>
      <selection pane="bottomRight" activeCell="D34" sqref="D34"/>
    </sheetView>
  </sheetViews>
  <sheetFormatPr defaultColWidth="1" defaultRowHeight="13.8" x14ac:dyDescent="0.25"/>
  <cols>
    <col min="1" max="1" width="5.6640625" style="9" customWidth="1"/>
    <col min="2" max="2" width="58.109375" style="9" customWidth="1"/>
    <col min="3" max="4" width="30.6640625" style="11" customWidth="1"/>
    <col min="5" max="8" width="30.6640625" style="9" customWidth="1"/>
    <col min="9" max="16384" width="1" style="9"/>
  </cols>
  <sheetData>
    <row r="1" spans="1:8" ht="52.5" customHeight="1" x14ac:dyDescent="0.25">
      <c r="A1" s="167" t="s">
        <v>138</v>
      </c>
      <c r="B1" s="167"/>
      <c r="C1" s="167"/>
      <c r="D1" s="167"/>
      <c r="E1" s="167"/>
      <c r="F1" s="167"/>
      <c r="G1" s="167"/>
      <c r="H1" s="167"/>
    </row>
    <row r="3" spans="1:8" ht="96" x14ac:dyDescent="0.25">
      <c r="A3" s="78" t="s">
        <v>137</v>
      </c>
      <c r="B3" s="78" t="s">
        <v>1</v>
      </c>
      <c r="C3" s="79" t="s">
        <v>136</v>
      </c>
      <c r="D3" s="79" t="s">
        <v>135</v>
      </c>
      <c r="E3" s="79" t="s">
        <v>153</v>
      </c>
      <c r="F3" s="79" t="s">
        <v>134</v>
      </c>
      <c r="G3" s="79" t="s">
        <v>133</v>
      </c>
      <c r="H3" s="79" t="s">
        <v>17</v>
      </c>
    </row>
    <row r="4" spans="1:8" ht="24" x14ac:dyDescent="0.25">
      <c r="A4" s="78"/>
      <c r="B4" s="80" t="s">
        <v>24</v>
      </c>
      <c r="C4" s="72" t="s">
        <v>171</v>
      </c>
      <c r="D4" s="72" t="s">
        <v>172</v>
      </c>
      <c r="E4" s="72" t="s">
        <v>171</v>
      </c>
      <c r="F4" s="72" t="s">
        <v>172</v>
      </c>
      <c r="G4" s="72" t="s">
        <v>172</v>
      </c>
      <c r="H4" s="72" t="s">
        <v>172</v>
      </c>
    </row>
    <row r="5" spans="1:8" x14ac:dyDescent="0.25">
      <c r="A5" s="81"/>
      <c r="B5" s="80" t="s">
        <v>10</v>
      </c>
      <c r="C5" s="79" t="s">
        <v>14</v>
      </c>
      <c r="D5" s="79" t="s">
        <v>14</v>
      </c>
      <c r="E5" s="79" t="s">
        <v>14</v>
      </c>
      <c r="F5" s="79" t="s">
        <v>14</v>
      </c>
      <c r="G5" s="79" t="s">
        <v>18</v>
      </c>
      <c r="H5" s="79" t="s">
        <v>21</v>
      </c>
    </row>
    <row r="6" spans="1:8" ht="36" x14ac:dyDescent="0.25">
      <c r="A6" s="81"/>
      <c r="B6" s="80" t="s">
        <v>11</v>
      </c>
      <c r="C6" s="79" t="s">
        <v>139</v>
      </c>
      <c r="D6" s="79" t="s">
        <v>140</v>
      </c>
      <c r="E6" s="79" t="s">
        <v>139</v>
      </c>
      <c r="F6" s="79" t="s">
        <v>140</v>
      </c>
      <c r="G6" s="82" t="s">
        <v>22</v>
      </c>
      <c r="H6" s="83"/>
    </row>
    <row r="7" spans="1:8" s="12" customFormat="1" ht="27" customHeight="1" x14ac:dyDescent="0.3">
      <c r="A7" s="65">
        <v>802</v>
      </c>
      <c r="B7" s="66" t="s">
        <v>34</v>
      </c>
      <c r="C7" s="27">
        <v>0</v>
      </c>
      <c r="D7" s="27">
        <v>0</v>
      </c>
      <c r="E7" s="27">
        <v>0</v>
      </c>
      <c r="F7" s="48">
        <v>0</v>
      </c>
      <c r="G7" s="26" t="str">
        <f>IF(AND(C7=0,E7=0),"х",(D7+F7)/(C7+E7)*100)</f>
        <v>х</v>
      </c>
      <c r="H7" s="84" t="str">
        <f t="shared" ref="H7:H38" si="0">IF(G7="х","2",IF(G7&lt;80,"0",IF(AND(G7&gt;=80,G7&lt;85),"1",IF(AND(G7&gt;=85,G7&lt;90),"2",IF(AND(G7&gt;=90,G7&lt;95),"3",IF(AND(G7&gt;=95,G7&lt;100),"4",IF(G7=100,"5")))))))</f>
        <v>2</v>
      </c>
    </row>
    <row r="8" spans="1:8" s="12" customFormat="1" ht="27" customHeight="1" x14ac:dyDescent="0.3">
      <c r="A8" s="65">
        <v>803</v>
      </c>
      <c r="B8" s="67" t="s">
        <v>7</v>
      </c>
      <c r="C8" s="27">
        <v>0</v>
      </c>
      <c r="D8" s="27">
        <v>0</v>
      </c>
      <c r="E8" s="27">
        <v>0</v>
      </c>
      <c r="F8" s="48">
        <v>0</v>
      </c>
      <c r="G8" s="26" t="str">
        <f t="shared" ref="G8:G38" si="1">IF(AND(C8=0,E8=0),"х",(D8+F8)/(C8+E8)*100)</f>
        <v>х</v>
      </c>
      <c r="H8" s="84" t="str">
        <f t="shared" si="0"/>
        <v>2</v>
      </c>
    </row>
    <row r="9" spans="1:8" s="12" customFormat="1" ht="27" customHeight="1" x14ac:dyDescent="0.3">
      <c r="A9" s="65">
        <v>811</v>
      </c>
      <c r="B9" s="67" t="s">
        <v>8</v>
      </c>
      <c r="C9" s="27">
        <v>0</v>
      </c>
      <c r="D9" s="27">
        <v>0</v>
      </c>
      <c r="E9" s="27">
        <v>0</v>
      </c>
      <c r="F9" s="48">
        <v>0</v>
      </c>
      <c r="G9" s="26" t="str">
        <f t="shared" si="1"/>
        <v>х</v>
      </c>
      <c r="H9" s="84" t="str">
        <f t="shared" si="0"/>
        <v>2</v>
      </c>
    </row>
    <row r="10" spans="1:8" s="12" customFormat="1" ht="27" customHeight="1" x14ac:dyDescent="0.3">
      <c r="A10" s="65">
        <v>812</v>
      </c>
      <c r="B10" s="66" t="s">
        <v>70</v>
      </c>
      <c r="C10" s="27">
        <v>1</v>
      </c>
      <c r="D10" s="27">
        <v>1</v>
      </c>
      <c r="E10" s="27">
        <v>0</v>
      </c>
      <c r="F10" s="27">
        <v>0</v>
      </c>
      <c r="G10" s="26">
        <f t="shared" si="1"/>
        <v>100</v>
      </c>
      <c r="H10" s="84" t="str">
        <f t="shared" si="0"/>
        <v>5</v>
      </c>
    </row>
    <row r="11" spans="1:8" s="12" customFormat="1" ht="27" customHeight="1" x14ac:dyDescent="0.3">
      <c r="A11" s="65">
        <v>814</v>
      </c>
      <c r="B11" s="66" t="s">
        <v>71</v>
      </c>
      <c r="C11" s="27">
        <v>1</v>
      </c>
      <c r="D11" s="27">
        <v>1</v>
      </c>
      <c r="E11" s="27">
        <v>0</v>
      </c>
      <c r="F11" s="27">
        <v>0</v>
      </c>
      <c r="G11" s="26">
        <f t="shared" si="1"/>
        <v>100</v>
      </c>
      <c r="H11" s="84" t="str">
        <f t="shared" si="0"/>
        <v>5</v>
      </c>
    </row>
    <row r="12" spans="1:8" s="12" customFormat="1" ht="27" customHeight="1" x14ac:dyDescent="0.3">
      <c r="A12" s="65">
        <v>815</v>
      </c>
      <c r="B12" s="67" t="s">
        <v>53</v>
      </c>
      <c r="C12" s="27">
        <v>1</v>
      </c>
      <c r="D12" s="27">
        <v>1</v>
      </c>
      <c r="E12" s="27">
        <v>0</v>
      </c>
      <c r="F12" s="27">
        <v>0</v>
      </c>
      <c r="G12" s="26">
        <f t="shared" si="1"/>
        <v>100</v>
      </c>
      <c r="H12" s="84" t="str">
        <f t="shared" si="0"/>
        <v>5</v>
      </c>
    </row>
    <row r="13" spans="1:8" s="12" customFormat="1" ht="27" customHeight="1" x14ac:dyDescent="0.3">
      <c r="A13" s="65">
        <v>816</v>
      </c>
      <c r="B13" s="66" t="s">
        <v>35</v>
      </c>
      <c r="C13" s="27">
        <v>9</v>
      </c>
      <c r="D13" s="27">
        <v>9</v>
      </c>
      <c r="E13" s="27">
        <v>0</v>
      </c>
      <c r="F13" s="27">
        <v>0</v>
      </c>
      <c r="G13" s="26">
        <f t="shared" si="1"/>
        <v>100</v>
      </c>
      <c r="H13" s="84" t="str">
        <f t="shared" si="0"/>
        <v>5</v>
      </c>
    </row>
    <row r="14" spans="1:8" s="12" customFormat="1" ht="27" customHeight="1" x14ac:dyDescent="0.3">
      <c r="A14" s="65" t="s">
        <v>54</v>
      </c>
      <c r="B14" s="66" t="s">
        <v>55</v>
      </c>
      <c r="C14" s="27">
        <v>0</v>
      </c>
      <c r="D14" s="27">
        <v>0</v>
      </c>
      <c r="E14" s="27">
        <v>0</v>
      </c>
      <c r="F14" s="48">
        <v>0</v>
      </c>
      <c r="G14" s="26" t="str">
        <f t="shared" si="1"/>
        <v>х</v>
      </c>
      <c r="H14" s="84" t="str">
        <f t="shared" si="0"/>
        <v>2</v>
      </c>
    </row>
    <row r="15" spans="1:8" s="12" customFormat="1" ht="27" customHeight="1" x14ac:dyDescent="0.3">
      <c r="A15" s="65">
        <v>820</v>
      </c>
      <c r="B15" s="67" t="s">
        <v>2</v>
      </c>
      <c r="C15" s="27">
        <v>88</v>
      </c>
      <c r="D15" s="27">
        <v>68</v>
      </c>
      <c r="E15" s="27">
        <v>5</v>
      </c>
      <c r="F15" s="27">
        <v>5</v>
      </c>
      <c r="G15" s="26">
        <f t="shared" si="1"/>
        <v>78.494623655913969</v>
      </c>
      <c r="H15" s="84" t="str">
        <f t="shared" si="0"/>
        <v>0</v>
      </c>
    </row>
    <row r="16" spans="1:8" s="12" customFormat="1" ht="27" customHeight="1" x14ac:dyDescent="0.3">
      <c r="A16" s="65">
        <v>821</v>
      </c>
      <c r="B16" s="66" t="s">
        <v>48</v>
      </c>
      <c r="C16" s="27">
        <v>2</v>
      </c>
      <c r="D16" s="27">
        <v>2</v>
      </c>
      <c r="E16" s="27">
        <v>0</v>
      </c>
      <c r="F16" s="27">
        <v>0</v>
      </c>
      <c r="G16" s="26">
        <f t="shared" si="1"/>
        <v>100</v>
      </c>
      <c r="H16" s="84" t="str">
        <f t="shared" si="0"/>
        <v>5</v>
      </c>
    </row>
    <row r="17" spans="1:8" s="12" customFormat="1" ht="27" customHeight="1" x14ac:dyDescent="0.3">
      <c r="A17" s="65">
        <v>825</v>
      </c>
      <c r="B17" s="67" t="s">
        <v>52</v>
      </c>
      <c r="C17" s="27">
        <v>23</v>
      </c>
      <c r="D17" s="27">
        <v>23</v>
      </c>
      <c r="E17" s="27">
        <v>0</v>
      </c>
      <c r="F17" s="27">
        <v>0</v>
      </c>
      <c r="G17" s="26">
        <f t="shared" si="1"/>
        <v>100</v>
      </c>
      <c r="H17" s="84" t="str">
        <f t="shared" si="0"/>
        <v>5</v>
      </c>
    </row>
    <row r="18" spans="1:8" s="12" customFormat="1" ht="27" customHeight="1" x14ac:dyDescent="0.3">
      <c r="A18" s="65" t="s">
        <v>56</v>
      </c>
      <c r="B18" s="67" t="s">
        <v>57</v>
      </c>
      <c r="C18" s="27">
        <v>1</v>
      </c>
      <c r="D18" s="27">
        <v>1</v>
      </c>
      <c r="E18" s="27">
        <v>0</v>
      </c>
      <c r="F18" s="27">
        <v>0</v>
      </c>
      <c r="G18" s="26">
        <f t="shared" si="1"/>
        <v>100</v>
      </c>
      <c r="H18" s="84" t="str">
        <f t="shared" si="0"/>
        <v>5</v>
      </c>
    </row>
    <row r="19" spans="1:8" s="12" customFormat="1" ht="27" customHeight="1" x14ac:dyDescent="0.3">
      <c r="A19" s="65">
        <v>830</v>
      </c>
      <c r="B19" s="67" t="s">
        <v>43</v>
      </c>
      <c r="C19" s="27">
        <v>59</v>
      </c>
      <c r="D19" s="27">
        <v>59</v>
      </c>
      <c r="E19" s="27">
        <v>2</v>
      </c>
      <c r="F19" s="27">
        <v>2</v>
      </c>
      <c r="G19" s="26">
        <f t="shared" si="1"/>
        <v>100</v>
      </c>
      <c r="H19" s="84" t="str">
        <f t="shared" si="0"/>
        <v>5</v>
      </c>
    </row>
    <row r="20" spans="1:8" s="12" customFormat="1" ht="27" customHeight="1" x14ac:dyDescent="0.3">
      <c r="A20" s="65" t="s">
        <v>164</v>
      </c>
      <c r="B20" s="67" t="s">
        <v>165</v>
      </c>
      <c r="C20" s="27">
        <v>0</v>
      </c>
      <c r="D20" s="27">
        <v>0</v>
      </c>
      <c r="E20" s="27">
        <v>0</v>
      </c>
      <c r="F20" s="27">
        <v>0</v>
      </c>
      <c r="G20" s="26" t="str">
        <f t="shared" si="1"/>
        <v>х</v>
      </c>
      <c r="H20" s="84" t="str">
        <f t="shared" si="0"/>
        <v>2</v>
      </c>
    </row>
    <row r="21" spans="1:8" s="12" customFormat="1" ht="27" customHeight="1" x14ac:dyDescent="0.3">
      <c r="A21" s="65">
        <v>832</v>
      </c>
      <c r="B21" s="67" t="s">
        <v>166</v>
      </c>
      <c r="C21" s="27">
        <v>0</v>
      </c>
      <c r="D21" s="27">
        <v>0</v>
      </c>
      <c r="E21" s="27">
        <v>0</v>
      </c>
      <c r="F21" s="48">
        <v>0</v>
      </c>
      <c r="G21" s="26" t="str">
        <f t="shared" si="1"/>
        <v>х</v>
      </c>
      <c r="H21" s="84" t="str">
        <f t="shared" si="0"/>
        <v>2</v>
      </c>
    </row>
    <row r="22" spans="1:8" s="12" customFormat="1" ht="27" customHeight="1" x14ac:dyDescent="0.3">
      <c r="A22" s="65" t="s">
        <v>36</v>
      </c>
      <c r="B22" s="67" t="s">
        <v>50</v>
      </c>
      <c r="C22" s="27">
        <v>1</v>
      </c>
      <c r="D22" s="27">
        <v>1</v>
      </c>
      <c r="E22" s="27">
        <v>0</v>
      </c>
      <c r="F22" s="27">
        <v>0</v>
      </c>
      <c r="G22" s="26">
        <f t="shared" si="1"/>
        <v>100</v>
      </c>
      <c r="H22" s="84" t="str">
        <f t="shared" si="0"/>
        <v>5</v>
      </c>
    </row>
    <row r="23" spans="1:8" s="12" customFormat="1" ht="27" customHeight="1" x14ac:dyDescent="0.3">
      <c r="A23" s="65">
        <v>834</v>
      </c>
      <c r="B23" s="67" t="s">
        <v>3</v>
      </c>
      <c r="C23" s="27">
        <v>8</v>
      </c>
      <c r="D23" s="27">
        <v>8</v>
      </c>
      <c r="E23" s="27">
        <v>0</v>
      </c>
      <c r="F23" s="27">
        <v>0</v>
      </c>
      <c r="G23" s="26">
        <f t="shared" si="1"/>
        <v>100</v>
      </c>
      <c r="H23" s="84" t="str">
        <f t="shared" si="0"/>
        <v>5</v>
      </c>
    </row>
    <row r="24" spans="1:8" s="12" customFormat="1" ht="27" customHeight="1" x14ac:dyDescent="0.3">
      <c r="A24" s="65">
        <v>835</v>
      </c>
      <c r="B24" s="66" t="s">
        <v>37</v>
      </c>
      <c r="C24" s="27">
        <v>1</v>
      </c>
      <c r="D24" s="27">
        <v>1</v>
      </c>
      <c r="E24" s="27">
        <v>0</v>
      </c>
      <c r="F24" s="48">
        <v>0</v>
      </c>
      <c r="G24" s="26">
        <f t="shared" si="1"/>
        <v>100</v>
      </c>
      <c r="H24" s="84" t="str">
        <f t="shared" si="0"/>
        <v>5</v>
      </c>
    </row>
    <row r="25" spans="1:8" s="12" customFormat="1" ht="27" customHeight="1" x14ac:dyDescent="0.3">
      <c r="A25" s="65" t="s">
        <v>47</v>
      </c>
      <c r="B25" s="66" t="s">
        <v>58</v>
      </c>
      <c r="C25" s="27">
        <v>1</v>
      </c>
      <c r="D25" s="27">
        <v>1</v>
      </c>
      <c r="E25" s="27">
        <v>0</v>
      </c>
      <c r="F25" s="48">
        <v>0</v>
      </c>
      <c r="G25" s="26">
        <f t="shared" si="1"/>
        <v>100</v>
      </c>
      <c r="H25" s="84" t="str">
        <f t="shared" si="0"/>
        <v>5</v>
      </c>
    </row>
    <row r="26" spans="1:8" s="12" customFormat="1" ht="27" customHeight="1" x14ac:dyDescent="0.3">
      <c r="A26" s="65">
        <v>840</v>
      </c>
      <c r="B26" s="67" t="s">
        <v>5</v>
      </c>
      <c r="C26" s="27">
        <v>0</v>
      </c>
      <c r="D26" s="27">
        <v>0</v>
      </c>
      <c r="E26" s="27">
        <v>0</v>
      </c>
      <c r="F26" s="48">
        <v>0</v>
      </c>
      <c r="G26" s="26" t="str">
        <f t="shared" si="1"/>
        <v>х</v>
      </c>
      <c r="H26" s="84" t="str">
        <f t="shared" si="0"/>
        <v>2</v>
      </c>
    </row>
    <row r="27" spans="1:8" s="12" customFormat="1" ht="27" customHeight="1" x14ac:dyDescent="0.3">
      <c r="A27" s="65">
        <v>843</v>
      </c>
      <c r="B27" s="66" t="s">
        <v>44</v>
      </c>
      <c r="C27" s="27">
        <v>0</v>
      </c>
      <c r="D27" s="27">
        <v>0</v>
      </c>
      <c r="E27" s="27">
        <v>0</v>
      </c>
      <c r="F27" s="48">
        <v>0</v>
      </c>
      <c r="G27" s="26" t="str">
        <f t="shared" si="1"/>
        <v>х</v>
      </c>
      <c r="H27" s="84" t="str">
        <f t="shared" si="0"/>
        <v>2</v>
      </c>
    </row>
    <row r="28" spans="1:8" s="12" customFormat="1" ht="27" customHeight="1" x14ac:dyDescent="0.3">
      <c r="A28" s="65" t="s">
        <v>38</v>
      </c>
      <c r="B28" s="66" t="s">
        <v>45</v>
      </c>
      <c r="C28" s="27">
        <v>0</v>
      </c>
      <c r="D28" s="27">
        <v>0</v>
      </c>
      <c r="E28" s="27">
        <v>0</v>
      </c>
      <c r="F28" s="48">
        <v>0</v>
      </c>
      <c r="G28" s="26" t="str">
        <f t="shared" si="1"/>
        <v>х</v>
      </c>
      <c r="H28" s="84" t="str">
        <f t="shared" si="0"/>
        <v>2</v>
      </c>
    </row>
    <row r="29" spans="1:8" s="12" customFormat="1" ht="27" customHeight="1" x14ac:dyDescent="0.3">
      <c r="A29" s="65">
        <v>846</v>
      </c>
      <c r="B29" s="67" t="s">
        <v>168</v>
      </c>
      <c r="C29" s="27">
        <v>0</v>
      </c>
      <c r="D29" s="27">
        <v>0</v>
      </c>
      <c r="E29" s="27">
        <v>0</v>
      </c>
      <c r="F29" s="27">
        <v>0</v>
      </c>
      <c r="G29" s="26" t="str">
        <f t="shared" si="1"/>
        <v>х</v>
      </c>
      <c r="H29" s="84" t="str">
        <f t="shared" si="0"/>
        <v>2</v>
      </c>
    </row>
    <row r="30" spans="1:8" s="12" customFormat="1" ht="27" customHeight="1" x14ac:dyDescent="0.3">
      <c r="A30" s="65" t="s">
        <v>63</v>
      </c>
      <c r="B30" s="67" t="s">
        <v>64</v>
      </c>
      <c r="C30" s="27">
        <v>1</v>
      </c>
      <c r="D30" s="27">
        <v>1</v>
      </c>
      <c r="E30" s="27">
        <v>0</v>
      </c>
      <c r="F30" s="27">
        <v>0</v>
      </c>
      <c r="G30" s="26">
        <f t="shared" si="1"/>
        <v>100</v>
      </c>
      <c r="H30" s="84" t="str">
        <f t="shared" si="0"/>
        <v>5</v>
      </c>
    </row>
    <row r="31" spans="1:8" s="12" customFormat="1" ht="27" customHeight="1" x14ac:dyDescent="0.3">
      <c r="A31" s="65">
        <v>855</v>
      </c>
      <c r="B31" s="67" t="s">
        <v>4</v>
      </c>
      <c r="C31" s="27">
        <v>34</v>
      </c>
      <c r="D31" s="27">
        <v>34</v>
      </c>
      <c r="E31" s="27">
        <v>0</v>
      </c>
      <c r="F31" s="27">
        <v>0</v>
      </c>
      <c r="G31" s="26">
        <f t="shared" si="1"/>
        <v>100</v>
      </c>
      <c r="H31" s="84" t="str">
        <f t="shared" si="0"/>
        <v>5</v>
      </c>
    </row>
    <row r="32" spans="1:8" s="12" customFormat="1" ht="27" customHeight="1" x14ac:dyDescent="0.3">
      <c r="A32" s="65">
        <v>856</v>
      </c>
      <c r="B32" s="67" t="s">
        <v>9</v>
      </c>
      <c r="C32" s="27">
        <v>3</v>
      </c>
      <c r="D32" s="27">
        <v>3</v>
      </c>
      <c r="E32" s="27">
        <v>0</v>
      </c>
      <c r="F32" s="27">
        <v>0</v>
      </c>
      <c r="G32" s="26">
        <f t="shared" si="1"/>
        <v>100</v>
      </c>
      <c r="H32" s="84" t="str">
        <f t="shared" si="0"/>
        <v>5</v>
      </c>
    </row>
    <row r="33" spans="1:8" s="12" customFormat="1" ht="27" customHeight="1" x14ac:dyDescent="0.3">
      <c r="A33" s="65" t="s">
        <v>65</v>
      </c>
      <c r="B33" s="66" t="s">
        <v>167</v>
      </c>
      <c r="C33" s="27">
        <v>1</v>
      </c>
      <c r="D33" s="27">
        <v>1</v>
      </c>
      <c r="E33" s="27">
        <v>0</v>
      </c>
      <c r="F33" s="27">
        <v>0</v>
      </c>
      <c r="G33" s="26">
        <f t="shared" si="1"/>
        <v>100</v>
      </c>
      <c r="H33" s="84" t="str">
        <f t="shared" si="0"/>
        <v>5</v>
      </c>
    </row>
    <row r="34" spans="1:8" s="12" customFormat="1" ht="27" customHeight="1" x14ac:dyDescent="0.3">
      <c r="A34" s="65">
        <v>861</v>
      </c>
      <c r="B34" s="67" t="s">
        <v>66</v>
      </c>
      <c r="C34" s="27">
        <v>12</v>
      </c>
      <c r="D34" s="27">
        <v>12</v>
      </c>
      <c r="E34" s="27">
        <v>0</v>
      </c>
      <c r="F34" s="27">
        <v>0</v>
      </c>
      <c r="G34" s="26">
        <f t="shared" si="1"/>
        <v>100</v>
      </c>
      <c r="H34" s="84" t="str">
        <f t="shared" si="0"/>
        <v>5</v>
      </c>
    </row>
    <row r="35" spans="1:8" s="12" customFormat="1" ht="27" customHeight="1" x14ac:dyDescent="0.3">
      <c r="A35" s="65" t="s">
        <v>60</v>
      </c>
      <c r="B35" s="67" t="s">
        <v>59</v>
      </c>
      <c r="C35" s="27">
        <v>2</v>
      </c>
      <c r="D35" s="27">
        <v>1</v>
      </c>
      <c r="E35" s="27">
        <v>0</v>
      </c>
      <c r="F35" s="27">
        <v>0</v>
      </c>
      <c r="G35" s="26">
        <f t="shared" si="1"/>
        <v>50</v>
      </c>
      <c r="H35" s="84" t="str">
        <f t="shared" si="0"/>
        <v>0</v>
      </c>
    </row>
    <row r="36" spans="1:8" s="12" customFormat="1" ht="27" customHeight="1" x14ac:dyDescent="0.3">
      <c r="A36" s="65">
        <v>875</v>
      </c>
      <c r="B36" s="67" t="s">
        <v>6</v>
      </c>
      <c r="C36" s="27">
        <v>1</v>
      </c>
      <c r="D36" s="27">
        <v>1</v>
      </c>
      <c r="E36" s="27">
        <v>0</v>
      </c>
      <c r="F36" s="27">
        <v>0</v>
      </c>
      <c r="G36" s="26">
        <f t="shared" si="1"/>
        <v>100</v>
      </c>
      <c r="H36" s="84" t="str">
        <f t="shared" si="0"/>
        <v>5</v>
      </c>
    </row>
    <row r="37" spans="1:8" s="12" customFormat="1" ht="27" customHeight="1" x14ac:dyDescent="0.3">
      <c r="A37" s="65">
        <v>880</v>
      </c>
      <c r="B37" s="66" t="s">
        <v>49</v>
      </c>
      <c r="C37" s="27">
        <v>3</v>
      </c>
      <c r="D37" s="27">
        <v>3</v>
      </c>
      <c r="E37" s="27">
        <v>3</v>
      </c>
      <c r="F37" s="27">
        <v>3</v>
      </c>
      <c r="G37" s="26">
        <f t="shared" si="1"/>
        <v>100</v>
      </c>
      <c r="H37" s="84" t="str">
        <f t="shared" si="0"/>
        <v>5</v>
      </c>
    </row>
    <row r="38" spans="1:8" s="12" customFormat="1" ht="27" customHeight="1" x14ac:dyDescent="0.3">
      <c r="A38" s="65">
        <v>886</v>
      </c>
      <c r="B38" s="66" t="s">
        <v>46</v>
      </c>
      <c r="C38" s="27">
        <v>0</v>
      </c>
      <c r="D38" s="27">
        <v>0</v>
      </c>
      <c r="E38" s="27">
        <v>0</v>
      </c>
      <c r="F38" s="27">
        <v>0</v>
      </c>
      <c r="G38" s="26" t="str">
        <f t="shared" si="1"/>
        <v>х</v>
      </c>
      <c r="H38" s="84" t="str">
        <f t="shared" si="0"/>
        <v>2</v>
      </c>
    </row>
    <row r="39" spans="1:8" s="12" customFormat="1" ht="27" customHeight="1" x14ac:dyDescent="0.3">
      <c r="A39" s="65">
        <v>892</v>
      </c>
      <c r="B39" s="66" t="s">
        <v>39</v>
      </c>
      <c r="C39" s="27">
        <v>0</v>
      </c>
      <c r="D39" s="27">
        <v>0</v>
      </c>
      <c r="E39" s="27">
        <v>0</v>
      </c>
      <c r="F39" s="27">
        <v>0</v>
      </c>
      <c r="G39" s="26" t="str">
        <f t="shared" ref="G39" si="2">IF(AND(C39=0,E39=0),"х",(D39+F39)/(C39+E39)*100)</f>
        <v>х</v>
      </c>
      <c r="H39" s="84" t="str">
        <f t="shared" ref="H39" si="3">IF(G39="х","2",IF(G39&lt;80,"0",IF(AND(G39&gt;=80,G39&lt;85),"1",IF(AND(G39&gt;=85,G39&lt;90),"2",IF(AND(G39&gt;=90,G39&lt;95),"3",IF(AND(G39&gt;=95,G39&lt;100),"4",IF(G39=100,"5")))))))</f>
        <v>2</v>
      </c>
    </row>
    <row r="40" spans="1:8" x14ac:dyDescent="0.25">
      <c r="A40" s="10"/>
      <c r="B40" s="10"/>
    </row>
    <row r="41" spans="1:8" x14ac:dyDescent="0.25">
      <c r="A41" s="10"/>
      <c r="B41" s="10"/>
    </row>
    <row r="42" spans="1:8" x14ac:dyDescent="0.25">
      <c r="A42" s="10"/>
      <c r="B42" s="10"/>
    </row>
    <row r="43" spans="1:8" x14ac:dyDescent="0.25">
      <c r="A43" s="10"/>
      <c r="B43" s="10"/>
    </row>
    <row r="44" spans="1:8" x14ac:dyDescent="0.25">
      <c r="A44" s="10"/>
      <c r="B44" s="10"/>
    </row>
    <row r="45" spans="1:8" x14ac:dyDescent="0.25">
      <c r="A45" s="10"/>
      <c r="B45" s="10"/>
    </row>
    <row r="46" spans="1:8" x14ac:dyDescent="0.25">
      <c r="A46" s="10"/>
      <c r="B46" s="10"/>
    </row>
    <row r="47" spans="1:8" s="11" customFormat="1" x14ac:dyDescent="0.25">
      <c r="A47" s="10"/>
      <c r="B47" s="10"/>
      <c r="E47" s="9"/>
      <c r="F47" s="9"/>
      <c r="G47" s="9"/>
      <c r="H47" s="9"/>
    </row>
    <row r="48" spans="1:8" s="11" customFormat="1" x14ac:dyDescent="0.25">
      <c r="A48" s="10"/>
      <c r="B48" s="10"/>
      <c r="E48" s="9"/>
      <c r="F48" s="9"/>
      <c r="G48" s="9"/>
      <c r="H48" s="9"/>
    </row>
    <row r="49" spans="1:8" s="11" customFormat="1" x14ac:dyDescent="0.25">
      <c r="A49" s="10"/>
      <c r="B49" s="10"/>
      <c r="E49" s="9"/>
      <c r="F49" s="9"/>
      <c r="G49" s="9"/>
      <c r="H49" s="9"/>
    </row>
    <row r="50" spans="1:8" s="11" customFormat="1" x14ac:dyDescent="0.25">
      <c r="A50" s="10"/>
      <c r="B50" s="10"/>
      <c r="E50" s="9"/>
      <c r="F50" s="9"/>
      <c r="G50" s="9"/>
      <c r="H50" s="9"/>
    </row>
    <row r="51" spans="1:8" s="11" customFormat="1" x14ac:dyDescent="0.25">
      <c r="A51" s="10"/>
      <c r="B51" s="10"/>
      <c r="E51" s="9"/>
      <c r="F51" s="9"/>
      <c r="G51" s="9"/>
      <c r="H51" s="9"/>
    </row>
    <row r="52" spans="1:8" s="11" customFormat="1" x14ac:dyDescent="0.25">
      <c r="A52" s="10"/>
      <c r="B52" s="10"/>
      <c r="E52" s="9"/>
      <c r="F52" s="9"/>
      <c r="G52" s="9"/>
      <c r="H52" s="9"/>
    </row>
    <row r="53" spans="1:8" s="11" customFormat="1" x14ac:dyDescent="0.25">
      <c r="A53" s="10"/>
      <c r="B53" s="10"/>
      <c r="E53" s="9"/>
      <c r="F53" s="9"/>
      <c r="G53" s="9"/>
      <c r="H53" s="9"/>
    </row>
    <row r="54" spans="1:8" s="11" customFormat="1" x14ac:dyDescent="0.25">
      <c r="A54" s="10"/>
      <c r="B54" s="10"/>
      <c r="E54" s="9"/>
      <c r="F54" s="9"/>
      <c r="G54" s="9"/>
      <c r="H54" s="9"/>
    </row>
    <row r="55" spans="1:8" s="11" customFormat="1" x14ac:dyDescent="0.25">
      <c r="A55" s="10"/>
      <c r="B55" s="10"/>
      <c r="E55" s="9"/>
      <c r="F55" s="9"/>
      <c r="G55" s="9"/>
      <c r="H55" s="9"/>
    </row>
    <row r="56" spans="1:8" s="11" customFormat="1" x14ac:dyDescent="0.25">
      <c r="A56" s="10"/>
      <c r="B56" s="10"/>
      <c r="E56" s="9"/>
      <c r="F56" s="9"/>
      <c r="G56" s="9"/>
      <c r="H56" s="9"/>
    </row>
    <row r="57" spans="1:8" s="11" customFormat="1" x14ac:dyDescent="0.25">
      <c r="A57" s="10"/>
      <c r="B57" s="10"/>
      <c r="E57" s="9"/>
      <c r="F57" s="9"/>
      <c r="G57" s="9"/>
      <c r="H57" s="9"/>
    </row>
    <row r="58" spans="1:8" s="11" customFormat="1" x14ac:dyDescent="0.25">
      <c r="A58" s="10"/>
      <c r="B58" s="10"/>
      <c r="E58" s="9"/>
      <c r="F58" s="9"/>
      <c r="G58" s="9"/>
      <c r="H58" s="9"/>
    </row>
    <row r="59" spans="1:8" s="11" customFormat="1" x14ac:dyDescent="0.25">
      <c r="A59" s="10"/>
      <c r="B59" s="10"/>
      <c r="E59" s="9"/>
      <c r="F59" s="9"/>
      <c r="G59" s="9"/>
      <c r="H59" s="9"/>
    </row>
    <row r="60" spans="1:8" s="11" customFormat="1" x14ac:dyDescent="0.25">
      <c r="A60" s="10"/>
      <c r="B60" s="10"/>
      <c r="E60" s="9"/>
      <c r="F60" s="9"/>
      <c r="G60" s="9"/>
      <c r="H60" s="9"/>
    </row>
    <row r="61" spans="1:8" s="11" customFormat="1" x14ac:dyDescent="0.25">
      <c r="A61" s="10"/>
      <c r="B61" s="10"/>
      <c r="E61" s="9"/>
      <c r="F61" s="9"/>
      <c r="G61" s="9"/>
      <c r="H61" s="9"/>
    </row>
    <row r="62" spans="1:8" s="11" customFormat="1" x14ac:dyDescent="0.25">
      <c r="A62" s="10"/>
      <c r="B62" s="10"/>
      <c r="E62" s="9"/>
      <c r="F62" s="9"/>
      <c r="G62" s="9"/>
      <c r="H62" s="9"/>
    </row>
    <row r="63" spans="1:8" s="11" customFormat="1" x14ac:dyDescent="0.25">
      <c r="A63" s="10"/>
      <c r="B63" s="10"/>
      <c r="E63" s="9"/>
      <c r="F63" s="9"/>
      <c r="G63" s="9"/>
      <c r="H63" s="9"/>
    </row>
    <row r="64" spans="1:8" s="11" customFormat="1" x14ac:dyDescent="0.25">
      <c r="A64" s="10"/>
      <c r="B64" s="10"/>
      <c r="E64" s="9"/>
      <c r="F64" s="9"/>
      <c r="G64" s="9"/>
      <c r="H64" s="9"/>
    </row>
    <row r="65" spans="1:8" s="11" customFormat="1" x14ac:dyDescent="0.25">
      <c r="A65" s="10"/>
      <c r="B65" s="10"/>
      <c r="E65" s="9"/>
      <c r="F65" s="9"/>
      <c r="G65" s="9"/>
      <c r="H65" s="9"/>
    </row>
    <row r="66" spans="1:8" s="11" customFormat="1" x14ac:dyDescent="0.25">
      <c r="A66" s="10"/>
      <c r="B66" s="10"/>
      <c r="E66" s="9"/>
      <c r="F66" s="9"/>
      <c r="G66" s="9"/>
      <c r="H66" s="9"/>
    </row>
    <row r="67" spans="1:8" s="11" customFormat="1" x14ac:dyDescent="0.25">
      <c r="A67" s="10"/>
      <c r="B67" s="10"/>
      <c r="E67" s="9"/>
      <c r="F67" s="9"/>
      <c r="G67" s="9"/>
      <c r="H67" s="9"/>
    </row>
    <row r="68" spans="1:8" s="11" customFormat="1" x14ac:dyDescent="0.25">
      <c r="A68" s="10"/>
      <c r="B68" s="10"/>
      <c r="E68" s="9"/>
      <c r="F68" s="9"/>
      <c r="G68" s="9"/>
      <c r="H68" s="9"/>
    </row>
    <row r="69" spans="1:8" s="11" customFormat="1" x14ac:dyDescent="0.25">
      <c r="A69" s="10"/>
      <c r="B69" s="10"/>
      <c r="E69" s="9"/>
      <c r="F69" s="9"/>
      <c r="G69" s="9"/>
      <c r="H69" s="9"/>
    </row>
    <row r="70" spans="1:8" s="11" customFormat="1" x14ac:dyDescent="0.25">
      <c r="A70" s="10"/>
      <c r="B70" s="10"/>
      <c r="E70" s="9"/>
      <c r="F70" s="9"/>
      <c r="G70" s="9"/>
      <c r="H70" s="9"/>
    </row>
    <row r="71" spans="1:8" s="11" customFormat="1" x14ac:dyDescent="0.25">
      <c r="A71" s="10"/>
      <c r="B71" s="10"/>
      <c r="E71" s="9"/>
      <c r="F71" s="9"/>
      <c r="G71" s="9"/>
      <c r="H71" s="9"/>
    </row>
    <row r="72" spans="1:8" s="11" customFormat="1" x14ac:dyDescent="0.25">
      <c r="A72" s="10"/>
      <c r="B72" s="10"/>
      <c r="E72" s="9"/>
      <c r="F72" s="9"/>
      <c r="G72" s="9"/>
      <c r="H72" s="9"/>
    </row>
    <row r="73" spans="1:8" s="11" customFormat="1" x14ac:dyDescent="0.25">
      <c r="A73" s="10"/>
      <c r="B73" s="10"/>
      <c r="E73" s="9"/>
      <c r="F73" s="9"/>
      <c r="G73" s="9"/>
      <c r="H73" s="9"/>
    </row>
    <row r="74" spans="1:8" s="11" customFormat="1" x14ac:dyDescent="0.25">
      <c r="A74" s="10"/>
      <c r="B74" s="10"/>
      <c r="E74" s="9"/>
      <c r="F74" s="9"/>
      <c r="G74" s="9"/>
      <c r="H74" s="9"/>
    </row>
    <row r="75" spans="1:8" s="11" customFormat="1" x14ac:dyDescent="0.25">
      <c r="A75" s="10"/>
      <c r="B75" s="10"/>
      <c r="E75" s="9"/>
      <c r="F75" s="9"/>
      <c r="G75" s="9"/>
      <c r="H75" s="9"/>
    </row>
    <row r="76" spans="1:8" s="11" customFormat="1" x14ac:dyDescent="0.25">
      <c r="A76" s="10"/>
      <c r="B76" s="10"/>
      <c r="E76" s="9"/>
      <c r="F76" s="9"/>
      <c r="G76" s="9"/>
      <c r="H76" s="9"/>
    </row>
    <row r="77" spans="1:8" s="11" customFormat="1" x14ac:dyDescent="0.25">
      <c r="A77" s="10"/>
      <c r="B77" s="10"/>
      <c r="E77" s="9"/>
      <c r="F77" s="9"/>
      <c r="G77" s="9"/>
      <c r="H77" s="9"/>
    </row>
    <row r="78" spans="1:8" s="11" customFormat="1" x14ac:dyDescent="0.25">
      <c r="A78" s="10"/>
      <c r="B78" s="10"/>
      <c r="E78" s="9"/>
      <c r="F78" s="9"/>
      <c r="G78" s="9"/>
      <c r="H78" s="9"/>
    </row>
    <row r="79" spans="1:8" s="11" customFormat="1" x14ac:dyDescent="0.25">
      <c r="A79" s="10"/>
      <c r="B79" s="10"/>
      <c r="E79" s="9"/>
      <c r="F79" s="9"/>
      <c r="G79" s="9"/>
      <c r="H79" s="9"/>
    </row>
    <row r="80" spans="1:8" s="11" customFormat="1" x14ac:dyDescent="0.25">
      <c r="A80" s="10"/>
      <c r="B80" s="10"/>
      <c r="E80" s="9"/>
      <c r="F80" s="9"/>
      <c r="G80" s="9"/>
      <c r="H80" s="9"/>
    </row>
    <row r="81" spans="1:8" s="11" customFormat="1" x14ac:dyDescent="0.25">
      <c r="A81" s="10"/>
      <c r="B81" s="10"/>
      <c r="E81" s="9"/>
      <c r="F81" s="9"/>
      <c r="G81" s="9"/>
      <c r="H81" s="9"/>
    </row>
    <row r="82" spans="1:8" s="11" customFormat="1" x14ac:dyDescent="0.25">
      <c r="A82" s="10"/>
      <c r="B82" s="10"/>
      <c r="E82" s="9"/>
      <c r="F82" s="9"/>
      <c r="G82" s="9"/>
      <c r="H82" s="9"/>
    </row>
    <row r="83" spans="1:8" s="11" customFormat="1" x14ac:dyDescent="0.25">
      <c r="A83" s="10"/>
      <c r="B83" s="10"/>
      <c r="E83" s="9"/>
      <c r="F83" s="9"/>
      <c r="G83" s="9"/>
      <c r="H83" s="9"/>
    </row>
    <row r="84" spans="1:8" s="11" customFormat="1" x14ac:dyDescent="0.25">
      <c r="A84" s="10"/>
      <c r="B84" s="10"/>
      <c r="E84" s="9"/>
      <c r="F84" s="9"/>
      <c r="G84" s="9"/>
      <c r="H84" s="9"/>
    </row>
  </sheetData>
  <autoFilter ref="A6:H39"/>
  <mergeCells count="1">
    <mergeCell ref="A1:H1"/>
  </mergeCells>
  <printOptions gridLines="1"/>
  <pageMargins left="0.31496062992125984" right="0.27559055118110237" top="0.59055118110236227" bottom="0.98425196850393704" header="0.27559055118110237" footer="0.59055118110236227"/>
  <pageSetup paperSize="9" scale="57" fitToHeight="0" orientation="landscape" r:id="rId1"/>
  <headerFooter>
    <oddFooter>&amp;L&amp;A&amp;R&amp;P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5">
    <tabColor rgb="FF99FF33"/>
    <pageSetUpPr fitToPage="1"/>
  </sheetPr>
  <dimension ref="A1:I203"/>
  <sheetViews>
    <sheetView view="pageBreakPreview" zoomScale="110" zoomScaleNormal="100" zoomScaleSheetLayoutView="110" zoomScalePageLayoutView="90" workbookViewId="0">
      <pane xSplit="2" ySplit="5" topLeftCell="C6" activePane="bottomRight" state="frozen"/>
      <selection activeCell="C4" sqref="C4"/>
      <selection pane="topRight" activeCell="C4" sqref="C4"/>
      <selection pane="bottomLeft" activeCell="C4" sqref="C4"/>
      <selection pane="bottomRight" activeCell="B15" sqref="B15"/>
    </sheetView>
  </sheetViews>
  <sheetFormatPr defaultColWidth="9.109375" defaultRowHeight="13.8" x14ac:dyDescent="0.3"/>
  <cols>
    <col min="1" max="1" width="6.33203125" style="28" customWidth="1"/>
    <col min="2" max="2" width="46.88671875" style="28" customWidth="1"/>
    <col min="3" max="7" width="18.88671875" style="28" customWidth="1"/>
    <col min="8" max="9" width="16.6640625" style="28" customWidth="1"/>
    <col min="10" max="16384" width="9.109375" style="28"/>
  </cols>
  <sheetData>
    <row r="1" spans="1:9" ht="40.5" customHeight="1" x14ac:dyDescent="0.3">
      <c r="A1" s="144" t="s">
        <v>174</v>
      </c>
      <c r="B1" s="144"/>
      <c r="C1" s="144"/>
      <c r="D1" s="144"/>
      <c r="E1" s="144"/>
      <c r="F1" s="144"/>
      <c r="G1" s="144"/>
      <c r="H1" s="144"/>
      <c r="I1" s="144"/>
    </row>
    <row r="3" spans="1:9" s="29" customFormat="1" ht="171" customHeight="1" x14ac:dyDescent="0.3">
      <c r="A3" s="72" t="s">
        <v>0</v>
      </c>
      <c r="B3" s="72" t="s">
        <v>1</v>
      </c>
      <c r="C3" s="72" t="s">
        <v>160</v>
      </c>
      <c r="D3" s="168" t="s">
        <v>161</v>
      </c>
      <c r="E3" s="170"/>
      <c r="F3" s="168" t="s">
        <v>162</v>
      </c>
      <c r="G3" s="168"/>
      <c r="H3" s="168" t="s">
        <v>163</v>
      </c>
      <c r="I3" s="168"/>
    </row>
    <row r="4" spans="1:9" s="30" customFormat="1" ht="18" customHeight="1" x14ac:dyDescent="0.25">
      <c r="A4" s="72"/>
      <c r="B4" s="85" t="s">
        <v>51</v>
      </c>
      <c r="C4" s="86"/>
      <c r="D4" s="169">
        <v>40</v>
      </c>
      <c r="E4" s="169"/>
      <c r="F4" s="169">
        <v>30</v>
      </c>
      <c r="G4" s="169"/>
      <c r="H4" s="169">
        <v>30</v>
      </c>
      <c r="I4" s="169"/>
    </row>
    <row r="5" spans="1:9" s="30" customFormat="1" ht="18" customHeight="1" x14ac:dyDescent="0.25">
      <c r="A5" s="72"/>
      <c r="B5" s="85"/>
      <c r="C5" s="72"/>
      <c r="D5" s="72" t="s">
        <v>30</v>
      </c>
      <c r="E5" s="72" t="s">
        <v>31</v>
      </c>
      <c r="F5" s="72" t="s">
        <v>30</v>
      </c>
      <c r="G5" s="72" t="s">
        <v>31</v>
      </c>
      <c r="H5" s="72" t="s">
        <v>30</v>
      </c>
      <c r="I5" s="72" t="s">
        <v>31</v>
      </c>
    </row>
    <row r="6" spans="1:9" s="31" customFormat="1" ht="28.35" customHeight="1" x14ac:dyDescent="0.3">
      <c r="A6" s="65">
        <v>802</v>
      </c>
      <c r="B6" s="66" t="s">
        <v>34</v>
      </c>
      <c r="C6" s="52">
        <f>(E6*$D$4+G6*$F$4+I6*$H$4)/100</f>
        <v>4.7</v>
      </c>
      <c r="D6" s="117">
        <f>'2.1'!L7</f>
        <v>100</v>
      </c>
      <c r="E6" s="53" t="str">
        <f>'2.1'!M7</f>
        <v>5</v>
      </c>
      <c r="F6" s="116">
        <f>'2.2'!E7</f>
        <v>99.937199478523596</v>
      </c>
      <c r="G6" s="53" t="str">
        <f>'2.2'!F7</f>
        <v>4</v>
      </c>
      <c r="H6" s="54">
        <f>'2.3'!E7</f>
        <v>100</v>
      </c>
      <c r="I6" s="54" t="str">
        <f>'2.3'!F7</f>
        <v>5</v>
      </c>
    </row>
    <row r="7" spans="1:9" s="31" customFormat="1" ht="28.35" customHeight="1" x14ac:dyDescent="0.3">
      <c r="A7" s="65">
        <v>803</v>
      </c>
      <c r="B7" s="67" t="s">
        <v>7</v>
      </c>
      <c r="C7" s="52">
        <f t="shared" ref="C7:C38" si="0">(E7*$D$4+G7*$F$4+I7*$H$4)/100</f>
        <v>3.2</v>
      </c>
      <c r="D7" s="117">
        <f>'2.1'!L8</f>
        <v>100</v>
      </c>
      <c r="E7" s="53" t="str">
        <f>'2.1'!M8</f>
        <v>5</v>
      </c>
      <c r="F7" s="116" t="str">
        <f>'2.2'!E8</f>
        <v>х</v>
      </c>
      <c r="G7" s="53" t="str">
        <f>'2.2'!F8</f>
        <v>2</v>
      </c>
      <c r="H7" s="54" t="str">
        <f>'2.3'!E8</f>
        <v>х</v>
      </c>
      <c r="I7" s="54" t="str">
        <f>'2.3'!F8</f>
        <v>2</v>
      </c>
    </row>
    <row r="8" spans="1:9" s="31" customFormat="1" ht="28.35" customHeight="1" x14ac:dyDescent="0.3">
      <c r="A8" s="65">
        <v>811</v>
      </c>
      <c r="B8" s="67" t="s">
        <v>8</v>
      </c>
      <c r="C8" s="52">
        <f t="shared" si="0"/>
        <v>3.2</v>
      </c>
      <c r="D8" s="117">
        <f>'2.1'!L9</f>
        <v>100</v>
      </c>
      <c r="E8" s="53" t="str">
        <f>'2.1'!M9</f>
        <v>5</v>
      </c>
      <c r="F8" s="116" t="str">
        <f>'2.2'!E9</f>
        <v>х</v>
      </c>
      <c r="G8" s="53" t="str">
        <f>'2.2'!F9</f>
        <v>2</v>
      </c>
      <c r="H8" s="54" t="str">
        <f>'2.3'!E9</f>
        <v>х</v>
      </c>
      <c r="I8" s="54" t="str">
        <f>'2.3'!F9</f>
        <v>2</v>
      </c>
    </row>
    <row r="9" spans="1:9" s="31" customFormat="1" ht="28.35" customHeight="1" x14ac:dyDescent="0.3">
      <c r="A9" s="65">
        <v>812</v>
      </c>
      <c r="B9" s="66" t="s">
        <v>70</v>
      </c>
      <c r="C9" s="52">
        <f t="shared" si="0"/>
        <v>5</v>
      </c>
      <c r="D9" s="117">
        <f>'2.1'!L10</f>
        <v>100</v>
      </c>
      <c r="E9" s="53" t="str">
        <f>'2.1'!M10</f>
        <v>5</v>
      </c>
      <c r="F9" s="116">
        <f>'2.2'!E10</f>
        <v>100</v>
      </c>
      <c r="G9" s="53" t="str">
        <f>'2.2'!F10</f>
        <v>5</v>
      </c>
      <c r="H9" s="54">
        <f>'2.3'!E10</f>
        <v>100</v>
      </c>
      <c r="I9" s="54" t="str">
        <f>'2.3'!F10</f>
        <v>5</v>
      </c>
    </row>
    <row r="10" spans="1:9" s="31" customFormat="1" ht="28.35" customHeight="1" x14ac:dyDescent="0.3">
      <c r="A10" s="65">
        <v>814</v>
      </c>
      <c r="B10" s="66" t="s">
        <v>71</v>
      </c>
      <c r="C10" s="52">
        <f t="shared" si="0"/>
        <v>4.7</v>
      </c>
      <c r="D10" s="117">
        <f>'2.1'!L11</f>
        <v>100</v>
      </c>
      <c r="E10" s="53" t="str">
        <f>'2.1'!M11</f>
        <v>5</v>
      </c>
      <c r="F10" s="116">
        <f>'2.2'!E11</f>
        <v>97.029416993783826</v>
      </c>
      <c r="G10" s="53" t="str">
        <f>'2.2'!F11</f>
        <v>4</v>
      </c>
      <c r="H10" s="54">
        <f>'2.3'!E11</f>
        <v>100</v>
      </c>
      <c r="I10" s="54" t="str">
        <f>'2.3'!F11</f>
        <v>5</v>
      </c>
    </row>
    <row r="11" spans="1:9" s="31" customFormat="1" ht="28.35" customHeight="1" x14ac:dyDescent="0.3">
      <c r="A11" s="65">
        <v>815</v>
      </c>
      <c r="B11" s="67" t="s">
        <v>53</v>
      </c>
      <c r="C11" s="52">
        <f t="shared" si="0"/>
        <v>3.2</v>
      </c>
      <c r="D11" s="117">
        <f>'2.1'!L12</f>
        <v>100</v>
      </c>
      <c r="E11" s="53" t="str">
        <f>'2.1'!M12</f>
        <v>5</v>
      </c>
      <c r="F11" s="116" t="str">
        <f>'2.2'!E12</f>
        <v>х</v>
      </c>
      <c r="G11" s="53" t="str">
        <f>'2.2'!F12</f>
        <v>2</v>
      </c>
      <c r="H11" s="54" t="str">
        <f>'2.3'!E12</f>
        <v>х</v>
      </c>
      <c r="I11" s="54" t="str">
        <f>'2.3'!F12</f>
        <v>2</v>
      </c>
    </row>
    <row r="12" spans="1:9" s="31" customFormat="1" ht="28.35" customHeight="1" x14ac:dyDescent="0.3">
      <c r="A12" s="65">
        <v>816</v>
      </c>
      <c r="B12" s="66" t="s">
        <v>35</v>
      </c>
      <c r="C12" s="52">
        <f t="shared" si="0"/>
        <v>1.5</v>
      </c>
      <c r="D12" s="117">
        <f>'2.1'!L13</f>
        <v>60</v>
      </c>
      <c r="E12" s="53" t="str">
        <f>'2.1'!M13</f>
        <v>0</v>
      </c>
      <c r="F12" s="116">
        <f>'2.2'!E13</f>
        <v>0</v>
      </c>
      <c r="G12" s="53" t="str">
        <f>'2.2'!F13</f>
        <v>0</v>
      </c>
      <c r="H12" s="54">
        <f>'2.3'!E13</f>
        <v>100</v>
      </c>
      <c r="I12" s="54" t="str">
        <f>'2.3'!F13</f>
        <v>5</v>
      </c>
    </row>
    <row r="13" spans="1:9" s="31" customFormat="1" ht="28.35" customHeight="1" x14ac:dyDescent="0.3">
      <c r="A13" s="65" t="s">
        <v>54</v>
      </c>
      <c r="B13" s="66" t="s">
        <v>55</v>
      </c>
      <c r="C13" s="52">
        <f t="shared" si="0"/>
        <v>3.2</v>
      </c>
      <c r="D13" s="117">
        <f>'2.1'!L14</f>
        <v>100</v>
      </c>
      <c r="E13" s="53" t="str">
        <f>'2.1'!M14</f>
        <v>5</v>
      </c>
      <c r="F13" s="116" t="str">
        <f>'2.2'!E14</f>
        <v>х</v>
      </c>
      <c r="G13" s="53" t="str">
        <f>'2.2'!F14</f>
        <v>2</v>
      </c>
      <c r="H13" s="54" t="str">
        <f>'2.3'!E14</f>
        <v>х</v>
      </c>
      <c r="I13" s="54" t="str">
        <f>'2.3'!F14</f>
        <v>2</v>
      </c>
    </row>
    <row r="14" spans="1:9" s="31" customFormat="1" ht="28.35" customHeight="1" x14ac:dyDescent="0.3">
      <c r="A14" s="65">
        <v>820</v>
      </c>
      <c r="B14" s="67" t="s">
        <v>2</v>
      </c>
      <c r="C14" s="52">
        <f t="shared" si="0"/>
        <v>4.0999999999999996</v>
      </c>
      <c r="D14" s="117">
        <f>'2.1'!L15</f>
        <v>100</v>
      </c>
      <c r="E14" s="53" t="str">
        <f>'2.1'!M15</f>
        <v>5</v>
      </c>
      <c r="F14" s="116" t="str">
        <f>'2.2'!E15</f>
        <v>х</v>
      </c>
      <c r="G14" s="53" t="str">
        <f>'2.2'!F15</f>
        <v>2</v>
      </c>
      <c r="H14" s="54">
        <f>'2.3'!E15</f>
        <v>100</v>
      </c>
      <c r="I14" s="54" t="str">
        <f>'2.3'!F15</f>
        <v>5</v>
      </c>
    </row>
    <row r="15" spans="1:9" s="31" customFormat="1" ht="28.35" customHeight="1" x14ac:dyDescent="0.3">
      <c r="A15" s="65">
        <v>821</v>
      </c>
      <c r="B15" s="66" t="s">
        <v>48</v>
      </c>
      <c r="C15" s="52">
        <f t="shared" si="0"/>
        <v>4.0999999999999996</v>
      </c>
      <c r="D15" s="117">
        <f>'2.1'!L16</f>
        <v>100</v>
      </c>
      <c r="E15" s="53" t="str">
        <f>'2.1'!M16</f>
        <v>5</v>
      </c>
      <c r="F15" s="116" t="str">
        <f>'2.2'!E16</f>
        <v>х</v>
      </c>
      <c r="G15" s="53" t="str">
        <f>'2.2'!F16</f>
        <v>2</v>
      </c>
      <c r="H15" s="54">
        <f>'2.3'!E16</f>
        <v>100</v>
      </c>
      <c r="I15" s="54" t="str">
        <f>'2.3'!F16</f>
        <v>5</v>
      </c>
    </row>
    <row r="16" spans="1:9" s="31" customFormat="1" ht="38.25" customHeight="1" x14ac:dyDescent="0.3">
      <c r="A16" s="65">
        <v>825</v>
      </c>
      <c r="B16" s="67" t="s">
        <v>52</v>
      </c>
      <c r="C16" s="52">
        <f t="shared" si="0"/>
        <v>2.1</v>
      </c>
      <c r="D16" s="117">
        <f>'2.1'!L17</f>
        <v>70</v>
      </c>
      <c r="E16" s="53" t="str">
        <f>'2.1'!M17</f>
        <v>0</v>
      </c>
      <c r="F16" s="116" t="str">
        <f>'2.2'!E17</f>
        <v>х</v>
      </c>
      <c r="G16" s="53" t="str">
        <f>'2.2'!F17</f>
        <v>2</v>
      </c>
      <c r="H16" s="54">
        <f>'2.3'!E17</f>
        <v>100</v>
      </c>
      <c r="I16" s="54" t="str">
        <f>'2.3'!F17</f>
        <v>5</v>
      </c>
    </row>
    <row r="17" spans="1:9" s="31" customFormat="1" ht="28.35" customHeight="1" x14ac:dyDescent="0.3">
      <c r="A17" s="65" t="s">
        <v>56</v>
      </c>
      <c r="B17" s="67" t="s">
        <v>57</v>
      </c>
      <c r="C17" s="52">
        <f t="shared" si="0"/>
        <v>3.2</v>
      </c>
      <c r="D17" s="117">
        <f>'2.1'!L18</f>
        <v>100</v>
      </c>
      <c r="E17" s="53" t="str">
        <f>'2.1'!M18</f>
        <v>5</v>
      </c>
      <c r="F17" s="116" t="str">
        <f>'2.2'!E18</f>
        <v>х</v>
      </c>
      <c r="G17" s="53" t="str">
        <f>'2.2'!F18</f>
        <v>2</v>
      </c>
      <c r="H17" s="54" t="str">
        <f>'2.3'!E18</f>
        <v>х</v>
      </c>
      <c r="I17" s="54" t="str">
        <f>'2.3'!F18</f>
        <v>2</v>
      </c>
    </row>
    <row r="18" spans="1:9" s="31" customFormat="1" ht="28.35" customHeight="1" x14ac:dyDescent="0.3">
      <c r="A18" s="65">
        <v>830</v>
      </c>
      <c r="B18" s="67" t="s">
        <v>43</v>
      </c>
      <c r="C18" s="52">
        <f t="shared" si="0"/>
        <v>2.7</v>
      </c>
      <c r="D18" s="117">
        <f>'2.1'!L19</f>
        <v>52.5</v>
      </c>
      <c r="E18" s="53" t="str">
        <f>'2.1'!M19</f>
        <v>0</v>
      </c>
      <c r="F18" s="116">
        <f>'2.2'!E19</f>
        <v>96.890598650060781</v>
      </c>
      <c r="G18" s="53" t="str">
        <f>'2.2'!F19</f>
        <v>4</v>
      </c>
      <c r="H18" s="54">
        <f>'2.3'!E19</f>
        <v>100</v>
      </c>
      <c r="I18" s="54" t="str">
        <f>'2.3'!F19</f>
        <v>5</v>
      </c>
    </row>
    <row r="19" spans="1:9" s="31" customFormat="1" ht="28.35" customHeight="1" x14ac:dyDescent="0.3">
      <c r="A19" s="65" t="s">
        <v>164</v>
      </c>
      <c r="B19" s="67" t="s">
        <v>165</v>
      </c>
      <c r="C19" s="52">
        <f t="shared" si="0"/>
        <v>4.0999999999999996</v>
      </c>
      <c r="D19" s="117">
        <f>'2.1'!L20</f>
        <v>100</v>
      </c>
      <c r="E19" s="53" t="str">
        <f>'2.1'!M20</f>
        <v>5</v>
      </c>
      <c r="F19" s="116" t="str">
        <f>'2.2'!E20</f>
        <v>х</v>
      </c>
      <c r="G19" s="53" t="str">
        <f>'2.2'!F20</f>
        <v>2</v>
      </c>
      <c r="H19" s="54">
        <f>'2.3'!E20</f>
        <v>100</v>
      </c>
      <c r="I19" s="54" t="str">
        <f>'2.3'!F20</f>
        <v>5</v>
      </c>
    </row>
    <row r="20" spans="1:9" s="31" customFormat="1" ht="28.35" customHeight="1" x14ac:dyDescent="0.3">
      <c r="A20" s="65">
        <v>832</v>
      </c>
      <c r="B20" s="67" t="s">
        <v>166</v>
      </c>
      <c r="C20" s="52">
        <f t="shared" si="0"/>
        <v>2.1</v>
      </c>
      <c r="D20" s="117">
        <f>'2.1'!L21</f>
        <v>60</v>
      </c>
      <c r="E20" s="53" t="str">
        <f>'2.1'!M21</f>
        <v>0</v>
      </c>
      <c r="F20" s="116" t="str">
        <f>'2.2'!E21</f>
        <v>х</v>
      </c>
      <c r="G20" s="53" t="str">
        <f>'2.2'!F21</f>
        <v>2</v>
      </c>
      <c r="H20" s="54">
        <f>'2.3'!E21</f>
        <v>100</v>
      </c>
      <c r="I20" s="54" t="str">
        <f>'2.3'!F21</f>
        <v>5</v>
      </c>
    </row>
    <row r="21" spans="1:9" s="31" customFormat="1" ht="28.35" customHeight="1" x14ac:dyDescent="0.3">
      <c r="A21" s="65" t="s">
        <v>36</v>
      </c>
      <c r="B21" s="67" t="s">
        <v>50</v>
      </c>
      <c r="C21" s="52">
        <f t="shared" si="0"/>
        <v>3.2</v>
      </c>
      <c r="D21" s="117">
        <f>'2.1'!L22</f>
        <v>100</v>
      </c>
      <c r="E21" s="53" t="str">
        <f>'2.1'!M22</f>
        <v>5</v>
      </c>
      <c r="F21" s="116" t="str">
        <f>'2.2'!E22</f>
        <v>х</v>
      </c>
      <c r="G21" s="53" t="str">
        <f>'2.2'!F22</f>
        <v>2</v>
      </c>
      <c r="H21" s="54" t="str">
        <f>'2.3'!E22</f>
        <v>х</v>
      </c>
      <c r="I21" s="54" t="str">
        <f>'2.3'!F22</f>
        <v>2</v>
      </c>
    </row>
    <row r="22" spans="1:9" s="31" customFormat="1" ht="28.35" customHeight="1" x14ac:dyDescent="0.3">
      <c r="A22" s="65">
        <v>834</v>
      </c>
      <c r="B22" s="67" t="s">
        <v>3</v>
      </c>
      <c r="C22" s="52">
        <f t="shared" si="0"/>
        <v>1.2</v>
      </c>
      <c r="D22" s="117">
        <f>'2.1'!L23</f>
        <v>60</v>
      </c>
      <c r="E22" s="53" t="str">
        <f>'2.1'!M23</f>
        <v>0</v>
      </c>
      <c r="F22" s="116" t="str">
        <f>'2.2'!E23</f>
        <v>х</v>
      </c>
      <c r="G22" s="53" t="str">
        <f>'2.2'!F23</f>
        <v>2</v>
      </c>
      <c r="H22" s="54" t="str">
        <f>'2.3'!E23</f>
        <v>х</v>
      </c>
      <c r="I22" s="54" t="str">
        <f>'2.3'!F23</f>
        <v>2</v>
      </c>
    </row>
    <row r="23" spans="1:9" s="31" customFormat="1" ht="28.35" customHeight="1" x14ac:dyDescent="0.3">
      <c r="A23" s="65">
        <v>835</v>
      </c>
      <c r="B23" s="66" t="s">
        <v>37</v>
      </c>
      <c r="C23" s="52">
        <f t="shared" si="0"/>
        <v>1.5</v>
      </c>
      <c r="D23" s="117">
        <f>'2.1'!L24</f>
        <v>0</v>
      </c>
      <c r="E23" s="53" t="str">
        <f>'2.1'!M24</f>
        <v>0</v>
      </c>
      <c r="F23" s="116">
        <f>'2.2'!E24</f>
        <v>0</v>
      </c>
      <c r="G23" s="53" t="str">
        <f>'2.2'!F24</f>
        <v>0</v>
      </c>
      <c r="H23" s="54">
        <f>'2.3'!E24</f>
        <v>100</v>
      </c>
      <c r="I23" s="54" t="str">
        <f>'2.3'!F24</f>
        <v>5</v>
      </c>
    </row>
    <row r="24" spans="1:9" s="31" customFormat="1" ht="28.35" customHeight="1" x14ac:dyDescent="0.3">
      <c r="A24" s="65" t="s">
        <v>47</v>
      </c>
      <c r="B24" s="66" t="s">
        <v>58</v>
      </c>
      <c r="C24" s="52">
        <f t="shared" si="0"/>
        <v>3.2</v>
      </c>
      <c r="D24" s="117">
        <f>'2.1'!L25</f>
        <v>100</v>
      </c>
      <c r="E24" s="53" t="str">
        <f>'2.1'!M25</f>
        <v>5</v>
      </c>
      <c r="F24" s="116" t="str">
        <f>'2.2'!E25</f>
        <v>х</v>
      </c>
      <c r="G24" s="53" t="str">
        <f>'2.2'!F25</f>
        <v>2</v>
      </c>
      <c r="H24" s="54" t="str">
        <f>'2.3'!E25</f>
        <v>х</v>
      </c>
      <c r="I24" s="54" t="str">
        <f>'2.3'!F25</f>
        <v>2</v>
      </c>
    </row>
    <row r="25" spans="1:9" s="31" customFormat="1" ht="28.35" customHeight="1" x14ac:dyDescent="0.3">
      <c r="A25" s="65">
        <v>840</v>
      </c>
      <c r="B25" s="67" t="s">
        <v>5</v>
      </c>
      <c r="C25" s="52">
        <f t="shared" si="0"/>
        <v>3.2</v>
      </c>
      <c r="D25" s="117">
        <f>'2.1'!L26</f>
        <v>100</v>
      </c>
      <c r="E25" s="53" t="str">
        <f>'2.1'!M26</f>
        <v>5</v>
      </c>
      <c r="F25" s="116" t="str">
        <f>'2.2'!E26</f>
        <v>х</v>
      </c>
      <c r="G25" s="53" t="str">
        <f>'2.2'!F26</f>
        <v>2</v>
      </c>
      <c r="H25" s="54" t="str">
        <f>'2.3'!E26</f>
        <v>х</v>
      </c>
      <c r="I25" s="54" t="str">
        <f>'2.3'!F26</f>
        <v>2</v>
      </c>
    </row>
    <row r="26" spans="1:9" s="31" customFormat="1" ht="28.35" customHeight="1" x14ac:dyDescent="0.3">
      <c r="A26" s="65">
        <v>843</v>
      </c>
      <c r="B26" s="66" t="s">
        <v>44</v>
      </c>
      <c r="C26" s="52">
        <f t="shared" si="0"/>
        <v>3.2</v>
      </c>
      <c r="D26" s="117">
        <f>'2.1'!L27</f>
        <v>100</v>
      </c>
      <c r="E26" s="53" t="str">
        <f>'2.1'!M27</f>
        <v>5</v>
      </c>
      <c r="F26" s="116" t="str">
        <f>'2.2'!E27</f>
        <v>х</v>
      </c>
      <c r="G26" s="53" t="str">
        <f>'2.2'!F27</f>
        <v>2</v>
      </c>
      <c r="H26" s="54" t="str">
        <f>'2.3'!E27</f>
        <v>х</v>
      </c>
      <c r="I26" s="54" t="str">
        <f>'2.3'!F27</f>
        <v>2</v>
      </c>
    </row>
    <row r="27" spans="1:9" s="31" customFormat="1" ht="28.35" customHeight="1" x14ac:dyDescent="0.3">
      <c r="A27" s="65" t="s">
        <v>38</v>
      </c>
      <c r="B27" s="66" t="s">
        <v>45</v>
      </c>
      <c r="C27" s="52">
        <f t="shared" si="0"/>
        <v>3.2</v>
      </c>
      <c r="D27" s="117">
        <f>'2.1'!L28</f>
        <v>100</v>
      </c>
      <c r="E27" s="53" t="str">
        <f>'2.1'!M28</f>
        <v>5</v>
      </c>
      <c r="F27" s="116" t="str">
        <f>'2.2'!E28</f>
        <v>х</v>
      </c>
      <c r="G27" s="53" t="str">
        <f>'2.2'!F28</f>
        <v>2</v>
      </c>
      <c r="H27" s="54" t="str">
        <f>'2.3'!E28</f>
        <v>х</v>
      </c>
      <c r="I27" s="54" t="str">
        <f>'2.3'!F28</f>
        <v>2</v>
      </c>
    </row>
    <row r="28" spans="1:9" s="31" customFormat="1" ht="28.35" customHeight="1" x14ac:dyDescent="0.3">
      <c r="A28" s="65">
        <v>846</v>
      </c>
      <c r="B28" s="67" t="s">
        <v>168</v>
      </c>
      <c r="C28" s="52">
        <f t="shared" si="0"/>
        <v>3.2</v>
      </c>
      <c r="D28" s="117">
        <f>'2.1'!L29</f>
        <v>100</v>
      </c>
      <c r="E28" s="53" t="str">
        <f>'2.1'!M29</f>
        <v>5</v>
      </c>
      <c r="F28" s="116" t="str">
        <f>'2.2'!E29</f>
        <v>х</v>
      </c>
      <c r="G28" s="53" t="str">
        <f>'2.2'!F29</f>
        <v>2</v>
      </c>
      <c r="H28" s="54" t="str">
        <f>'2.3'!E29</f>
        <v>х</v>
      </c>
      <c r="I28" s="54" t="str">
        <f>'2.3'!F29</f>
        <v>2</v>
      </c>
    </row>
    <row r="29" spans="1:9" s="31" customFormat="1" ht="28.35" customHeight="1" x14ac:dyDescent="0.3">
      <c r="A29" s="65" t="s">
        <v>63</v>
      </c>
      <c r="B29" s="67" t="s">
        <v>64</v>
      </c>
      <c r="C29" s="52">
        <f t="shared" si="0"/>
        <v>1.5</v>
      </c>
      <c r="D29" s="117">
        <f>'2.1'!L30</f>
        <v>60</v>
      </c>
      <c r="E29" s="53" t="str">
        <f>'2.1'!M30</f>
        <v>0</v>
      </c>
      <c r="F29" s="116">
        <f>'2.2'!E30</f>
        <v>2.9437206346545906</v>
      </c>
      <c r="G29" s="53" t="str">
        <f>'2.2'!F30</f>
        <v>0</v>
      </c>
      <c r="H29" s="54">
        <f>'2.3'!E30</f>
        <v>100</v>
      </c>
      <c r="I29" s="54" t="str">
        <f>'2.3'!F30</f>
        <v>5</v>
      </c>
    </row>
    <row r="30" spans="1:9" s="31" customFormat="1" ht="28.35" customHeight="1" x14ac:dyDescent="0.3">
      <c r="A30" s="65">
        <v>855</v>
      </c>
      <c r="B30" s="67" t="s">
        <v>4</v>
      </c>
      <c r="C30" s="52">
        <f t="shared" si="0"/>
        <v>4.7</v>
      </c>
      <c r="D30" s="117">
        <f>'2.1'!L31</f>
        <v>100</v>
      </c>
      <c r="E30" s="53" t="str">
        <f>'2.1'!M31</f>
        <v>5</v>
      </c>
      <c r="F30" s="116">
        <f>'2.2'!E31</f>
        <v>90.741946485598234</v>
      </c>
      <c r="G30" s="53" t="str">
        <f>'2.2'!F31</f>
        <v>4</v>
      </c>
      <c r="H30" s="54">
        <f>'2.3'!E31</f>
        <v>100</v>
      </c>
      <c r="I30" s="54" t="str">
        <f>'2.3'!F31</f>
        <v>5</v>
      </c>
    </row>
    <row r="31" spans="1:9" s="31" customFormat="1" ht="28.35" customHeight="1" x14ac:dyDescent="0.3">
      <c r="A31" s="65">
        <v>856</v>
      </c>
      <c r="B31" s="67" t="s">
        <v>9</v>
      </c>
      <c r="C31" s="52">
        <f t="shared" si="0"/>
        <v>3.2</v>
      </c>
      <c r="D31" s="117">
        <f>'2.1'!L32</f>
        <v>100</v>
      </c>
      <c r="E31" s="53" t="str">
        <f>'2.1'!M32</f>
        <v>5</v>
      </c>
      <c r="F31" s="116" t="str">
        <f>'2.2'!E32</f>
        <v>х</v>
      </c>
      <c r="G31" s="53" t="str">
        <f>'2.2'!F32</f>
        <v>2</v>
      </c>
      <c r="H31" s="54" t="str">
        <f>'2.3'!E32</f>
        <v>х</v>
      </c>
      <c r="I31" s="54" t="str">
        <f>'2.3'!F32</f>
        <v>2</v>
      </c>
    </row>
    <row r="32" spans="1:9" s="31" customFormat="1" ht="28.35" customHeight="1" x14ac:dyDescent="0.3">
      <c r="A32" s="65" t="s">
        <v>65</v>
      </c>
      <c r="B32" s="66" t="s">
        <v>167</v>
      </c>
      <c r="C32" s="52">
        <f t="shared" si="0"/>
        <v>4.0999999999999996</v>
      </c>
      <c r="D32" s="117">
        <f>'2.1'!L33</f>
        <v>100</v>
      </c>
      <c r="E32" s="53" t="str">
        <f>'2.1'!M33</f>
        <v>5</v>
      </c>
      <c r="F32" s="116">
        <f>'2.2'!E33</f>
        <v>100</v>
      </c>
      <c r="G32" s="53" t="str">
        <f>'2.2'!F33</f>
        <v>5</v>
      </c>
      <c r="H32" s="54" t="str">
        <f>'2.3'!E33</f>
        <v>х</v>
      </c>
      <c r="I32" s="54" t="str">
        <f>'2.3'!F33</f>
        <v>2</v>
      </c>
    </row>
    <row r="33" spans="1:9" s="31" customFormat="1" ht="28.35" customHeight="1" x14ac:dyDescent="0.3">
      <c r="A33" s="65">
        <v>861</v>
      </c>
      <c r="B33" s="67" t="s">
        <v>66</v>
      </c>
      <c r="C33" s="52">
        <f t="shared" si="0"/>
        <v>2.1</v>
      </c>
      <c r="D33" s="117">
        <f>'2.1'!L34</f>
        <v>70</v>
      </c>
      <c r="E33" s="53" t="str">
        <f>'2.1'!M34</f>
        <v>0</v>
      </c>
      <c r="F33" s="116">
        <f>'2.2'!E34</f>
        <v>51.665380060838743</v>
      </c>
      <c r="G33" s="53" t="str">
        <f>'2.2'!F34</f>
        <v>2</v>
      </c>
      <c r="H33" s="54">
        <f>'2.3'!E34</f>
        <v>100</v>
      </c>
      <c r="I33" s="54" t="str">
        <f>'2.3'!F34</f>
        <v>5</v>
      </c>
    </row>
    <row r="34" spans="1:9" s="31" customFormat="1" ht="28.35" customHeight="1" x14ac:dyDescent="0.3">
      <c r="A34" s="65" t="s">
        <v>60</v>
      </c>
      <c r="B34" s="67" t="s">
        <v>59</v>
      </c>
      <c r="C34" s="52">
        <f t="shared" si="0"/>
        <v>2.6</v>
      </c>
      <c r="D34" s="117">
        <f>'2.1'!L35</f>
        <v>100</v>
      </c>
      <c r="E34" s="53" t="str">
        <f>'2.1'!M35</f>
        <v>5</v>
      </c>
      <c r="F34" s="116">
        <f>'2.2'!E35</f>
        <v>3.9126006851217485</v>
      </c>
      <c r="G34" s="53" t="str">
        <f>'2.2'!F35</f>
        <v>0</v>
      </c>
      <c r="H34" s="54" t="str">
        <f>'2.3'!E35</f>
        <v>х</v>
      </c>
      <c r="I34" s="54" t="str">
        <f>'2.3'!F35</f>
        <v>2</v>
      </c>
    </row>
    <row r="35" spans="1:9" s="31" customFormat="1" ht="28.35" customHeight="1" x14ac:dyDescent="0.3">
      <c r="A35" s="65">
        <v>875</v>
      </c>
      <c r="B35" s="67" t="s">
        <v>6</v>
      </c>
      <c r="C35" s="52">
        <f t="shared" si="0"/>
        <v>3.2</v>
      </c>
      <c r="D35" s="117">
        <f>'2.1'!L36</f>
        <v>100</v>
      </c>
      <c r="E35" s="53" t="str">
        <f>'2.1'!M36</f>
        <v>5</v>
      </c>
      <c r="F35" s="116" t="str">
        <f>'2.2'!E36</f>
        <v>х</v>
      </c>
      <c r="G35" s="53" t="str">
        <f>'2.2'!F36</f>
        <v>2</v>
      </c>
      <c r="H35" s="54" t="str">
        <f>'2.3'!E36</f>
        <v>х</v>
      </c>
      <c r="I35" s="54" t="str">
        <f>'2.3'!F36</f>
        <v>2</v>
      </c>
    </row>
    <row r="36" spans="1:9" x14ac:dyDescent="0.3">
      <c r="A36" s="65">
        <v>880</v>
      </c>
      <c r="B36" s="66" t="s">
        <v>49</v>
      </c>
      <c r="C36" s="52">
        <f t="shared" si="0"/>
        <v>1.8</v>
      </c>
      <c r="D36" s="117">
        <f>'2.1'!L37</f>
        <v>70</v>
      </c>
      <c r="E36" s="53" t="str">
        <f>'2.1'!M37</f>
        <v>0</v>
      </c>
      <c r="F36" s="116">
        <f>'2.2'!E37</f>
        <v>36.775094166463113</v>
      </c>
      <c r="G36" s="53" t="str">
        <f>'2.2'!F37</f>
        <v>1</v>
      </c>
      <c r="H36" s="54">
        <f>'2.3'!E37</f>
        <v>100</v>
      </c>
      <c r="I36" s="54" t="str">
        <f>'2.3'!F37</f>
        <v>5</v>
      </c>
    </row>
    <row r="37" spans="1:9" ht="26.4" x14ac:dyDescent="0.3">
      <c r="A37" s="65">
        <v>886</v>
      </c>
      <c r="B37" s="66" t="s">
        <v>46</v>
      </c>
      <c r="C37" s="52">
        <f t="shared" si="0"/>
        <v>4.0999999999999996</v>
      </c>
      <c r="D37" s="117">
        <f>'2.1'!L38</f>
        <v>100</v>
      </c>
      <c r="E37" s="53" t="str">
        <f>'2.1'!M38</f>
        <v>5</v>
      </c>
      <c r="F37" s="116" t="str">
        <f>'2.2'!E38</f>
        <v>х</v>
      </c>
      <c r="G37" s="53" t="str">
        <f>'2.2'!F38</f>
        <v>2</v>
      </c>
      <c r="H37" s="54">
        <f>'2.3'!E38</f>
        <v>100</v>
      </c>
      <c r="I37" s="54" t="str">
        <f>'2.3'!F38</f>
        <v>5</v>
      </c>
    </row>
    <row r="38" spans="1:9" ht="26.4" x14ac:dyDescent="0.3">
      <c r="A38" s="65">
        <v>892</v>
      </c>
      <c r="B38" s="66" t="s">
        <v>39</v>
      </c>
      <c r="C38" s="52">
        <f t="shared" si="0"/>
        <v>3.2</v>
      </c>
      <c r="D38" s="117">
        <f>'2.1'!L39</f>
        <v>100</v>
      </c>
      <c r="E38" s="53" t="str">
        <f>'2.1'!M39</f>
        <v>5</v>
      </c>
      <c r="F38" s="116" t="str">
        <f>'2.2'!E39</f>
        <v>х</v>
      </c>
      <c r="G38" s="53" t="str">
        <f>'2.2'!F39</f>
        <v>2</v>
      </c>
      <c r="H38" s="54" t="str">
        <f>'2.3'!E39</f>
        <v>х</v>
      </c>
      <c r="I38" s="54" t="str">
        <f>'2.3'!F39</f>
        <v>2</v>
      </c>
    </row>
    <row r="39" spans="1:9" x14ac:dyDescent="0.3">
      <c r="H39" s="32"/>
      <c r="I39" s="32"/>
    </row>
    <row r="40" spans="1:9" x14ac:dyDescent="0.3">
      <c r="H40" s="32"/>
      <c r="I40" s="32"/>
    </row>
    <row r="41" spans="1:9" x14ac:dyDescent="0.3">
      <c r="H41" s="32"/>
      <c r="I41" s="32"/>
    </row>
    <row r="42" spans="1:9" x14ac:dyDescent="0.3">
      <c r="H42" s="32"/>
      <c r="I42" s="32"/>
    </row>
    <row r="43" spans="1:9" x14ac:dyDescent="0.3">
      <c r="H43" s="32"/>
      <c r="I43" s="32"/>
    </row>
    <row r="44" spans="1:9" x14ac:dyDescent="0.3">
      <c r="H44" s="32"/>
      <c r="I44" s="32"/>
    </row>
    <row r="45" spans="1:9" x14ac:dyDescent="0.3">
      <c r="H45" s="32"/>
      <c r="I45" s="32"/>
    </row>
    <row r="46" spans="1:9" x14ac:dyDescent="0.3">
      <c r="H46" s="32"/>
      <c r="I46" s="32"/>
    </row>
    <row r="47" spans="1:9" x14ac:dyDescent="0.3">
      <c r="H47" s="32"/>
      <c r="I47" s="32"/>
    </row>
    <row r="48" spans="1:9" x14ac:dyDescent="0.3">
      <c r="H48" s="32"/>
      <c r="I48" s="32"/>
    </row>
    <row r="49" spans="8:9" x14ac:dyDescent="0.3">
      <c r="H49" s="32"/>
      <c r="I49" s="32"/>
    </row>
    <row r="50" spans="8:9" x14ac:dyDescent="0.3">
      <c r="H50" s="32"/>
      <c r="I50" s="32"/>
    </row>
    <row r="51" spans="8:9" x14ac:dyDescent="0.3">
      <c r="H51" s="32"/>
      <c r="I51" s="32"/>
    </row>
    <row r="52" spans="8:9" x14ac:dyDescent="0.3">
      <c r="H52" s="32"/>
      <c r="I52" s="32"/>
    </row>
    <row r="53" spans="8:9" x14ac:dyDescent="0.3">
      <c r="H53" s="32"/>
      <c r="I53" s="32"/>
    </row>
    <row r="54" spans="8:9" x14ac:dyDescent="0.3">
      <c r="H54" s="32"/>
      <c r="I54" s="32"/>
    </row>
    <row r="55" spans="8:9" x14ac:dyDescent="0.3">
      <c r="H55" s="32"/>
      <c r="I55" s="32"/>
    </row>
    <row r="56" spans="8:9" x14ac:dyDescent="0.3">
      <c r="H56" s="32"/>
      <c r="I56" s="32"/>
    </row>
    <row r="57" spans="8:9" x14ac:dyDescent="0.3">
      <c r="H57" s="32"/>
      <c r="I57" s="32"/>
    </row>
    <row r="58" spans="8:9" x14ac:dyDescent="0.3">
      <c r="H58" s="32"/>
      <c r="I58" s="32"/>
    </row>
    <row r="59" spans="8:9" x14ac:dyDescent="0.3">
      <c r="H59" s="32"/>
      <c r="I59" s="32"/>
    </row>
    <row r="60" spans="8:9" x14ac:dyDescent="0.3">
      <c r="H60" s="32"/>
      <c r="I60" s="32"/>
    </row>
    <row r="61" spans="8:9" x14ac:dyDescent="0.3">
      <c r="H61" s="32"/>
      <c r="I61" s="32"/>
    </row>
    <row r="62" spans="8:9" x14ac:dyDescent="0.3">
      <c r="H62" s="32"/>
      <c r="I62" s="32"/>
    </row>
    <row r="63" spans="8:9" x14ac:dyDescent="0.3">
      <c r="H63" s="32"/>
      <c r="I63" s="32"/>
    </row>
    <row r="64" spans="8:9" x14ac:dyDescent="0.3">
      <c r="H64" s="32"/>
      <c r="I64" s="32"/>
    </row>
    <row r="65" spans="8:9" x14ac:dyDescent="0.3">
      <c r="H65" s="32"/>
      <c r="I65" s="32"/>
    </row>
    <row r="66" spans="8:9" x14ac:dyDescent="0.3">
      <c r="H66" s="32"/>
      <c r="I66" s="32"/>
    </row>
    <row r="67" spans="8:9" x14ac:dyDescent="0.3">
      <c r="H67" s="32"/>
      <c r="I67" s="32"/>
    </row>
    <row r="68" spans="8:9" x14ac:dyDescent="0.3">
      <c r="H68" s="32"/>
      <c r="I68" s="32"/>
    </row>
    <row r="69" spans="8:9" x14ac:dyDescent="0.3">
      <c r="H69" s="32"/>
      <c r="I69" s="32"/>
    </row>
    <row r="70" spans="8:9" x14ac:dyDescent="0.3">
      <c r="H70" s="32"/>
      <c r="I70" s="32"/>
    </row>
    <row r="71" spans="8:9" x14ac:dyDescent="0.3">
      <c r="H71" s="32"/>
      <c r="I71" s="32"/>
    </row>
    <row r="72" spans="8:9" x14ac:dyDescent="0.3">
      <c r="H72" s="32"/>
      <c r="I72" s="32"/>
    </row>
    <row r="73" spans="8:9" x14ac:dyDescent="0.3">
      <c r="H73" s="32"/>
      <c r="I73" s="32"/>
    </row>
    <row r="74" spans="8:9" x14ac:dyDescent="0.3">
      <c r="H74" s="32"/>
      <c r="I74" s="32"/>
    </row>
    <row r="75" spans="8:9" x14ac:dyDescent="0.3">
      <c r="H75" s="32"/>
      <c r="I75" s="32"/>
    </row>
    <row r="76" spans="8:9" x14ac:dyDescent="0.3">
      <c r="H76" s="32"/>
      <c r="I76" s="32"/>
    </row>
    <row r="77" spans="8:9" x14ac:dyDescent="0.3">
      <c r="H77" s="32"/>
      <c r="I77" s="32"/>
    </row>
    <row r="78" spans="8:9" x14ac:dyDescent="0.3">
      <c r="H78" s="32"/>
      <c r="I78" s="32"/>
    </row>
    <row r="79" spans="8:9" x14ac:dyDescent="0.3">
      <c r="H79" s="32"/>
      <c r="I79" s="32"/>
    </row>
    <row r="80" spans="8:9" x14ac:dyDescent="0.3">
      <c r="H80" s="32"/>
      <c r="I80" s="32"/>
    </row>
    <row r="81" spans="8:9" x14ac:dyDescent="0.3">
      <c r="H81" s="32"/>
      <c r="I81" s="32"/>
    </row>
    <row r="82" spans="8:9" x14ac:dyDescent="0.3">
      <c r="H82" s="32"/>
      <c r="I82" s="32"/>
    </row>
    <row r="83" spans="8:9" x14ac:dyDescent="0.3">
      <c r="H83" s="32"/>
      <c r="I83" s="32"/>
    </row>
    <row r="84" spans="8:9" x14ac:dyDescent="0.3">
      <c r="H84" s="32"/>
      <c r="I84" s="32"/>
    </row>
    <row r="85" spans="8:9" x14ac:dyDescent="0.3">
      <c r="H85" s="32"/>
      <c r="I85" s="32"/>
    </row>
    <row r="86" spans="8:9" x14ac:dyDescent="0.3">
      <c r="H86" s="32"/>
      <c r="I86" s="32"/>
    </row>
    <row r="87" spans="8:9" x14ac:dyDescent="0.3">
      <c r="H87" s="32"/>
      <c r="I87" s="32"/>
    </row>
    <row r="88" spans="8:9" x14ac:dyDescent="0.3">
      <c r="H88" s="32"/>
      <c r="I88" s="32"/>
    </row>
    <row r="89" spans="8:9" x14ac:dyDescent="0.3">
      <c r="H89" s="32"/>
      <c r="I89" s="32"/>
    </row>
    <row r="90" spans="8:9" x14ac:dyDescent="0.3">
      <c r="H90" s="32"/>
      <c r="I90" s="32"/>
    </row>
    <row r="91" spans="8:9" x14ac:dyDescent="0.3">
      <c r="H91" s="32"/>
      <c r="I91" s="32"/>
    </row>
    <row r="92" spans="8:9" x14ac:dyDescent="0.3">
      <c r="H92" s="32"/>
      <c r="I92" s="32"/>
    </row>
    <row r="93" spans="8:9" x14ac:dyDescent="0.3">
      <c r="H93" s="32"/>
      <c r="I93" s="32"/>
    </row>
    <row r="94" spans="8:9" x14ac:dyDescent="0.3">
      <c r="H94" s="32"/>
      <c r="I94" s="32"/>
    </row>
    <row r="95" spans="8:9" x14ac:dyDescent="0.3">
      <c r="H95" s="32"/>
      <c r="I95" s="32"/>
    </row>
    <row r="96" spans="8:9" x14ac:dyDescent="0.3">
      <c r="H96" s="32"/>
      <c r="I96" s="32"/>
    </row>
    <row r="97" spans="8:9" x14ac:dyDescent="0.3">
      <c r="H97" s="32"/>
      <c r="I97" s="32"/>
    </row>
    <row r="98" spans="8:9" x14ac:dyDescent="0.3">
      <c r="H98" s="32"/>
      <c r="I98" s="32"/>
    </row>
    <row r="99" spans="8:9" x14ac:dyDescent="0.3">
      <c r="H99" s="32"/>
      <c r="I99" s="32"/>
    </row>
    <row r="100" spans="8:9" x14ac:dyDescent="0.3">
      <c r="H100" s="32"/>
      <c r="I100" s="32"/>
    </row>
    <row r="101" spans="8:9" x14ac:dyDescent="0.3">
      <c r="H101" s="32"/>
      <c r="I101" s="32"/>
    </row>
    <row r="102" spans="8:9" x14ac:dyDescent="0.3">
      <c r="H102" s="32"/>
      <c r="I102" s="32"/>
    </row>
    <row r="103" spans="8:9" x14ac:dyDescent="0.3">
      <c r="H103" s="32"/>
      <c r="I103" s="32"/>
    </row>
    <row r="104" spans="8:9" x14ac:dyDescent="0.3">
      <c r="H104" s="32"/>
      <c r="I104" s="32"/>
    </row>
    <row r="105" spans="8:9" x14ac:dyDescent="0.3">
      <c r="H105" s="32"/>
      <c r="I105" s="32"/>
    </row>
    <row r="106" spans="8:9" x14ac:dyDescent="0.3">
      <c r="H106" s="32"/>
      <c r="I106" s="32"/>
    </row>
    <row r="107" spans="8:9" x14ac:dyDescent="0.3">
      <c r="H107" s="32"/>
      <c r="I107" s="32"/>
    </row>
    <row r="108" spans="8:9" x14ac:dyDescent="0.3">
      <c r="H108" s="32"/>
      <c r="I108" s="32"/>
    </row>
    <row r="109" spans="8:9" x14ac:dyDescent="0.3">
      <c r="H109" s="32"/>
      <c r="I109" s="32"/>
    </row>
    <row r="110" spans="8:9" x14ac:dyDescent="0.3">
      <c r="H110" s="32"/>
      <c r="I110" s="32"/>
    </row>
    <row r="111" spans="8:9" x14ac:dyDescent="0.3">
      <c r="H111" s="32"/>
      <c r="I111" s="32"/>
    </row>
    <row r="112" spans="8:9" x14ac:dyDescent="0.3">
      <c r="H112" s="32"/>
      <c r="I112" s="32"/>
    </row>
    <row r="113" spans="8:9" x14ac:dyDescent="0.3">
      <c r="H113" s="32"/>
      <c r="I113" s="32"/>
    </row>
    <row r="114" spans="8:9" x14ac:dyDescent="0.3">
      <c r="H114" s="32"/>
      <c r="I114" s="32"/>
    </row>
    <row r="115" spans="8:9" x14ac:dyDescent="0.3">
      <c r="H115" s="32"/>
      <c r="I115" s="32"/>
    </row>
    <row r="116" spans="8:9" x14ac:dyDescent="0.3">
      <c r="H116" s="32"/>
      <c r="I116" s="32"/>
    </row>
    <row r="117" spans="8:9" x14ac:dyDescent="0.3">
      <c r="H117" s="32"/>
      <c r="I117" s="32"/>
    </row>
    <row r="118" spans="8:9" x14ac:dyDescent="0.3">
      <c r="H118" s="32"/>
      <c r="I118" s="32"/>
    </row>
    <row r="119" spans="8:9" x14ac:dyDescent="0.3">
      <c r="H119" s="32"/>
      <c r="I119" s="32"/>
    </row>
    <row r="120" spans="8:9" x14ac:dyDescent="0.3">
      <c r="H120" s="32"/>
      <c r="I120" s="32"/>
    </row>
    <row r="121" spans="8:9" x14ac:dyDescent="0.3">
      <c r="H121" s="32"/>
      <c r="I121" s="32"/>
    </row>
    <row r="122" spans="8:9" x14ac:dyDescent="0.3">
      <c r="H122" s="32"/>
      <c r="I122" s="32"/>
    </row>
    <row r="123" spans="8:9" x14ac:dyDescent="0.3">
      <c r="H123" s="32"/>
      <c r="I123" s="32"/>
    </row>
    <row r="124" spans="8:9" x14ac:dyDescent="0.3">
      <c r="H124" s="32"/>
      <c r="I124" s="32"/>
    </row>
    <row r="125" spans="8:9" x14ac:dyDescent="0.3">
      <c r="H125" s="32"/>
      <c r="I125" s="32"/>
    </row>
    <row r="126" spans="8:9" x14ac:dyDescent="0.3">
      <c r="H126" s="32"/>
      <c r="I126" s="32"/>
    </row>
    <row r="127" spans="8:9" x14ac:dyDescent="0.3">
      <c r="H127" s="32"/>
      <c r="I127" s="32"/>
    </row>
    <row r="128" spans="8:9" x14ac:dyDescent="0.3">
      <c r="H128" s="32"/>
      <c r="I128" s="32"/>
    </row>
    <row r="129" spans="8:9" x14ac:dyDescent="0.3">
      <c r="H129" s="32"/>
      <c r="I129" s="32"/>
    </row>
    <row r="130" spans="8:9" x14ac:dyDescent="0.3">
      <c r="H130" s="32"/>
      <c r="I130" s="32"/>
    </row>
    <row r="131" spans="8:9" x14ac:dyDescent="0.3">
      <c r="H131" s="32"/>
      <c r="I131" s="32"/>
    </row>
    <row r="132" spans="8:9" x14ac:dyDescent="0.3">
      <c r="H132" s="32"/>
      <c r="I132" s="32"/>
    </row>
    <row r="133" spans="8:9" x14ac:dyDescent="0.3">
      <c r="H133" s="32"/>
      <c r="I133" s="32"/>
    </row>
    <row r="134" spans="8:9" x14ac:dyDescent="0.3">
      <c r="H134" s="32"/>
      <c r="I134" s="32"/>
    </row>
    <row r="135" spans="8:9" x14ac:dyDescent="0.3">
      <c r="H135" s="32"/>
      <c r="I135" s="32"/>
    </row>
    <row r="136" spans="8:9" x14ac:dyDescent="0.3">
      <c r="H136" s="32"/>
      <c r="I136" s="32"/>
    </row>
    <row r="137" spans="8:9" x14ac:dyDescent="0.3">
      <c r="H137" s="32"/>
      <c r="I137" s="32"/>
    </row>
    <row r="138" spans="8:9" x14ac:dyDescent="0.3">
      <c r="H138" s="32"/>
      <c r="I138" s="32"/>
    </row>
    <row r="139" spans="8:9" x14ac:dyDescent="0.3">
      <c r="H139" s="32"/>
      <c r="I139" s="32"/>
    </row>
    <row r="140" spans="8:9" x14ac:dyDescent="0.3">
      <c r="H140" s="32"/>
      <c r="I140" s="32"/>
    </row>
    <row r="141" spans="8:9" x14ac:dyDescent="0.3">
      <c r="H141" s="32"/>
      <c r="I141" s="32"/>
    </row>
    <row r="142" spans="8:9" x14ac:dyDescent="0.3">
      <c r="H142" s="32"/>
      <c r="I142" s="32"/>
    </row>
    <row r="143" spans="8:9" x14ac:dyDescent="0.3">
      <c r="H143" s="32"/>
      <c r="I143" s="32"/>
    </row>
    <row r="144" spans="8:9" x14ac:dyDescent="0.3">
      <c r="H144" s="32"/>
      <c r="I144" s="32"/>
    </row>
    <row r="145" spans="8:9" x14ac:dyDescent="0.3">
      <c r="H145" s="32"/>
      <c r="I145" s="32"/>
    </row>
    <row r="146" spans="8:9" x14ac:dyDescent="0.3">
      <c r="H146" s="32"/>
      <c r="I146" s="32"/>
    </row>
    <row r="147" spans="8:9" x14ac:dyDescent="0.3">
      <c r="H147" s="32"/>
      <c r="I147" s="32"/>
    </row>
    <row r="148" spans="8:9" x14ac:dyDescent="0.3">
      <c r="H148" s="32"/>
      <c r="I148" s="32"/>
    </row>
    <row r="149" spans="8:9" x14ac:dyDescent="0.3">
      <c r="H149" s="32"/>
      <c r="I149" s="32"/>
    </row>
    <row r="150" spans="8:9" x14ac:dyDescent="0.3">
      <c r="H150" s="32"/>
      <c r="I150" s="32"/>
    </row>
    <row r="151" spans="8:9" x14ac:dyDescent="0.3">
      <c r="H151" s="32"/>
      <c r="I151" s="32"/>
    </row>
    <row r="152" spans="8:9" x14ac:dyDescent="0.3">
      <c r="H152" s="32"/>
      <c r="I152" s="32"/>
    </row>
    <row r="153" spans="8:9" x14ac:dyDescent="0.3">
      <c r="H153" s="32"/>
      <c r="I153" s="32"/>
    </row>
    <row r="154" spans="8:9" x14ac:dyDescent="0.3">
      <c r="H154" s="32"/>
      <c r="I154" s="32"/>
    </row>
    <row r="155" spans="8:9" x14ac:dyDescent="0.3">
      <c r="H155" s="32"/>
      <c r="I155" s="32"/>
    </row>
    <row r="156" spans="8:9" x14ac:dyDescent="0.3">
      <c r="H156" s="32"/>
      <c r="I156" s="32"/>
    </row>
    <row r="157" spans="8:9" x14ac:dyDescent="0.3">
      <c r="H157" s="32"/>
      <c r="I157" s="32"/>
    </row>
    <row r="158" spans="8:9" x14ac:dyDescent="0.3">
      <c r="H158" s="32"/>
      <c r="I158" s="32"/>
    </row>
    <row r="159" spans="8:9" x14ac:dyDescent="0.3">
      <c r="H159" s="32"/>
      <c r="I159" s="32"/>
    </row>
    <row r="160" spans="8:9" x14ac:dyDescent="0.3">
      <c r="H160" s="32"/>
      <c r="I160" s="32"/>
    </row>
    <row r="161" spans="8:9" x14ac:dyDescent="0.3">
      <c r="H161" s="32"/>
      <c r="I161" s="32"/>
    </row>
    <row r="162" spans="8:9" x14ac:dyDescent="0.3">
      <c r="H162" s="32"/>
      <c r="I162" s="32"/>
    </row>
    <row r="163" spans="8:9" x14ac:dyDescent="0.3">
      <c r="H163" s="32"/>
      <c r="I163" s="32"/>
    </row>
    <row r="164" spans="8:9" x14ac:dyDescent="0.3">
      <c r="H164" s="32"/>
      <c r="I164" s="32"/>
    </row>
    <row r="165" spans="8:9" x14ac:dyDescent="0.3">
      <c r="H165" s="32"/>
      <c r="I165" s="32"/>
    </row>
    <row r="166" spans="8:9" x14ac:dyDescent="0.3">
      <c r="H166" s="32"/>
      <c r="I166" s="32"/>
    </row>
    <row r="167" spans="8:9" x14ac:dyDescent="0.3">
      <c r="H167" s="32"/>
      <c r="I167" s="32"/>
    </row>
    <row r="168" spans="8:9" x14ac:dyDescent="0.3">
      <c r="H168" s="32"/>
      <c r="I168" s="32"/>
    </row>
    <row r="169" spans="8:9" x14ac:dyDescent="0.3">
      <c r="H169" s="32"/>
      <c r="I169" s="32"/>
    </row>
    <row r="170" spans="8:9" x14ac:dyDescent="0.3">
      <c r="H170" s="32"/>
      <c r="I170" s="32"/>
    </row>
    <row r="171" spans="8:9" x14ac:dyDescent="0.3">
      <c r="H171" s="32"/>
      <c r="I171" s="32"/>
    </row>
    <row r="172" spans="8:9" x14ac:dyDescent="0.3">
      <c r="H172" s="32"/>
      <c r="I172" s="32"/>
    </row>
    <row r="173" spans="8:9" x14ac:dyDescent="0.3">
      <c r="H173" s="32"/>
      <c r="I173" s="32"/>
    </row>
    <row r="174" spans="8:9" x14ac:dyDescent="0.3">
      <c r="H174" s="32"/>
      <c r="I174" s="32"/>
    </row>
    <row r="175" spans="8:9" x14ac:dyDescent="0.3">
      <c r="H175" s="32"/>
      <c r="I175" s="32"/>
    </row>
    <row r="176" spans="8:9" x14ac:dyDescent="0.3">
      <c r="H176" s="32"/>
      <c r="I176" s="32"/>
    </row>
    <row r="177" spans="8:9" x14ac:dyDescent="0.3">
      <c r="H177" s="32"/>
      <c r="I177" s="32"/>
    </row>
    <row r="178" spans="8:9" x14ac:dyDescent="0.3">
      <c r="H178" s="32"/>
      <c r="I178" s="32"/>
    </row>
    <row r="179" spans="8:9" x14ac:dyDescent="0.3">
      <c r="H179" s="32"/>
      <c r="I179" s="32"/>
    </row>
    <row r="180" spans="8:9" x14ac:dyDescent="0.3">
      <c r="H180" s="32"/>
      <c r="I180" s="32"/>
    </row>
    <row r="181" spans="8:9" x14ac:dyDescent="0.3">
      <c r="H181" s="32"/>
      <c r="I181" s="32"/>
    </row>
    <row r="182" spans="8:9" x14ac:dyDescent="0.3">
      <c r="H182" s="32"/>
      <c r="I182" s="32"/>
    </row>
    <row r="183" spans="8:9" x14ac:dyDescent="0.3">
      <c r="H183" s="32"/>
      <c r="I183" s="32"/>
    </row>
    <row r="184" spans="8:9" x14ac:dyDescent="0.3">
      <c r="H184" s="32"/>
      <c r="I184" s="32"/>
    </row>
    <row r="185" spans="8:9" x14ac:dyDescent="0.3">
      <c r="H185" s="32"/>
      <c r="I185" s="32"/>
    </row>
    <row r="186" spans="8:9" x14ac:dyDescent="0.3">
      <c r="H186" s="32"/>
      <c r="I186" s="32"/>
    </row>
    <row r="187" spans="8:9" x14ac:dyDescent="0.3">
      <c r="H187" s="32"/>
      <c r="I187" s="32"/>
    </row>
    <row r="188" spans="8:9" x14ac:dyDescent="0.3">
      <c r="H188" s="32"/>
      <c r="I188" s="32"/>
    </row>
    <row r="189" spans="8:9" x14ac:dyDescent="0.3">
      <c r="H189" s="32"/>
      <c r="I189" s="32"/>
    </row>
    <row r="190" spans="8:9" x14ac:dyDescent="0.3">
      <c r="H190" s="32"/>
      <c r="I190" s="32"/>
    </row>
    <row r="191" spans="8:9" x14ac:dyDescent="0.3">
      <c r="H191" s="32"/>
      <c r="I191" s="32"/>
    </row>
    <row r="192" spans="8:9" x14ac:dyDescent="0.3">
      <c r="H192" s="32"/>
      <c r="I192" s="32"/>
    </row>
    <row r="193" spans="8:9" x14ac:dyDescent="0.3">
      <c r="H193" s="32"/>
      <c r="I193" s="32"/>
    </row>
    <row r="194" spans="8:9" x14ac:dyDescent="0.3">
      <c r="H194" s="32"/>
      <c r="I194" s="32"/>
    </row>
    <row r="195" spans="8:9" x14ac:dyDescent="0.3">
      <c r="H195" s="32"/>
      <c r="I195" s="32"/>
    </row>
    <row r="196" spans="8:9" x14ac:dyDescent="0.3">
      <c r="H196" s="32"/>
      <c r="I196" s="32"/>
    </row>
    <row r="197" spans="8:9" x14ac:dyDescent="0.3">
      <c r="H197" s="32"/>
      <c r="I197" s="32"/>
    </row>
    <row r="198" spans="8:9" x14ac:dyDescent="0.3">
      <c r="H198" s="32"/>
      <c r="I198" s="32"/>
    </row>
    <row r="199" spans="8:9" x14ac:dyDescent="0.3">
      <c r="H199" s="32"/>
      <c r="I199" s="32"/>
    </row>
    <row r="200" spans="8:9" x14ac:dyDescent="0.3">
      <c r="H200" s="32"/>
      <c r="I200" s="32"/>
    </row>
    <row r="201" spans="8:9" x14ac:dyDescent="0.3">
      <c r="H201" s="32"/>
      <c r="I201" s="32"/>
    </row>
    <row r="202" spans="8:9" x14ac:dyDescent="0.3">
      <c r="H202" s="32"/>
      <c r="I202" s="32"/>
    </row>
    <row r="203" spans="8:9" x14ac:dyDescent="0.3">
      <c r="H203" s="32"/>
      <c r="I203" s="32"/>
    </row>
  </sheetData>
  <autoFilter ref="A5:I38"/>
  <mergeCells count="7">
    <mergeCell ref="H3:I3"/>
    <mergeCell ref="H4:I4"/>
    <mergeCell ref="A1:I1"/>
    <mergeCell ref="F3:G3"/>
    <mergeCell ref="F4:G4"/>
    <mergeCell ref="D3:E3"/>
    <mergeCell ref="D4:E4"/>
  </mergeCells>
  <printOptions gridLines="1"/>
  <pageMargins left="0.39370078740157483" right="0.35433070866141736" top="0.43307086614173229" bottom="0.15748031496062992" header="0.15748031496062992" footer="0.19685039370078741"/>
  <pageSetup paperSize="9" scale="52" fitToHeight="0" orientation="portrait" horizontalDpi="4294967294" verticalDpi="4294967294" r:id="rId1"/>
  <headerFooter>
    <oddFooter>&amp;R&amp;P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6"/>
  <dimension ref="A1:M85"/>
  <sheetViews>
    <sheetView view="pageBreakPreview" zoomScaleNormal="110" zoomScaleSheetLayoutView="100" zoomScalePageLayoutView="95" workbookViewId="0">
      <pane xSplit="2" ySplit="6" topLeftCell="E7" activePane="bottomRight" state="frozen"/>
      <selection activeCell="C4" sqref="C4"/>
      <selection pane="topRight" activeCell="C4" sqref="C4"/>
      <selection pane="bottomLeft" activeCell="C4" sqref="C4"/>
      <selection pane="bottomRight" activeCell="M39" sqref="M39"/>
    </sheetView>
  </sheetViews>
  <sheetFormatPr defaultColWidth="7.5546875" defaultRowHeight="13.8" x14ac:dyDescent="0.25"/>
  <cols>
    <col min="1" max="1" width="7.109375" style="9" customWidth="1"/>
    <col min="2" max="2" width="48.5546875" style="12" customWidth="1"/>
    <col min="3" max="4" width="19.109375" style="11" customWidth="1"/>
    <col min="5" max="5" width="19.109375" style="14" customWidth="1"/>
    <col min="6" max="6" width="21.5546875" style="14" customWidth="1"/>
    <col min="7" max="8" width="19.109375" style="14" customWidth="1"/>
    <col min="9" max="9" width="23.5546875" style="14" customWidth="1"/>
    <col min="10" max="10" width="27.6640625" style="14" customWidth="1"/>
    <col min="11" max="12" width="19.109375" style="14" customWidth="1"/>
    <col min="13" max="13" width="19.109375" style="9" customWidth="1"/>
    <col min="14" max="16384" width="7.5546875" style="9"/>
  </cols>
  <sheetData>
    <row r="1" spans="1:13" ht="75" customHeight="1" x14ac:dyDescent="0.25">
      <c r="A1" s="167" t="s">
        <v>141</v>
      </c>
      <c r="B1" s="167"/>
      <c r="C1" s="167"/>
      <c r="D1" s="167"/>
      <c r="E1" s="167"/>
      <c r="F1" s="167"/>
      <c r="G1" s="167"/>
      <c r="H1" s="167"/>
      <c r="I1" s="167"/>
      <c r="J1" s="167"/>
      <c r="K1" s="167"/>
      <c r="L1" s="167"/>
      <c r="M1" s="167"/>
    </row>
    <row r="3" spans="1:13" ht="162.75" customHeight="1" x14ac:dyDescent="0.25">
      <c r="A3" s="78" t="s">
        <v>0</v>
      </c>
      <c r="B3" s="78" t="s">
        <v>1</v>
      </c>
      <c r="C3" s="79" t="s">
        <v>175</v>
      </c>
      <c r="D3" s="88" t="s">
        <v>176</v>
      </c>
      <c r="E3" s="88" t="s">
        <v>177</v>
      </c>
      <c r="F3" s="88" t="s">
        <v>290</v>
      </c>
      <c r="G3" s="88" t="s">
        <v>178</v>
      </c>
      <c r="H3" s="88" t="s">
        <v>143</v>
      </c>
      <c r="I3" s="88" t="s">
        <v>291</v>
      </c>
      <c r="J3" s="88" t="s">
        <v>292</v>
      </c>
      <c r="K3" s="88" t="s">
        <v>144</v>
      </c>
      <c r="L3" s="88" t="s">
        <v>142</v>
      </c>
      <c r="M3" s="79" t="s">
        <v>17</v>
      </c>
    </row>
    <row r="4" spans="1:13" ht="24" x14ac:dyDescent="0.25">
      <c r="A4" s="78"/>
      <c r="B4" s="80" t="s">
        <v>24</v>
      </c>
      <c r="C4" s="72" t="s">
        <v>172</v>
      </c>
      <c r="D4" s="72" t="s">
        <v>172</v>
      </c>
      <c r="E4" s="72" t="s">
        <v>172</v>
      </c>
      <c r="F4" s="72" t="s">
        <v>172</v>
      </c>
      <c r="G4" s="72" t="s">
        <v>172</v>
      </c>
      <c r="H4" s="72" t="s">
        <v>172</v>
      </c>
      <c r="I4" s="72" t="s">
        <v>172</v>
      </c>
      <c r="J4" s="72" t="s">
        <v>172</v>
      </c>
      <c r="K4" s="72" t="s">
        <v>172</v>
      </c>
      <c r="L4" s="72" t="s">
        <v>172</v>
      </c>
      <c r="M4" s="72" t="s">
        <v>172</v>
      </c>
    </row>
    <row r="5" spans="1:13" x14ac:dyDescent="0.25">
      <c r="A5" s="81"/>
      <c r="B5" s="80" t="s">
        <v>10</v>
      </c>
      <c r="C5" s="79" t="s">
        <v>14</v>
      </c>
      <c r="D5" s="79" t="s">
        <v>14</v>
      </c>
      <c r="E5" s="79" t="s">
        <v>18</v>
      </c>
      <c r="F5" s="79" t="s">
        <v>14</v>
      </c>
      <c r="G5" s="79" t="s">
        <v>14</v>
      </c>
      <c r="H5" s="79" t="s">
        <v>18</v>
      </c>
      <c r="I5" s="79" t="s">
        <v>14</v>
      </c>
      <c r="J5" s="79" t="s">
        <v>14</v>
      </c>
      <c r="K5" s="79" t="s">
        <v>18</v>
      </c>
      <c r="L5" s="79" t="s">
        <v>18</v>
      </c>
      <c r="M5" s="79" t="s">
        <v>21</v>
      </c>
    </row>
    <row r="6" spans="1:13" ht="48" x14ac:dyDescent="0.25">
      <c r="A6" s="81"/>
      <c r="B6" s="80" t="s">
        <v>11</v>
      </c>
      <c r="C6" s="79" t="s">
        <v>145</v>
      </c>
      <c r="D6" s="79" t="s">
        <v>145</v>
      </c>
      <c r="E6" s="87" t="s">
        <v>22</v>
      </c>
      <c r="F6" s="79" t="s">
        <v>145</v>
      </c>
      <c r="G6" s="79" t="s">
        <v>145</v>
      </c>
      <c r="H6" s="87" t="s">
        <v>22</v>
      </c>
      <c r="I6" s="79" t="s">
        <v>145</v>
      </c>
      <c r="J6" s="79" t="s">
        <v>145</v>
      </c>
      <c r="K6" s="87" t="s">
        <v>22</v>
      </c>
      <c r="L6" s="87" t="s">
        <v>22</v>
      </c>
      <c r="M6" s="79"/>
    </row>
    <row r="7" spans="1:13" s="2" customFormat="1" ht="39.9" customHeight="1" x14ac:dyDescent="0.3">
      <c r="A7" s="65">
        <v>802</v>
      </c>
      <c r="B7" s="66" t="s">
        <v>34</v>
      </c>
      <c r="C7" s="24">
        <v>3</v>
      </c>
      <c r="D7" s="24">
        <v>3</v>
      </c>
      <c r="E7" s="49">
        <f>IF(C7=0,"1",D7/C7)</f>
        <v>1</v>
      </c>
      <c r="F7" s="50">
        <v>6</v>
      </c>
      <c r="G7" s="50">
        <v>6</v>
      </c>
      <c r="H7" s="49">
        <f>IF(F7=0,"1",G7/F7)</f>
        <v>1</v>
      </c>
      <c r="I7" s="50">
        <v>1</v>
      </c>
      <c r="J7" s="50">
        <v>1</v>
      </c>
      <c r="K7" s="49">
        <f>IF(I7=0,"1",J7/I7)</f>
        <v>1</v>
      </c>
      <c r="L7" s="19">
        <f>((E7*0.4)+(H7*0.3)+(K7*0.3))*100</f>
        <v>100</v>
      </c>
      <c r="M7" s="82" t="str">
        <f>IF(L7=100,"5",IF(AND(L7&lt;100,L7&gt;=95),"4",IF(AND(L7&lt;95,L7&gt;=90),"3",IF(AND(L7&lt;90,L7&gt;=85),"2",IF(AND(L7&lt;85,L7&gt;=80),"1",IF(L7&lt;80,"0"))))))</f>
        <v>5</v>
      </c>
    </row>
    <row r="8" spans="1:13" s="12" customFormat="1" ht="39.9" customHeight="1" x14ac:dyDescent="0.3">
      <c r="A8" s="65">
        <v>803</v>
      </c>
      <c r="B8" s="67" t="s">
        <v>7</v>
      </c>
      <c r="C8" s="24">
        <v>1</v>
      </c>
      <c r="D8" s="24">
        <v>1</v>
      </c>
      <c r="E8" s="49">
        <f t="shared" ref="E8:E39" si="0">IF(C8=0,"1",D8/C8)</f>
        <v>1</v>
      </c>
      <c r="F8" s="50">
        <v>0</v>
      </c>
      <c r="G8" s="50">
        <v>0</v>
      </c>
      <c r="H8" s="49" t="str">
        <f t="shared" ref="H8:H39" si="1">IF(F8=0,"1",G8/F8)</f>
        <v>1</v>
      </c>
      <c r="I8" s="50">
        <v>0</v>
      </c>
      <c r="J8" s="50">
        <v>0</v>
      </c>
      <c r="K8" s="49" t="str">
        <f t="shared" ref="K8:K38" si="2">IF(I8=0,"1",J8/I8)</f>
        <v>1</v>
      </c>
      <c r="L8" s="19">
        <f t="shared" ref="L8:L38" si="3">((E8*0.4)+(H8*0.3)+(K8*0.3))*100</f>
        <v>100</v>
      </c>
      <c r="M8" s="82" t="str">
        <f t="shared" ref="M8:M38" si="4">IF(L8=100,"5",IF(AND(L8&lt;100,L8&gt;=95),"4",IF(AND(L8&lt;95,L8&gt;=90),"3",IF(AND(L8&lt;90,L8&gt;=85),"2",IF(AND(L8&lt;85,L8&gt;=80),"1",IF(L8&lt;80,"0"))))))</f>
        <v>5</v>
      </c>
    </row>
    <row r="9" spans="1:13" s="12" customFormat="1" ht="39.9" customHeight="1" x14ac:dyDescent="0.3">
      <c r="A9" s="65">
        <v>811</v>
      </c>
      <c r="B9" s="67" t="s">
        <v>8</v>
      </c>
      <c r="C9" s="24">
        <v>0</v>
      </c>
      <c r="D9" s="24">
        <v>0</v>
      </c>
      <c r="E9" s="49" t="str">
        <f t="shared" si="0"/>
        <v>1</v>
      </c>
      <c r="F9" s="50">
        <v>0</v>
      </c>
      <c r="G9" s="50">
        <v>0</v>
      </c>
      <c r="H9" s="49" t="str">
        <f t="shared" si="1"/>
        <v>1</v>
      </c>
      <c r="I9" s="50">
        <v>0</v>
      </c>
      <c r="J9" s="50">
        <v>0</v>
      </c>
      <c r="K9" s="49" t="str">
        <f t="shared" si="2"/>
        <v>1</v>
      </c>
      <c r="L9" s="19">
        <f t="shared" si="3"/>
        <v>100</v>
      </c>
      <c r="M9" s="82" t="str">
        <f t="shared" si="4"/>
        <v>5</v>
      </c>
    </row>
    <row r="10" spans="1:13" s="12" customFormat="1" ht="39.9" customHeight="1" x14ac:dyDescent="0.3">
      <c r="A10" s="65">
        <v>812</v>
      </c>
      <c r="B10" s="66" t="s">
        <v>70</v>
      </c>
      <c r="C10" s="24">
        <v>0</v>
      </c>
      <c r="D10" s="24">
        <v>0</v>
      </c>
      <c r="E10" s="49" t="str">
        <f t="shared" si="0"/>
        <v>1</v>
      </c>
      <c r="F10" s="50">
        <v>3</v>
      </c>
      <c r="G10" s="50">
        <v>3</v>
      </c>
      <c r="H10" s="49">
        <f t="shared" si="1"/>
        <v>1</v>
      </c>
      <c r="I10" s="50">
        <v>3</v>
      </c>
      <c r="J10" s="50">
        <v>3</v>
      </c>
      <c r="K10" s="49">
        <f t="shared" si="2"/>
        <v>1</v>
      </c>
      <c r="L10" s="19">
        <f t="shared" si="3"/>
        <v>100</v>
      </c>
      <c r="M10" s="82" t="str">
        <f t="shared" si="4"/>
        <v>5</v>
      </c>
    </row>
    <row r="11" spans="1:13" s="12" customFormat="1" ht="39.9" customHeight="1" x14ac:dyDescent="0.3">
      <c r="A11" s="65">
        <v>814</v>
      </c>
      <c r="B11" s="66" t="s">
        <v>71</v>
      </c>
      <c r="C11" s="24">
        <v>1</v>
      </c>
      <c r="D11" s="24">
        <v>1</v>
      </c>
      <c r="E11" s="49">
        <f t="shared" si="0"/>
        <v>1</v>
      </c>
      <c r="F11" s="50">
        <v>7</v>
      </c>
      <c r="G11" s="50">
        <v>7</v>
      </c>
      <c r="H11" s="49">
        <f t="shared" si="1"/>
        <v>1</v>
      </c>
      <c r="I11" s="50">
        <v>3</v>
      </c>
      <c r="J11" s="50">
        <v>3</v>
      </c>
      <c r="K11" s="49">
        <f t="shared" si="2"/>
        <v>1</v>
      </c>
      <c r="L11" s="19">
        <f t="shared" si="3"/>
        <v>100</v>
      </c>
      <c r="M11" s="82" t="str">
        <f t="shared" si="4"/>
        <v>5</v>
      </c>
    </row>
    <row r="12" spans="1:13" s="12" customFormat="1" ht="39.9" customHeight="1" x14ac:dyDescent="0.3">
      <c r="A12" s="65">
        <v>815</v>
      </c>
      <c r="B12" s="67" t="s">
        <v>53</v>
      </c>
      <c r="C12" s="24">
        <v>0</v>
      </c>
      <c r="D12" s="24">
        <v>0</v>
      </c>
      <c r="E12" s="49" t="str">
        <f t="shared" si="0"/>
        <v>1</v>
      </c>
      <c r="F12" s="50">
        <v>0</v>
      </c>
      <c r="G12" s="50">
        <v>0</v>
      </c>
      <c r="H12" s="49" t="str">
        <f t="shared" si="1"/>
        <v>1</v>
      </c>
      <c r="I12" s="50">
        <v>0</v>
      </c>
      <c r="J12" s="50">
        <v>0</v>
      </c>
      <c r="K12" s="49" t="str">
        <f t="shared" si="2"/>
        <v>1</v>
      </c>
      <c r="L12" s="19">
        <f t="shared" si="3"/>
        <v>100</v>
      </c>
      <c r="M12" s="82" t="str">
        <f t="shared" si="4"/>
        <v>5</v>
      </c>
    </row>
    <row r="13" spans="1:13" s="12" customFormat="1" ht="39.9" customHeight="1" x14ac:dyDescent="0.3">
      <c r="A13" s="65">
        <v>816</v>
      </c>
      <c r="B13" s="66" t="s">
        <v>35</v>
      </c>
      <c r="C13" s="24">
        <v>2</v>
      </c>
      <c r="D13" s="24">
        <v>0</v>
      </c>
      <c r="E13" s="49">
        <f t="shared" si="0"/>
        <v>0</v>
      </c>
      <c r="F13" s="50">
        <v>0</v>
      </c>
      <c r="G13" s="50">
        <v>0</v>
      </c>
      <c r="H13" s="49" t="str">
        <f t="shared" si="1"/>
        <v>1</v>
      </c>
      <c r="I13" s="50">
        <v>0</v>
      </c>
      <c r="J13" s="50">
        <v>0</v>
      </c>
      <c r="K13" s="49" t="str">
        <f t="shared" si="2"/>
        <v>1</v>
      </c>
      <c r="L13" s="19">
        <f t="shared" si="3"/>
        <v>60</v>
      </c>
      <c r="M13" s="82" t="str">
        <f t="shared" si="4"/>
        <v>0</v>
      </c>
    </row>
    <row r="14" spans="1:13" s="12" customFormat="1" ht="39.9" customHeight="1" x14ac:dyDescent="0.3">
      <c r="A14" s="65" t="s">
        <v>54</v>
      </c>
      <c r="B14" s="66" t="s">
        <v>55</v>
      </c>
      <c r="C14" s="24">
        <v>0</v>
      </c>
      <c r="D14" s="24">
        <v>0</v>
      </c>
      <c r="E14" s="49" t="str">
        <f t="shared" si="0"/>
        <v>1</v>
      </c>
      <c r="F14" s="50">
        <v>0</v>
      </c>
      <c r="G14" s="50">
        <v>0</v>
      </c>
      <c r="H14" s="49" t="str">
        <f t="shared" si="1"/>
        <v>1</v>
      </c>
      <c r="I14" s="50">
        <v>0</v>
      </c>
      <c r="J14" s="50">
        <v>0</v>
      </c>
      <c r="K14" s="49" t="str">
        <f t="shared" si="2"/>
        <v>1</v>
      </c>
      <c r="L14" s="49">
        <f t="shared" si="3"/>
        <v>100</v>
      </c>
      <c r="M14" s="82" t="str">
        <f t="shared" si="4"/>
        <v>5</v>
      </c>
    </row>
    <row r="15" spans="1:13" s="12" customFormat="1" ht="39.9" customHeight="1" x14ac:dyDescent="0.3">
      <c r="A15" s="65">
        <v>820</v>
      </c>
      <c r="B15" s="67" t="s">
        <v>2</v>
      </c>
      <c r="C15" s="24">
        <v>0</v>
      </c>
      <c r="D15" s="24">
        <v>0</v>
      </c>
      <c r="E15" s="49" t="str">
        <f t="shared" si="0"/>
        <v>1</v>
      </c>
      <c r="F15" s="50">
        <v>0</v>
      </c>
      <c r="G15" s="50">
        <v>0</v>
      </c>
      <c r="H15" s="49" t="str">
        <f t="shared" si="1"/>
        <v>1</v>
      </c>
      <c r="I15" s="50">
        <v>0</v>
      </c>
      <c r="J15" s="50">
        <v>0</v>
      </c>
      <c r="K15" s="49" t="str">
        <f t="shared" si="2"/>
        <v>1</v>
      </c>
      <c r="L15" s="19">
        <f t="shared" si="3"/>
        <v>100</v>
      </c>
      <c r="M15" s="82" t="str">
        <f t="shared" si="4"/>
        <v>5</v>
      </c>
    </row>
    <row r="16" spans="1:13" s="12" customFormat="1" ht="39.9" customHeight="1" x14ac:dyDescent="0.3">
      <c r="A16" s="65">
        <v>821</v>
      </c>
      <c r="B16" s="66" t="s">
        <v>48</v>
      </c>
      <c r="C16" s="24">
        <v>0</v>
      </c>
      <c r="D16" s="24">
        <v>0</v>
      </c>
      <c r="E16" s="49" t="str">
        <f t="shared" si="0"/>
        <v>1</v>
      </c>
      <c r="F16" s="50">
        <v>0</v>
      </c>
      <c r="G16" s="50">
        <v>0</v>
      </c>
      <c r="H16" s="49" t="str">
        <f t="shared" si="1"/>
        <v>1</v>
      </c>
      <c r="I16" s="50">
        <v>0</v>
      </c>
      <c r="J16" s="50">
        <v>0</v>
      </c>
      <c r="K16" s="49" t="str">
        <f t="shared" si="2"/>
        <v>1</v>
      </c>
      <c r="L16" s="19">
        <f t="shared" si="3"/>
        <v>100</v>
      </c>
      <c r="M16" s="82" t="str">
        <f t="shared" si="4"/>
        <v>5</v>
      </c>
    </row>
    <row r="17" spans="1:13" s="12" customFormat="1" ht="39.9" customHeight="1" x14ac:dyDescent="0.3">
      <c r="A17" s="65">
        <v>825</v>
      </c>
      <c r="B17" s="67" t="s">
        <v>52</v>
      </c>
      <c r="C17" s="24">
        <v>0</v>
      </c>
      <c r="D17" s="24">
        <v>0</v>
      </c>
      <c r="E17" s="49" t="str">
        <f t="shared" si="0"/>
        <v>1</v>
      </c>
      <c r="F17" s="50">
        <v>1</v>
      </c>
      <c r="G17" s="50">
        <v>1</v>
      </c>
      <c r="H17" s="49">
        <f t="shared" si="1"/>
        <v>1</v>
      </c>
      <c r="I17" s="50">
        <v>2</v>
      </c>
      <c r="J17" s="50">
        <v>0</v>
      </c>
      <c r="K17" s="49">
        <f t="shared" si="2"/>
        <v>0</v>
      </c>
      <c r="L17" s="19">
        <f t="shared" si="3"/>
        <v>70</v>
      </c>
      <c r="M17" s="82" t="str">
        <f t="shared" si="4"/>
        <v>0</v>
      </c>
    </row>
    <row r="18" spans="1:13" s="12" customFormat="1" ht="39.9" customHeight="1" x14ac:dyDescent="0.3">
      <c r="A18" s="65" t="s">
        <v>56</v>
      </c>
      <c r="B18" s="67" t="s">
        <v>57</v>
      </c>
      <c r="C18" s="24">
        <v>0</v>
      </c>
      <c r="D18" s="24">
        <v>0</v>
      </c>
      <c r="E18" s="49" t="str">
        <f t="shared" si="0"/>
        <v>1</v>
      </c>
      <c r="F18" s="50">
        <v>1</v>
      </c>
      <c r="G18" s="50">
        <v>1</v>
      </c>
      <c r="H18" s="49">
        <f t="shared" si="1"/>
        <v>1</v>
      </c>
      <c r="I18" s="50">
        <v>0</v>
      </c>
      <c r="J18" s="50">
        <v>0</v>
      </c>
      <c r="K18" s="49" t="str">
        <f t="shared" si="2"/>
        <v>1</v>
      </c>
      <c r="L18" s="19">
        <f t="shared" si="3"/>
        <v>100</v>
      </c>
      <c r="M18" s="82" t="str">
        <f t="shared" si="4"/>
        <v>5</v>
      </c>
    </row>
    <row r="19" spans="1:13" s="12" customFormat="1" ht="39.9" customHeight="1" x14ac:dyDescent="0.3">
      <c r="A19" s="65">
        <v>830</v>
      </c>
      <c r="B19" s="67" t="s">
        <v>43</v>
      </c>
      <c r="C19" s="24">
        <v>4</v>
      </c>
      <c r="D19" s="24">
        <v>3</v>
      </c>
      <c r="E19" s="49">
        <f t="shared" si="0"/>
        <v>0.75</v>
      </c>
      <c r="F19" s="50">
        <v>4</v>
      </c>
      <c r="G19" s="50">
        <v>3</v>
      </c>
      <c r="H19" s="49">
        <f t="shared" si="1"/>
        <v>0.75</v>
      </c>
      <c r="I19" s="50">
        <v>1</v>
      </c>
      <c r="J19" s="50">
        <v>0</v>
      </c>
      <c r="K19" s="49">
        <f t="shared" si="2"/>
        <v>0</v>
      </c>
      <c r="L19" s="19">
        <f t="shared" si="3"/>
        <v>52.5</v>
      </c>
      <c r="M19" s="82" t="str">
        <f t="shared" si="4"/>
        <v>0</v>
      </c>
    </row>
    <row r="20" spans="1:13" s="12" customFormat="1" ht="39.9" customHeight="1" x14ac:dyDescent="0.3">
      <c r="A20" s="65" t="s">
        <v>164</v>
      </c>
      <c r="B20" s="67" t="s">
        <v>165</v>
      </c>
      <c r="C20" s="24">
        <v>0</v>
      </c>
      <c r="D20" s="24">
        <v>0</v>
      </c>
      <c r="E20" s="49" t="str">
        <f t="shared" si="0"/>
        <v>1</v>
      </c>
      <c r="F20" s="50">
        <v>0</v>
      </c>
      <c r="G20" s="50">
        <v>0</v>
      </c>
      <c r="H20" s="49" t="str">
        <f t="shared" si="1"/>
        <v>1</v>
      </c>
      <c r="I20" s="50">
        <v>0</v>
      </c>
      <c r="J20" s="50">
        <v>0</v>
      </c>
      <c r="K20" s="49" t="str">
        <f t="shared" si="2"/>
        <v>1</v>
      </c>
      <c r="L20" s="19">
        <f t="shared" si="3"/>
        <v>100</v>
      </c>
      <c r="M20" s="82" t="str">
        <f t="shared" si="4"/>
        <v>5</v>
      </c>
    </row>
    <row r="21" spans="1:13" s="12" customFormat="1" ht="39.9" customHeight="1" x14ac:dyDescent="0.3">
      <c r="A21" s="65">
        <v>832</v>
      </c>
      <c r="B21" s="67" t="s">
        <v>166</v>
      </c>
      <c r="C21" s="24">
        <v>1</v>
      </c>
      <c r="D21" s="24">
        <v>0</v>
      </c>
      <c r="E21" s="49">
        <f t="shared" si="0"/>
        <v>0</v>
      </c>
      <c r="F21" s="50">
        <v>0</v>
      </c>
      <c r="G21" s="50">
        <v>0</v>
      </c>
      <c r="H21" s="49" t="str">
        <f t="shared" si="1"/>
        <v>1</v>
      </c>
      <c r="I21" s="50">
        <v>0</v>
      </c>
      <c r="J21" s="50">
        <v>0</v>
      </c>
      <c r="K21" s="49" t="str">
        <f t="shared" si="2"/>
        <v>1</v>
      </c>
      <c r="L21" s="19">
        <f t="shared" si="3"/>
        <v>60</v>
      </c>
      <c r="M21" s="82" t="str">
        <f t="shared" si="4"/>
        <v>0</v>
      </c>
    </row>
    <row r="22" spans="1:13" s="12" customFormat="1" ht="39.9" customHeight="1" x14ac:dyDescent="0.3">
      <c r="A22" s="65" t="s">
        <v>36</v>
      </c>
      <c r="B22" s="67" t="s">
        <v>50</v>
      </c>
      <c r="C22" s="24">
        <v>0</v>
      </c>
      <c r="D22" s="24">
        <v>0</v>
      </c>
      <c r="E22" s="49" t="str">
        <f t="shared" si="0"/>
        <v>1</v>
      </c>
      <c r="F22" s="50">
        <v>0</v>
      </c>
      <c r="G22" s="50">
        <v>0</v>
      </c>
      <c r="H22" s="49" t="str">
        <f t="shared" si="1"/>
        <v>1</v>
      </c>
      <c r="I22" s="50">
        <v>0</v>
      </c>
      <c r="J22" s="50">
        <v>0</v>
      </c>
      <c r="K22" s="49" t="str">
        <f t="shared" si="2"/>
        <v>1</v>
      </c>
      <c r="L22" s="49">
        <f t="shared" si="3"/>
        <v>100</v>
      </c>
      <c r="M22" s="82" t="str">
        <f t="shared" si="4"/>
        <v>5</v>
      </c>
    </row>
    <row r="23" spans="1:13" s="12" customFormat="1" ht="39.9" customHeight="1" x14ac:dyDescent="0.3">
      <c r="A23" s="65">
        <v>834</v>
      </c>
      <c r="B23" s="67" t="s">
        <v>3</v>
      </c>
      <c r="C23" s="24">
        <v>1</v>
      </c>
      <c r="D23" s="24">
        <v>0</v>
      </c>
      <c r="E23" s="49">
        <f t="shared" si="0"/>
        <v>0</v>
      </c>
      <c r="F23" s="50">
        <v>0</v>
      </c>
      <c r="G23" s="50">
        <v>0</v>
      </c>
      <c r="H23" s="49" t="str">
        <f t="shared" si="1"/>
        <v>1</v>
      </c>
      <c r="I23" s="50">
        <v>0</v>
      </c>
      <c r="J23" s="50">
        <v>0</v>
      </c>
      <c r="K23" s="49" t="str">
        <f t="shared" si="2"/>
        <v>1</v>
      </c>
      <c r="L23" s="49">
        <f t="shared" si="3"/>
        <v>60</v>
      </c>
      <c r="M23" s="82" t="str">
        <f t="shared" si="4"/>
        <v>0</v>
      </c>
    </row>
    <row r="24" spans="1:13" s="12" customFormat="1" ht="39.9" customHeight="1" x14ac:dyDescent="0.3">
      <c r="A24" s="65">
        <v>835</v>
      </c>
      <c r="B24" s="66" t="s">
        <v>37</v>
      </c>
      <c r="C24" s="24">
        <v>1</v>
      </c>
      <c r="D24" s="24">
        <v>0</v>
      </c>
      <c r="E24" s="49">
        <f t="shared" si="0"/>
        <v>0</v>
      </c>
      <c r="F24" s="50">
        <v>2</v>
      </c>
      <c r="G24" s="50">
        <v>0</v>
      </c>
      <c r="H24" s="49">
        <f t="shared" si="1"/>
        <v>0</v>
      </c>
      <c r="I24" s="50">
        <v>1</v>
      </c>
      <c r="J24" s="50">
        <v>0</v>
      </c>
      <c r="K24" s="49">
        <f t="shared" si="2"/>
        <v>0</v>
      </c>
      <c r="L24" s="49">
        <f t="shared" si="3"/>
        <v>0</v>
      </c>
      <c r="M24" s="82" t="str">
        <f t="shared" si="4"/>
        <v>0</v>
      </c>
    </row>
    <row r="25" spans="1:13" s="12" customFormat="1" ht="39.9" customHeight="1" x14ac:dyDescent="0.3">
      <c r="A25" s="65" t="s">
        <v>47</v>
      </c>
      <c r="B25" s="66" t="s">
        <v>58</v>
      </c>
      <c r="C25" s="24">
        <v>0</v>
      </c>
      <c r="D25" s="24">
        <v>0</v>
      </c>
      <c r="E25" s="49" t="str">
        <f t="shared" si="0"/>
        <v>1</v>
      </c>
      <c r="F25" s="50">
        <v>0</v>
      </c>
      <c r="G25" s="50">
        <v>0</v>
      </c>
      <c r="H25" s="49" t="str">
        <f t="shared" si="1"/>
        <v>1</v>
      </c>
      <c r="I25" s="50">
        <v>0</v>
      </c>
      <c r="J25" s="50">
        <v>0</v>
      </c>
      <c r="K25" s="49" t="str">
        <f t="shared" si="2"/>
        <v>1</v>
      </c>
      <c r="L25" s="49">
        <f t="shared" si="3"/>
        <v>100</v>
      </c>
      <c r="M25" s="82" t="str">
        <f t="shared" si="4"/>
        <v>5</v>
      </c>
    </row>
    <row r="26" spans="1:13" s="12" customFormat="1" ht="39.9" customHeight="1" x14ac:dyDescent="0.3">
      <c r="A26" s="65">
        <v>840</v>
      </c>
      <c r="B26" s="67" t="s">
        <v>5</v>
      </c>
      <c r="C26" s="24">
        <v>0</v>
      </c>
      <c r="D26" s="24">
        <v>0</v>
      </c>
      <c r="E26" s="49" t="str">
        <f t="shared" si="0"/>
        <v>1</v>
      </c>
      <c r="F26" s="50">
        <v>0</v>
      </c>
      <c r="G26" s="50">
        <v>0</v>
      </c>
      <c r="H26" s="49" t="str">
        <f t="shared" si="1"/>
        <v>1</v>
      </c>
      <c r="I26" s="50">
        <v>0</v>
      </c>
      <c r="J26" s="50">
        <v>0</v>
      </c>
      <c r="K26" s="49" t="str">
        <f t="shared" si="2"/>
        <v>1</v>
      </c>
      <c r="L26" s="49">
        <f t="shared" si="3"/>
        <v>100</v>
      </c>
      <c r="M26" s="82" t="str">
        <f t="shared" si="4"/>
        <v>5</v>
      </c>
    </row>
    <row r="27" spans="1:13" s="12" customFormat="1" ht="39.9" customHeight="1" x14ac:dyDescent="0.3">
      <c r="A27" s="65">
        <v>843</v>
      </c>
      <c r="B27" s="66" t="s">
        <v>44</v>
      </c>
      <c r="C27" s="24">
        <v>0</v>
      </c>
      <c r="D27" s="24">
        <v>0</v>
      </c>
      <c r="E27" s="49" t="str">
        <f t="shared" si="0"/>
        <v>1</v>
      </c>
      <c r="F27" s="50">
        <v>0</v>
      </c>
      <c r="G27" s="50">
        <v>0</v>
      </c>
      <c r="H27" s="49" t="str">
        <f t="shared" si="1"/>
        <v>1</v>
      </c>
      <c r="I27" s="50">
        <v>0</v>
      </c>
      <c r="J27" s="50">
        <v>0</v>
      </c>
      <c r="K27" s="49" t="str">
        <f t="shared" si="2"/>
        <v>1</v>
      </c>
      <c r="L27" s="49">
        <f t="shared" si="3"/>
        <v>100</v>
      </c>
      <c r="M27" s="82" t="str">
        <f t="shared" si="4"/>
        <v>5</v>
      </c>
    </row>
    <row r="28" spans="1:13" s="12" customFormat="1" ht="39.9" customHeight="1" x14ac:dyDescent="0.3">
      <c r="A28" s="65" t="s">
        <v>38</v>
      </c>
      <c r="B28" s="66" t="s">
        <v>45</v>
      </c>
      <c r="C28" s="24">
        <v>0</v>
      </c>
      <c r="D28" s="24">
        <v>0</v>
      </c>
      <c r="E28" s="49" t="str">
        <f t="shared" si="0"/>
        <v>1</v>
      </c>
      <c r="F28" s="50">
        <v>0</v>
      </c>
      <c r="G28" s="50">
        <v>0</v>
      </c>
      <c r="H28" s="49" t="str">
        <f t="shared" si="1"/>
        <v>1</v>
      </c>
      <c r="I28" s="50">
        <v>0</v>
      </c>
      <c r="J28" s="50">
        <v>0</v>
      </c>
      <c r="K28" s="49" t="str">
        <f t="shared" si="2"/>
        <v>1</v>
      </c>
      <c r="L28" s="49">
        <f t="shared" si="3"/>
        <v>100</v>
      </c>
      <c r="M28" s="82" t="str">
        <f t="shared" si="4"/>
        <v>5</v>
      </c>
    </row>
    <row r="29" spans="1:13" s="12" customFormat="1" ht="39.9" customHeight="1" x14ac:dyDescent="0.3">
      <c r="A29" s="65">
        <v>846</v>
      </c>
      <c r="B29" s="67" t="s">
        <v>168</v>
      </c>
      <c r="C29" s="24">
        <v>0</v>
      </c>
      <c r="D29" s="24">
        <v>0</v>
      </c>
      <c r="E29" s="49" t="str">
        <f t="shared" si="0"/>
        <v>1</v>
      </c>
      <c r="F29" s="50">
        <v>0</v>
      </c>
      <c r="G29" s="50">
        <v>0</v>
      </c>
      <c r="H29" s="49" t="str">
        <f t="shared" si="1"/>
        <v>1</v>
      </c>
      <c r="I29" s="50">
        <v>0</v>
      </c>
      <c r="J29" s="50">
        <v>0</v>
      </c>
      <c r="K29" s="49" t="str">
        <f t="shared" si="2"/>
        <v>1</v>
      </c>
      <c r="L29" s="49">
        <f t="shared" si="3"/>
        <v>100</v>
      </c>
      <c r="M29" s="82" t="str">
        <f t="shared" si="4"/>
        <v>5</v>
      </c>
    </row>
    <row r="30" spans="1:13" s="12" customFormat="1" ht="39.9" customHeight="1" x14ac:dyDescent="0.3">
      <c r="A30" s="65" t="s">
        <v>63</v>
      </c>
      <c r="B30" s="67" t="s">
        <v>64</v>
      </c>
      <c r="C30" s="24">
        <v>7</v>
      </c>
      <c r="D30" s="24">
        <v>3</v>
      </c>
      <c r="E30" s="49">
        <f t="shared" si="0"/>
        <v>0.42857142857142855</v>
      </c>
      <c r="F30" s="50">
        <v>7</v>
      </c>
      <c r="G30" s="50">
        <v>3</v>
      </c>
      <c r="H30" s="49">
        <f t="shared" si="1"/>
        <v>0.42857142857142855</v>
      </c>
      <c r="I30" s="50">
        <v>5</v>
      </c>
      <c r="J30" s="50">
        <v>5</v>
      </c>
      <c r="K30" s="49">
        <f t="shared" si="2"/>
        <v>1</v>
      </c>
      <c r="L30" s="19">
        <f t="shared" si="3"/>
        <v>60</v>
      </c>
      <c r="M30" s="82" t="str">
        <f t="shared" si="4"/>
        <v>0</v>
      </c>
    </row>
    <row r="31" spans="1:13" s="12" customFormat="1" ht="39.9" customHeight="1" x14ac:dyDescent="0.3">
      <c r="A31" s="65">
        <v>855</v>
      </c>
      <c r="B31" s="67" t="s">
        <v>4</v>
      </c>
      <c r="C31" s="24">
        <v>0</v>
      </c>
      <c r="D31" s="24">
        <v>0</v>
      </c>
      <c r="E31" s="49" t="str">
        <f t="shared" si="0"/>
        <v>1</v>
      </c>
      <c r="F31" s="50">
        <v>0</v>
      </c>
      <c r="G31" s="50">
        <v>0</v>
      </c>
      <c r="H31" s="49" t="str">
        <f t="shared" si="1"/>
        <v>1</v>
      </c>
      <c r="I31" s="50">
        <v>0</v>
      </c>
      <c r="J31" s="50">
        <v>0</v>
      </c>
      <c r="K31" s="49" t="str">
        <f t="shared" si="2"/>
        <v>1</v>
      </c>
      <c r="L31" s="19">
        <f t="shared" si="3"/>
        <v>100</v>
      </c>
      <c r="M31" s="82" t="str">
        <f t="shared" si="4"/>
        <v>5</v>
      </c>
    </row>
    <row r="32" spans="1:13" s="12" customFormat="1" ht="39.9" customHeight="1" x14ac:dyDescent="0.3">
      <c r="A32" s="65">
        <v>856</v>
      </c>
      <c r="B32" s="67" t="s">
        <v>9</v>
      </c>
      <c r="C32" s="24">
        <v>0</v>
      </c>
      <c r="D32" s="24">
        <v>0</v>
      </c>
      <c r="E32" s="49" t="str">
        <f t="shared" si="0"/>
        <v>1</v>
      </c>
      <c r="F32" s="50">
        <v>0</v>
      </c>
      <c r="G32" s="50">
        <v>0</v>
      </c>
      <c r="H32" s="49" t="str">
        <f t="shared" si="1"/>
        <v>1</v>
      </c>
      <c r="I32" s="50">
        <v>0</v>
      </c>
      <c r="J32" s="50">
        <v>0</v>
      </c>
      <c r="K32" s="49" t="str">
        <f t="shared" si="2"/>
        <v>1</v>
      </c>
      <c r="L32" s="19">
        <f t="shared" si="3"/>
        <v>100</v>
      </c>
      <c r="M32" s="82" t="str">
        <f t="shared" si="4"/>
        <v>5</v>
      </c>
    </row>
    <row r="33" spans="1:13" s="12" customFormat="1" ht="39.9" customHeight="1" x14ac:dyDescent="0.3">
      <c r="A33" s="65" t="s">
        <v>65</v>
      </c>
      <c r="B33" s="66" t="s">
        <v>167</v>
      </c>
      <c r="C33" s="24">
        <v>0</v>
      </c>
      <c r="D33" s="24">
        <v>0</v>
      </c>
      <c r="E33" s="49" t="str">
        <f t="shared" si="0"/>
        <v>1</v>
      </c>
      <c r="F33" s="50">
        <v>1</v>
      </c>
      <c r="G33" s="50">
        <v>1</v>
      </c>
      <c r="H33" s="49">
        <f t="shared" si="1"/>
        <v>1</v>
      </c>
      <c r="I33" s="50">
        <v>0</v>
      </c>
      <c r="J33" s="50">
        <v>0</v>
      </c>
      <c r="K33" s="49" t="str">
        <f t="shared" si="2"/>
        <v>1</v>
      </c>
      <c r="L33" s="49">
        <f t="shared" si="3"/>
        <v>100</v>
      </c>
      <c r="M33" s="82" t="str">
        <f t="shared" si="4"/>
        <v>5</v>
      </c>
    </row>
    <row r="34" spans="1:13" s="12" customFormat="1" ht="39.9" customHeight="1" x14ac:dyDescent="0.3">
      <c r="A34" s="65">
        <v>861</v>
      </c>
      <c r="B34" s="67" t="s">
        <v>66</v>
      </c>
      <c r="C34" s="24">
        <v>0</v>
      </c>
      <c r="D34" s="24">
        <v>0</v>
      </c>
      <c r="E34" s="49" t="str">
        <f t="shared" si="0"/>
        <v>1</v>
      </c>
      <c r="F34" s="50">
        <v>0</v>
      </c>
      <c r="G34" s="50">
        <v>0</v>
      </c>
      <c r="H34" s="49" t="str">
        <f t="shared" si="1"/>
        <v>1</v>
      </c>
      <c r="I34" s="50">
        <v>7</v>
      </c>
      <c r="J34" s="50">
        <v>0</v>
      </c>
      <c r="K34" s="49">
        <f t="shared" si="2"/>
        <v>0</v>
      </c>
      <c r="L34" s="19">
        <f t="shared" si="3"/>
        <v>70</v>
      </c>
      <c r="M34" s="82" t="str">
        <f t="shared" si="4"/>
        <v>0</v>
      </c>
    </row>
    <row r="35" spans="1:13" s="12" customFormat="1" ht="39.9" customHeight="1" x14ac:dyDescent="0.3">
      <c r="A35" s="65" t="s">
        <v>60</v>
      </c>
      <c r="B35" s="67" t="s">
        <v>59</v>
      </c>
      <c r="C35" s="24">
        <v>0</v>
      </c>
      <c r="D35" s="24">
        <v>0</v>
      </c>
      <c r="E35" s="49" t="str">
        <f t="shared" si="0"/>
        <v>1</v>
      </c>
      <c r="F35" s="50">
        <v>0</v>
      </c>
      <c r="G35" s="50">
        <v>0</v>
      </c>
      <c r="H35" s="49" t="str">
        <f t="shared" si="1"/>
        <v>1</v>
      </c>
      <c r="I35" s="50">
        <v>0</v>
      </c>
      <c r="J35" s="50">
        <v>0</v>
      </c>
      <c r="K35" s="49" t="str">
        <f t="shared" si="2"/>
        <v>1</v>
      </c>
      <c r="L35" s="49">
        <f t="shared" si="3"/>
        <v>100</v>
      </c>
      <c r="M35" s="82" t="str">
        <f t="shared" si="4"/>
        <v>5</v>
      </c>
    </row>
    <row r="36" spans="1:13" s="12" customFormat="1" ht="39.9" customHeight="1" x14ac:dyDescent="0.3">
      <c r="A36" s="65">
        <v>875</v>
      </c>
      <c r="B36" s="67" t="s">
        <v>6</v>
      </c>
      <c r="C36" s="24">
        <v>0</v>
      </c>
      <c r="D36" s="24">
        <v>0</v>
      </c>
      <c r="E36" s="49" t="str">
        <f t="shared" si="0"/>
        <v>1</v>
      </c>
      <c r="F36" s="50">
        <v>0</v>
      </c>
      <c r="G36" s="50">
        <v>0</v>
      </c>
      <c r="H36" s="49" t="str">
        <f t="shared" si="1"/>
        <v>1</v>
      </c>
      <c r="I36" s="50">
        <v>0</v>
      </c>
      <c r="J36" s="50">
        <v>0</v>
      </c>
      <c r="K36" s="49" t="str">
        <f t="shared" si="2"/>
        <v>1</v>
      </c>
      <c r="L36" s="49">
        <f t="shared" si="3"/>
        <v>100</v>
      </c>
      <c r="M36" s="82" t="str">
        <f t="shared" si="4"/>
        <v>5</v>
      </c>
    </row>
    <row r="37" spans="1:13" ht="39.9" customHeight="1" x14ac:dyDescent="0.25">
      <c r="A37" s="65">
        <v>880</v>
      </c>
      <c r="B37" s="66" t="s">
        <v>49</v>
      </c>
      <c r="C37" s="24">
        <v>6</v>
      </c>
      <c r="D37" s="24">
        <v>6</v>
      </c>
      <c r="E37" s="49">
        <f t="shared" si="0"/>
        <v>1</v>
      </c>
      <c r="F37" s="50">
        <v>0</v>
      </c>
      <c r="G37" s="50">
        <v>0</v>
      </c>
      <c r="H37" s="49" t="str">
        <f t="shared" si="1"/>
        <v>1</v>
      </c>
      <c r="I37" s="50">
        <v>3</v>
      </c>
      <c r="J37" s="50">
        <v>0</v>
      </c>
      <c r="K37" s="49">
        <f t="shared" si="2"/>
        <v>0</v>
      </c>
      <c r="L37" s="19">
        <f t="shared" si="3"/>
        <v>70</v>
      </c>
      <c r="M37" s="82" t="str">
        <f t="shared" si="4"/>
        <v>0</v>
      </c>
    </row>
    <row r="38" spans="1:13" ht="39.9" customHeight="1" x14ac:dyDescent="0.25">
      <c r="A38" s="65">
        <v>886</v>
      </c>
      <c r="B38" s="66" t="s">
        <v>46</v>
      </c>
      <c r="C38" s="24">
        <v>0</v>
      </c>
      <c r="D38" s="24">
        <v>0</v>
      </c>
      <c r="E38" s="49" t="str">
        <f t="shared" si="0"/>
        <v>1</v>
      </c>
      <c r="F38" s="50">
        <v>0</v>
      </c>
      <c r="G38" s="50">
        <v>0</v>
      </c>
      <c r="H38" s="49" t="str">
        <f t="shared" si="1"/>
        <v>1</v>
      </c>
      <c r="I38" s="50">
        <v>0</v>
      </c>
      <c r="J38" s="50">
        <v>0</v>
      </c>
      <c r="K38" s="49" t="str">
        <f t="shared" si="2"/>
        <v>1</v>
      </c>
      <c r="L38" s="19">
        <f t="shared" si="3"/>
        <v>100</v>
      </c>
      <c r="M38" s="82" t="str">
        <f t="shared" si="4"/>
        <v>5</v>
      </c>
    </row>
    <row r="39" spans="1:13" ht="39.9" customHeight="1" x14ac:dyDescent="0.25">
      <c r="A39" s="65">
        <v>892</v>
      </c>
      <c r="B39" s="66" t="s">
        <v>39</v>
      </c>
      <c r="C39" s="24">
        <v>0</v>
      </c>
      <c r="D39" s="24">
        <v>0</v>
      </c>
      <c r="E39" s="49" t="str">
        <f t="shared" si="0"/>
        <v>1</v>
      </c>
      <c r="F39" s="50">
        <v>0</v>
      </c>
      <c r="G39" s="50">
        <v>0</v>
      </c>
      <c r="H39" s="49" t="str">
        <f t="shared" si="1"/>
        <v>1</v>
      </c>
      <c r="I39" s="50">
        <v>0</v>
      </c>
      <c r="J39" s="50">
        <v>0</v>
      </c>
      <c r="K39" s="49" t="str">
        <f t="shared" ref="K39" si="5">IF(I39=0,"1",J39/I39)</f>
        <v>1</v>
      </c>
      <c r="L39" s="19">
        <f t="shared" ref="L39" si="6">((E39*0.4)+(H39*0.3)+(K39*0.3))*100</f>
        <v>100</v>
      </c>
      <c r="M39" s="82" t="str">
        <f t="shared" ref="M39" si="7">IF(L39=100,"5",IF(AND(L39&lt;100,L39&gt;=95),"4",IF(AND(L39&lt;95,L39&gt;=90),"3",IF(AND(L39&lt;90,L39&gt;=85),"2",IF(AND(L39&lt;85,L39&gt;=80),"1",IF(L39&lt;80,"0"))))))</f>
        <v>5</v>
      </c>
    </row>
    <row r="40" spans="1:13" x14ac:dyDescent="0.25">
      <c r="A40" s="10"/>
      <c r="B40" s="15"/>
    </row>
    <row r="41" spans="1:13" x14ac:dyDescent="0.25">
      <c r="A41" s="10"/>
      <c r="B41" s="15"/>
    </row>
    <row r="42" spans="1:13" x14ac:dyDescent="0.25">
      <c r="A42" s="10"/>
      <c r="B42" s="15"/>
    </row>
    <row r="43" spans="1:13" x14ac:dyDescent="0.25">
      <c r="A43" s="10"/>
      <c r="B43" s="15"/>
    </row>
    <row r="44" spans="1:13" x14ac:dyDescent="0.25">
      <c r="A44" s="10"/>
      <c r="B44" s="15"/>
    </row>
    <row r="45" spans="1:13" x14ac:dyDescent="0.25">
      <c r="A45" s="10"/>
      <c r="B45" s="15"/>
    </row>
    <row r="46" spans="1:13" x14ac:dyDescent="0.25">
      <c r="A46" s="10"/>
      <c r="B46" s="15"/>
    </row>
    <row r="47" spans="1:13" x14ac:dyDescent="0.25">
      <c r="A47" s="10"/>
      <c r="B47" s="15"/>
    </row>
    <row r="48" spans="1:13" x14ac:dyDescent="0.25">
      <c r="A48" s="10"/>
      <c r="B48" s="15"/>
    </row>
    <row r="49" spans="1:2" x14ac:dyDescent="0.25">
      <c r="A49" s="10"/>
      <c r="B49" s="15"/>
    </row>
    <row r="50" spans="1:2" x14ac:dyDescent="0.25">
      <c r="A50" s="10"/>
      <c r="B50" s="15"/>
    </row>
    <row r="51" spans="1:2" x14ac:dyDescent="0.25">
      <c r="A51" s="10"/>
      <c r="B51" s="15"/>
    </row>
    <row r="52" spans="1:2" x14ac:dyDescent="0.25">
      <c r="A52" s="10"/>
      <c r="B52" s="15"/>
    </row>
    <row r="53" spans="1:2" x14ac:dyDescent="0.25">
      <c r="A53" s="10"/>
      <c r="B53" s="15"/>
    </row>
    <row r="54" spans="1:2" x14ac:dyDescent="0.25">
      <c r="A54" s="10"/>
      <c r="B54" s="15"/>
    </row>
    <row r="55" spans="1:2" x14ac:dyDescent="0.25">
      <c r="A55" s="10"/>
      <c r="B55" s="15"/>
    </row>
    <row r="56" spans="1:2" x14ac:dyDescent="0.25">
      <c r="A56" s="10"/>
      <c r="B56" s="15"/>
    </row>
    <row r="57" spans="1:2" x14ac:dyDescent="0.25">
      <c r="A57" s="10"/>
      <c r="B57" s="15"/>
    </row>
    <row r="58" spans="1:2" x14ac:dyDescent="0.25">
      <c r="A58" s="10"/>
      <c r="B58" s="15"/>
    </row>
    <row r="59" spans="1:2" x14ac:dyDescent="0.25">
      <c r="A59" s="10"/>
      <c r="B59" s="15"/>
    </row>
    <row r="60" spans="1:2" x14ac:dyDescent="0.25">
      <c r="A60" s="10"/>
      <c r="B60" s="15"/>
    </row>
    <row r="61" spans="1:2" x14ac:dyDescent="0.25">
      <c r="A61" s="10"/>
      <c r="B61" s="15"/>
    </row>
    <row r="62" spans="1:2" x14ac:dyDescent="0.25">
      <c r="A62" s="10"/>
      <c r="B62" s="15"/>
    </row>
    <row r="63" spans="1:2" x14ac:dyDescent="0.25">
      <c r="A63" s="10"/>
      <c r="B63" s="15"/>
    </row>
    <row r="64" spans="1:2" x14ac:dyDescent="0.25">
      <c r="A64" s="10"/>
      <c r="B64" s="15"/>
    </row>
    <row r="65" spans="1:2" x14ac:dyDescent="0.25">
      <c r="A65" s="10"/>
      <c r="B65" s="15"/>
    </row>
    <row r="66" spans="1:2" x14ac:dyDescent="0.25">
      <c r="A66" s="10"/>
      <c r="B66" s="15"/>
    </row>
    <row r="67" spans="1:2" x14ac:dyDescent="0.25">
      <c r="A67" s="10"/>
      <c r="B67" s="15"/>
    </row>
    <row r="68" spans="1:2" x14ac:dyDescent="0.25">
      <c r="A68" s="10"/>
      <c r="B68" s="15"/>
    </row>
    <row r="69" spans="1:2" x14ac:dyDescent="0.25">
      <c r="A69" s="10"/>
      <c r="B69" s="15"/>
    </row>
    <row r="70" spans="1:2" x14ac:dyDescent="0.25">
      <c r="A70" s="10"/>
      <c r="B70" s="15"/>
    </row>
    <row r="71" spans="1:2" x14ac:dyDescent="0.25">
      <c r="A71" s="10"/>
      <c r="B71" s="15"/>
    </row>
    <row r="72" spans="1:2" x14ac:dyDescent="0.25">
      <c r="A72" s="10"/>
      <c r="B72" s="15"/>
    </row>
    <row r="73" spans="1:2" x14ac:dyDescent="0.25">
      <c r="A73" s="10"/>
      <c r="B73" s="15"/>
    </row>
    <row r="74" spans="1:2" x14ac:dyDescent="0.25">
      <c r="A74" s="10"/>
      <c r="B74" s="15"/>
    </row>
    <row r="75" spans="1:2" x14ac:dyDescent="0.25">
      <c r="A75" s="10"/>
      <c r="B75" s="15"/>
    </row>
    <row r="76" spans="1:2" x14ac:dyDescent="0.25">
      <c r="A76" s="10"/>
      <c r="B76" s="15"/>
    </row>
    <row r="77" spans="1:2" x14ac:dyDescent="0.25">
      <c r="A77" s="10"/>
      <c r="B77" s="15"/>
    </row>
    <row r="78" spans="1:2" x14ac:dyDescent="0.25">
      <c r="A78" s="10"/>
      <c r="B78" s="15"/>
    </row>
    <row r="79" spans="1:2" x14ac:dyDescent="0.25">
      <c r="A79" s="10"/>
      <c r="B79" s="15"/>
    </row>
    <row r="80" spans="1:2" x14ac:dyDescent="0.25">
      <c r="A80" s="10"/>
      <c r="B80" s="15"/>
    </row>
    <row r="81" spans="1:2" x14ac:dyDescent="0.25">
      <c r="A81" s="10"/>
      <c r="B81" s="15"/>
    </row>
    <row r="82" spans="1:2" x14ac:dyDescent="0.25">
      <c r="A82" s="10"/>
      <c r="B82" s="15"/>
    </row>
    <row r="83" spans="1:2" x14ac:dyDescent="0.25">
      <c r="A83" s="10"/>
      <c r="B83" s="15"/>
    </row>
    <row r="84" spans="1:2" x14ac:dyDescent="0.25">
      <c r="A84" s="10"/>
      <c r="B84" s="15"/>
    </row>
    <row r="85" spans="1:2" x14ac:dyDescent="0.25">
      <c r="A85" s="10"/>
      <c r="B85" s="15"/>
    </row>
  </sheetData>
  <autoFilter ref="A6:M39"/>
  <mergeCells count="1">
    <mergeCell ref="A1:M1"/>
  </mergeCells>
  <printOptions gridLines="1"/>
  <pageMargins left="0.15748031496062992" right="0.15748031496062992" top="0.35433070866141736" bottom="0.35433070866141736" header="0.51181102362204722" footer="0.51181102362204722"/>
  <pageSetup paperSize="9" scale="51" fitToWidth="0" fitToHeight="0" orientation="landscape" r:id="rId1"/>
  <headerFooter>
    <oddFooter>&amp;L&amp;A&amp;R&amp;P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84"/>
  <sheetViews>
    <sheetView view="pageBreakPreview" zoomScaleNormal="110" zoomScaleSheetLayoutView="100" zoomScalePageLayoutView="95" workbookViewId="0">
      <pane xSplit="2" ySplit="6" topLeftCell="C7" activePane="bottomRight" state="frozen"/>
      <selection activeCell="C4" sqref="C4"/>
      <selection pane="topRight" activeCell="C4" sqref="C4"/>
      <selection pane="bottomLeft" activeCell="C4" sqref="C4"/>
      <selection pane="bottomRight" activeCell="F39" sqref="F39"/>
    </sheetView>
  </sheetViews>
  <sheetFormatPr defaultColWidth="7.5546875" defaultRowHeight="13.8" x14ac:dyDescent="0.25"/>
  <cols>
    <col min="1" max="1" width="7.109375" style="9" customWidth="1"/>
    <col min="2" max="2" width="48.5546875" style="12" customWidth="1"/>
    <col min="3" max="4" width="32.44140625" style="11" customWidth="1"/>
    <col min="5" max="5" width="32.44140625" style="14" customWidth="1"/>
    <col min="6" max="6" width="22.5546875" style="9" customWidth="1"/>
    <col min="7" max="16384" width="7.5546875" style="9"/>
  </cols>
  <sheetData>
    <row r="1" spans="1:6" ht="51" customHeight="1" x14ac:dyDescent="0.25">
      <c r="A1" s="167" t="s">
        <v>146</v>
      </c>
      <c r="B1" s="167"/>
      <c r="C1" s="167"/>
      <c r="D1" s="167"/>
      <c r="E1" s="167"/>
      <c r="F1" s="167"/>
    </row>
    <row r="3" spans="1:6" ht="144" x14ac:dyDescent="0.25">
      <c r="A3" s="78" t="s">
        <v>0</v>
      </c>
      <c r="B3" s="78" t="s">
        <v>1</v>
      </c>
      <c r="C3" s="79" t="s">
        <v>179</v>
      </c>
      <c r="D3" s="88" t="s">
        <v>180</v>
      </c>
      <c r="E3" s="88" t="s">
        <v>147</v>
      </c>
      <c r="F3" s="79" t="s">
        <v>17</v>
      </c>
    </row>
    <row r="4" spans="1:6" ht="24" x14ac:dyDescent="0.25">
      <c r="A4" s="78"/>
      <c r="B4" s="80" t="s">
        <v>24</v>
      </c>
      <c r="C4" s="72" t="s">
        <v>171</v>
      </c>
      <c r="D4" s="72" t="s">
        <v>171</v>
      </c>
      <c r="E4" s="72" t="s">
        <v>172</v>
      </c>
      <c r="F4" s="72" t="s">
        <v>172</v>
      </c>
    </row>
    <row r="5" spans="1:6" x14ac:dyDescent="0.25">
      <c r="A5" s="81"/>
      <c r="B5" s="80" t="s">
        <v>10</v>
      </c>
      <c r="C5" s="79" t="s">
        <v>154</v>
      </c>
      <c r="D5" s="79" t="s">
        <v>154</v>
      </c>
      <c r="E5" s="79" t="s">
        <v>18</v>
      </c>
      <c r="F5" s="79" t="s">
        <v>21</v>
      </c>
    </row>
    <row r="6" spans="1:6" ht="46.8" x14ac:dyDescent="0.25">
      <c r="A6" s="81"/>
      <c r="B6" s="80" t="s">
        <v>11</v>
      </c>
      <c r="C6" s="79" t="s">
        <v>149</v>
      </c>
      <c r="D6" s="79" t="s">
        <v>148</v>
      </c>
      <c r="E6" s="87" t="s">
        <v>22</v>
      </c>
      <c r="F6" s="79"/>
    </row>
    <row r="7" spans="1:6" s="2" customFormat="1" x14ac:dyDescent="0.3">
      <c r="A7" s="65">
        <v>802</v>
      </c>
      <c r="B7" s="66" t="s">
        <v>34</v>
      </c>
      <c r="C7" s="57">
        <v>535391652.96000004</v>
      </c>
      <c r="D7" s="57">
        <v>535055424.21000004</v>
      </c>
      <c r="E7" s="19">
        <f t="shared" ref="E7:E38" si="0">IF(C7=0,"х",D7/C7*100)</f>
        <v>99.937199478523596</v>
      </c>
      <c r="F7" s="82" t="str">
        <f t="shared" ref="F7:F38" si="1">IF(E7="х","2",IF(E7=100,"5",IF(AND(E7&lt;100,E7&gt;=90),"4",IF(AND(E7&lt;90,E7&gt;=70),"3",IF(AND(E7&lt;70,E7&gt;=50),"2",IF(AND(E7&lt;50,E7&gt;=30),"1",IF(E7&lt;30,"0")))))))</f>
        <v>4</v>
      </c>
    </row>
    <row r="8" spans="1:6" s="12" customFormat="1" ht="26.4" x14ac:dyDescent="0.3">
      <c r="A8" s="65">
        <v>803</v>
      </c>
      <c r="B8" s="67" t="s">
        <v>7</v>
      </c>
      <c r="C8" s="58">
        <v>0</v>
      </c>
      <c r="D8" s="58">
        <v>0</v>
      </c>
      <c r="E8" s="19" t="str">
        <f t="shared" si="0"/>
        <v>х</v>
      </c>
      <c r="F8" s="82" t="str">
        <f t="shared" si="1"/>
        <v>2</v>
      </c>
    </row>
    <row r="9" spans="1:6" s="12" customFormat="1" x14ac:dyDescent="0.3">
      <c r="A9" s="65">
        <v>811</v>
      </c>
      <c r="B9" s="67" t="s">
        <v>8</v>
      </c>
      <c r="C9" s="58">
        <v>0</v>
      </c>
      <c r="D9" s="58">
        <v>0</v>
      </c>
      <c r="E9" s="19" t="str">
        <f t="shared" si="0"/>
        <v>х</v>
      </c>
      <c r="F9" s="82" t="str">
        <f t="shared" si="1"/>
        <v>2</v>
      </c>
    </row>
    <row r="10" spans="1:6" s="12" customFormat="1" ht="26.4" x14ac:dyDescent="0.3">
      <c r="A10" s="65">
        <v>812</v>
      </c>
      <c r="B10" s="66" t="s">
        <v>70</v>
      </c>
      <c r="C10" s="57">
        <v>429050080</v>
      </c>
      <c r="D10" s="57">
        <v>429050080</v>
      </c>
      <c r="E10" s="19">
        <f t="shared" si="0"/>
        <v>100</v>
      </c>
      <c r="F10" s="82" t="str">
        <f t="shared" si="1"/>
        <v>5</v>
      </c>
    </row>
    <row r="11" spans="1:6" s="12" customFormat="1" x14ac:dyDescent="0.3">
      <c r="A11" s="65">
        <v>814</v>
      </c>
      <c r="B11" s="66" t="s">
        <v>71</v>
      </c>
      <c r="C11" s="57">
        <v>4956826816.5500002</v>
      </c>
      <c r="D11" s="57">
        <v>4809580161.4899998</v>
      </c>
      <c r="E11" s="19">
        <f t="shared" si="0"/>
        <v>97.029416993783826</v>
      </c>
      <c r="F11" s="82" t="str">
        <f t="shared" si="1"/>
        <v>4</v>
      </c>
    </row>
    <row r="12" spans="1:6" s="12" customFormat="1" ht="26.4" x14ac:dyDescent="0.3">
      <c r="A12" s="65">
        <v>815</v>
      </c>
      <c r="B12" s="67" t="s">
        <v>53</v>
      </c>
      <c r="C12" s="58">
        <v>0</v>
      </c>
      <c r="D12" s="58">
        <v>0</v>
      </c>
      <c r="E12" s="19" t="str">
        <f t="shared" si="0"/>
        <v>х</v>
      </c>
      <c r="F12" s="82" t="str">
        <f t="shared" si="1"/>
        <v>2</v>
      </c>
    </row>
    <row r="13" spans="1:6" s="12" customFormat="1" ht="26.4" x14ac:dyDescent="0.3">
      <c r="A13" s="65">
        <v>816</v>
      </c>
      <c r="B13" s="66" t="s">
        <v>35</v>
      </c>
      <c r="C13" s="58">
        <v>72193700</v>
      </c>
      <c r="D13" s="58">
        <v>0</v>
      </c>
      <c r="E13" s="19">
        <f t="shared" si="0"/>
        <v>0</v>
      </c>
      <c r="F13" s="82" t="str">
        <f t="shared" si="1"/>
        <v>0</v>
      </c>
    </row>
    <row r="14" spans="1:6" s="12" customFormat="1" ht="26.4" x14ac:dyDescent="0.3">
      <c r="A14" s="65" t="s">
        <v>54</v>
      </c>
      <c r="B14" s="66" t="s">
        <v>55</v>
      </c>
      <c r="C14" s="58">
        <v>0</v>
      </c>
      <c r="D14" s="58">
        <v>0</v>
      </c>
      <c r="E14" s="19" t="str">
        <f t="shared" si="0"/>
        <v>х</v>
      </c>
      <c r="F14" s="82" t="str">
        <f t="shared" si="1"/>
        <v>2</v>
      </c>
    </row>
    <row r="15" spans="1:6" s="12" customFormat="1" x14ac:dyDescent="0.3">
      <c r="A15" s="65">
        <v>820</v>
      </c>
      <c r="B15" s="67" t="s">
        <v>2</v>
      </c>
      <c r="C15" s="58">
        <v>0</v>
      </c>
      <c r="D15" s="58">
        <v>0</v>
      </c>
      <c r="E15" s="19" t="str">
        <f t="shared" si="0"/>
        <v>х</v>
      </c>
      <c r="F15" s="82" t="str">
        <f t="shared" si="1"/>
        <v>2</v>
      </c>
    </row>
    <row r="16" spans="1:6" s="12" customFormat="1" ht="26.4" x14ac:dyDescent="0.3">
      <c r="A16" s="65">
        <v>821</v>
      </c>
      <c r="B16" s="66" t="s">
        <v>48</v>
      </c>
      <c r="C16" s="58">
        <v>0</v>
      </c>
      <c r="D16" s="58">
        <v>0</v>
      </c>
      <c r="E16" s="19" t="str">
        <f t="shared" si="0"/>
        <v>х</v>
      </c>
      <c r="F16" s="82" t="str">
        <f t="shared" si="1"/>
        <v>2</v>
      </c>
    </row>
    <row r="17" spans="1:6" s="12" customFormat="1" x14ac:dyDescent="0.3">
      <c r="A17" s="65">
        <v>825</v>
      </c>
      <c r="B17" s="67" t="s">
        <v>52</v>
      </c>
      <c r="C17" s="58">
        <v>0</v>
      </c>
      <c r="D17" s="58">
        <v>0</v>
      </c>
      <c r="E17" s="19" t="str">
        <f t="shared" si="0"/>
        <v>х</v>
      </c>
      <c r="F17" s="82" t="str">
        <f t="shared" si="1"/>
        <v>2</v>
      </c>
    </row>
    <row r="18" spans="1:6" s="12" customFormat="1" ht="26.4" x14ac:dyDescent="0.3">
      <c r="A18" s="65" t="s">
        <v>56</v>
      </c>
      <c r="B18" s="67" t="s">
        <v>57</v>
      </c>
      <c r="C18" s="58">
        <v>0</v>
      </c>
      <c r="D18" s="58">
        <v>0</v>
      </c>
      <c r="E18" s="19" t="str">
        <f t="shared" si="0"/>
        <v>х</v>
      </c>
      <c r="F18" s="82" t="str">
        <f t="shared" si="1"/>
        <v>2</v>
      </c>
    </row>
    <row r="19" spans="1:6" s="12" customFormat="1" x14ac:dyDescent="0.3">
      <c r="A19" s="65">
        <v>830</v>
      </c>
      <c r="B19" s="67" t="s">
        <v>43</v>
      </c>
      <c r="C19" s="58">
        <v>3380641.1</v>
      </c>
      <c r="D19" s="58">
        <v>3275523.4</v>
      </c>
      <c r="E19" s="19">
        <f t="shared" si="0"/>
        <v>96.890598650060781</v>
      </c>
      <c r="F19" s="82" t="str">
        <f t="shared" si="1"/>
        <v>4</v>
      </c>
    </row>
    <row r="20" spans="1:6" s="12" customFormat="1" ht="26.4" x14ac:dyDescent="0.3">
      <c r="A20" s="65" t="s">
        <v>164</v>
      </c>
      <c r="B20" s="67" t="s">
        <v>165</v>
      </c>
      <c r="C20" s="58">
        <v>0</v>
      </c>
      <c r="D20" s="58">
        <v>0</v>
      </c>
      <c r="E20" s="19" t="str">
        <f t="shared" si="0"/>
        <v>х</v>
      </c>
      <c r="F20" s="82" t="str">
        <f t="shared" si="1"/>
        <v>2</v>
      </c>
    </row>
    <row r="21" spans="1:6" s="12" customFormat="1" ht="26.4" x14ac:dyDescent="0.3">
      <c r="A21" s="65">
        <v>832</v>
      </c>
      <c r="B21" s="67" t="s">
        <v>166</v>
      </c>
      <c r="C21" s="58">
        <v>0</v>
      </c>
      <c r="D21" s="58">
        <v>0</v>
      </c>
      <c r="E21" s="19" t="str">
        <f t="shared" si="0"/>
        <v>х</v>
      </c>
      <c r="F21" s="82" t="str">
        <f t="shared" si="1"/>
        <v>2</v>
      </c>
    </row>
    <row r="22" spans="1:6" s="12" customFormat="1" ht="26.4" x14ac:dyDescent="0.3">
      <c r="A22" s="65" t="s">
        <v>36</v>
      </c>
      <c r="B22" s="67" t="s">
        <v>50</v>
      </c>
      <c r="C22" s="58">
        <v>0</v>
      </c>
      <c r="D22" s="58">
        <v>0</v>
      </c>
      <c r="E22" s="19" t="str">
        <f t="shared" si="0"/>
        <v>х</v>
      </c>
      <c r="F22" s="82" t="str">
        <f t="shared" si="1"/>
        <v>2</v>
      </c>
    </row>
    <row r="23" spans="1:6" s="12" customFormat="1" x14ac:dyDescent="0.3">
      <c r="A23" s="65">
        <v>834</v>
      </c>
      <c r="B23" s="67" t="s">
        <v>3</v>
      </c>
      <c r="C23" s="58">
        <v>0</v>
      </c>
      <c r="D23" s="58">
        <v>0</v>
      </c>
      <c r="E23" s="19" t="str">
        <f t="shared" si="0"/>
        <v>х</v>
      </c>
      <c r="F23" s="82" t="str">
        <f t="shared" si="1"/>
        <v>2</v>
      </c>
    </row>
    <row r="24" spans="1:6" s="12" customFormat="1" ht="26.4" x14ac:dyDescent="0.3">
      <c r="A24" s="65">
        <v>835</v>
      </c>
      <c r="B24" s="66" t="s">
        <v>37</v>
      </c>
      <c r="C24" s="57">
        <v>31162798.57</v>
      </c>
      <c r="D24" s="57">
        <v>0</v>
      </c>
      <c r="E24" s="19">
        <f t="shared" si="0"/>
        <v>0</v>
      </c>
      <c r="F24" s="82" t="str">
        <f t="shared" si="1"/>
        <v>0</v>
      </c>
    </row>
    <row r="25" spans="1:6" s="12" customFormat="1" ht="26.4" x14ac:dyDescent="0.3">
      <c r="A25" s="65" t="s">
        <v>47</v>
      </c>
      <c r="B25" s="66" t="s">
        <v>58</v>
      </c>
      <c r="C25" s="58">
        <v>0</v>
      </c>
      <c r="D25" s="58">
        <v>0</v>
      </c>
      <c r="E25" s="19" t="str">
        <f t="shared" si="0"/>
        <v>х</v>
      </c>
      <c r="F25" s="82" t="str">
        <f t="shared" si="1"/>
        <v>2</v>
      </c>
    </row>
    <row r="26" spans="1:6" s="12" customFormat="1" x14ac:dyDescent="0.3">
      <c r="A26" s="65">
        <v>840</v>
      </c>
      <c r="B26" s="67" t="s">
        <v>5</v>
      </c>
      <c r="C26" s="58">
        <v>0</v>
      </c>
      <c r="D26" s="58">
        <v>0</v>
      </c>
      <c r="E26" s="19" t="str">
        <f t="shared" si="0"/>
        <v>х</v>
      </c>
      <c r="F26" s="82" t="str">
        <f t="shared" si="1"/>
        <v>2</v>
      </c>
    </row>
    <row r="27" spans="1:6" s="12" customFormat="1" ht="26.4" x14ac:dyDescent="0.3">
      <c r="A27" s="65">
        <v>843</v>
      </c>
      <c r="B27" s="66" t="s">
        <v>44</v>
      </c>
      <c r="C27" s="58">
        <v>0</v>
      </c>
      <c r="D27" s="58">
        <v>0</v>
      </c>
      <c r="E27" s="19" t="str">
        <f t="shared" si="0"/>
        <v>х</v>
      </c>
      <c r="F27" s="82" t="str">
        <f t="shared" si="1"/>
        <v>2</v>
      </c>
    </row>
    <row r="28" spans="1:6" s="12" customFormat="1" ht="26.4" x14ac:dyDescent="0.3">
      <c r="A28" s="65" t="s">
        <v>38</v>
      </c>
      <c r="B28" s="66" t="s">
        <v>45</v>
      </c>
      <c r="C28" s="58">
        <v>0</v>
      </c>
      <c r="D28" s="58">
        <v>0</v>
      </c>
      <c r="E28" s="19" t="str">
        <f t="shared" si="0"/>
        <v>х</v>
      </c>
      <c r="F28" s="82" t="str">
        <f t="shared" si="1"/>
        <v>2</v>
      </c>
    </row>
    <row r="29" spans="1:6" s="12" customFormat="1" ht="26.4" x14ac:dyDescent="0.3">
      <c r="A29" s="65">
        <v>846</v>
      </c>
      <c r="B29" s="67" t="s">
        <v>168</v>
      </c>
      <c r="C29" s="58">
        <v>0</v>
      </c>
      <c r="D29" s="58">
        <v>0</v>
      </c>
      <c r="E29" s="19" t="str">
        <f t="shared" si="0"/>
        <v>х</v>
      </c>
      <c r="F29" s="82" t="str">
        <f t="shared" si="1"/>
        <v>2</v>
      </c>
    </row>
    <row r="30" spans="1:6" s="12" customFormat="1" ht="26.4" x14ac:dyDescent="0.3">
      <c r="A30" s="65" t="s">
        <v>63</v>
      </c>
      <c r="B30" s="67" t="s">
        <v>64</v>
      </c>
      <c r="C30" s="58">
        <v>3167196293.0999999</v>
      </c>
      <c r="D30" s="58">
        <v>93233410.819999993</v>
      </c>
      <c r="E30" s="19">
        <f t="shared" si="0"/>
        <v>2.9437206346545906</v>
      </c>
      <c r="F30" s="82" t="str">
        <f t="shared" si="1"/>
        <v>0</v>
      </c>
    </row>
    <row r="31" spans="1:6" s="12" customFormat="1" x14ac:dyDescent="0.3">
      <c r="A31" s="65">
        <v>855</v>
      </c>
      <c r="B31" s="67" t="s">
        <v>4</v>
      </c>
      <c r="C31" s="58">
        <v>12901200</v>
      </c>
      <c r="D31" s="58">
        <v>11706800</v>
      </c>
      <c r="E31" s="19">
        <f t="shared" si="0"/>
        <v>90.741946485598234</v>
      </c>
      <c r="F31" s="82" t="str">
        <f t="shared" si="1"/>
        <v>4</v>
      </c>
    </row>
    <row r="32" spans="1:6" s="12" customFormat="1" x14ac:dyDescent="0.3">
      <c r="A32" s="65">
        <v>856</v>
      </c>
      <c r="B32" s="67" t="s">
        <v>9</v>
      </c>
      <c r="C32" s="58">
        <v>0</v>
      </c>
      <c r="D32" s="58">
        <v>0</v>
      </c>
      <c r="E32" s="19" t="str">
        <f t="shared" si="0"/>
        <v>х</v>
      </c>
      <c r="F32" s="82" t="str">
        <f t="shared" si="1"/>
        <v>2</v>
      </c>
    </row>
    <row r="33" spans="1:6" s="12" customFormat="1" ht="26.4" x14ac:dyDescent="0.3">
      <c r="A33" s="65" t="s">
        <v>65</v>
      </c>
      <c r="B33" s="66" t="s">
        <v>167</v>
      </c>
      <c r="C33" s="58">
        <v>20489</v>
      </c>
      <c r="D33" s="58">
        <v>20489</v>
      </c>
      <c r="E33" s="19">
        <f t="shared" si="0"/>
        <v>100</v>
      </c>
      <c r="F33" s="82" t="str">
        <f t="shared" si="1"/>
        <v>5</v>
      </c>
    </row>
    <row r="34" spans="1:6" s="12" customFormat="1" ht="26.4" x14ac:dyDescent="0.3">
      <c r="A34" s="65">
        <v>861</v>
      </c>
      <c r="B34" s="67" t="s">
        <v>66</v>
      </c>
      <c r="C34" s="58">
        <v>314197499</v>
      </c>
      <c r="D34" s="58">
        <v>162331332</v>
      </c>
      <c r="E34" s="19">
        <f t="shared" si="0"/>
        <v>51.665380060838743</v>
      </c>
      <c r="F34" s="82" t="str">
        <f t="shared" si="1"/>
        <v>2</v>
      </c>
    </row>
    <row r="35" spans="1:6" s="12" customFormat="1" ht="26.4" x14ac:dyDescent="0.3">
      <c r="A35" s="65" t="s">
        <v>60</v>
      </c>
      <c r="B35" s="67" t="s">
        <v>59</v>
      </c>
      <c r="C35" s="58">
        <v>108010</v>
      </c>
      <c r="D35" s="58">
        <v>4226</v>
      </c>
      <c r="E35" s="19">
        <f t="shared" si="0"/>
        <v>3.9126006851217485</v>
      </c>
      <c r="F35" s="82" t="str">
        <f t="shared" si="1"/>
        <v>0</v>
      </c>
    </row>
    <row r="36" spans="1:6" s="12" customFormat="1" x14ac:dyDescent="0.3">
      <c r="A36" s="65">
        <v>875</v>
      </c>
      <c r="B36" s="67" t="s">
        <v>6</v>
      </c>
      <c r="C36" s="58">
        <v>0</v>
      </c>
      <c r="D36" s="58">
        <v>0</v>
      </c>
      <c r="E36" s="19" t="str">
        <f t="shared" si="0"/>
        <v>х</v>
      </c>
      <c r="F36" s="82" t="str">
        <f t="shared" si="1"/>
        <v>2</v>
      </c>
    </row>
    <row r="37" spans="1:6" x14ac:dyDescent="0.25">
      <c r="A37" s="65">
        <v>880</v>
      </c>
      <c r="B37" s="66" t="s">
        <v>49</v>
      </c>
      <c r="C37" s="58">
        <v>9661614352.1399994</v>
      </c>
      <c r="D37" s="58">
        <v>3553067776</v>
      </c>
      <c r="E37" s="19">
        <f t="shared" si="0"/>
        <v>36.775094166463113</v>
      </c>
      <c r="F37" s="82" t="str">
        <f t="shared" si="1"/>
        <v>1</v>
      </c>
    </row>
    <row r="38" spans="1:6" ht="26.4" x14ac:dyDescent="0.25">
      <c r="A38" s="65">
        <v>886</v>
      </c>
      <c r="B38" s="66" t="s">
        <v>46</v>
      </c>
      <c r="C38" s="58">
        <v>0</v>
      </c>
      <c r="D38" s="58">
        <v>0</v>
      </c>
      <c r="E38" s="19" t="str">
        <f t="shared" si="0"/>
        <v>х</v>
      </c>
      <c r="F38" s="82" t="str">
        <f t="shared" si="1"/>
        <v>2</v>
      </c>
    </row>
    <row r="39" spans="1:6" ht="26.4" x14ac:dyDescent="0.25">
      <c r="A39" s="65">
        <v>892</v>
      </c>
      <c r="B39" s="66" t="s">
        <v>39</v>
      </c>
      <c r="C39" s="58">
        <v>0</v>
      </c>
      <c r="D39" s="58">
        <v>0</v>
      </c>
      <c r="E39" s="19" t="str">
        <f t="shared" ref="E39" si="2">IF(C39=0,"х",D39/C39*100)</f>
        <v>х</v>
      </c>
      <c r="F39" s="82" t="str">
        <f t="shared" ref="F39" si="3">IF(E39="х","2",IF(E39=100,"5",IF(AND(E39&lt;100,E39&gt;=90),"4",IF(AND(E39&lt;90,E39&gt;=70),"3",IF(AND(E39&lt;70,E39&gt;=50),"2",IF(AND(E39&lt;50,E39&gt;=30),"1",IF(E39&lt;30,"0")))))))</f>
        <v>2</v>
      </c>
    </row>
    <row r="40" spans="1:6" x14ac:dyDescent="0.25">
      <c r="A40" s="10"/>
      <c r="B40" s="15"/>
    </row>
    <row r="41" spans="1:6" x14ac:dyDescent="0.25">
      <c r="A41" s="10"/>
      <c r="B41" s="15"/>
    </row>
    <row r="42" spans="1:6" x14ac:dyDescent="0.25">
      <c r="A42" s="10"/>
      <c r="B42" s="15"/>
    </row>
    <row r="43" spans="1:6" x14ac:dyDescent="0.25">
      <c r="A43" s="10"/>
      <c r="B43" s="15"/>
    </row>
    <row r="44" spans="1:6" x14ac:dyDescent="0.25">
      <c r="A44" s="10"/>
      <c r="B44" s="15"/>
    </row>
    <row r="45" spans="1:6" x14ac:dyDescent="0.25">
      <c r="A45" s="10"/>
      <c r="B45" s="15"/>
    </row>
    <row r="46" spans="1:6" x14ac:dyDescent="0.25">
      <c r="A46" s="10"/>
      <c r="B46" s="15"/>
    </row>
    <row r="47" spans="1:6" x14ac:dyDescent="0.25">
      <c r="A47" s="10"/>
      <c r="B47" s="15"/>
    </row>
    <row r="48" spans="1:6" x14ac:dyDescent="0.25">
      <c r="A48" s="10"/>
      <c r="B48" s="15"/>
    </row>
    <row r="49" spans="1:2" x14ac:dyDescent="0.25">
      <c r="A49" s="10"/>
      <c r="B49" s="15"/>
    </row>
    <row r="50" spans="1:2" x14ac:dyDescent="0.25">
      <c r="A50" s="10"/>
      <c r="B50" s="15"/>
    </row>
    <row r="51" spans="1:2" x14ac:dyDescent="0.25">
      <c r="A51" s="10"/>
      <c r="B51" s="15"/>
    </row>
    <row r="52" spans="1:2" x14ac:dyDescent="0.25">
      <c r="A52" s="10"/>
      <c r="B52" s="15"/>
    </row>
    <row r="53" spans="1:2" x14ac:dyDescent="0.25">
      <c r="A53" s="10"/>
      <c r="B53" s="15"/>
    </row>
    <row r="54" spans="1:2" x14ac:dyDescent="0.25">
      <c r="A54" s="10"/>
      <c r="B54" s="15"/>
    </row>
    <row r="55" spans="1:2" x14ac:dyDescent="0.25">
      <c r="A55" s="10"/>
      <c r="B55" s="15"/>
    </row>
    <row r="56" spans="1:2" x14ac:dyDescent="0.25">
      <c r="A56" s="10"/>
      <c r="B56" s="15"/>
    </row>
    <row r="57" spans="1:2" x14ac:dyDescent="0.25">
      <c r="A57" s="10"/>
      <c r="B57" s="15"/>
    </row>
    <row r="58" spans="1:2" x14ac:dyDescent="0.25">
      <c r="A58" s="10"/>
      <c r="B58" s="15"/>
    </row>
    <row r="59" spans="1:2" x14ac:dyDescent="0.25">
      <c r="A59" s="10"/>
      <c r="B59" s="15"/>
    </row>
    <row r="60" spans="1:2" x14ac:dyDescent="0.25">
      <c r="A60" s="10"/>
      <c r="B60" s="15"/>
    </row>
    <row r="61" spans="1:2" x14ac:dyDescent="0.25">
      <c r="A61" s="10"/>
      <c r="B61" s="15"/>
    </row>
    <row r="62" spans="1:2" x14ac:dyDescent="0.25">
      <c r="A62" s="10"/>
      <c r="B62" s="15"/>
    </row>
    <row r="63" spans="1:2" x14ac:dyDescent="0.25">
      <c r="A63" s="10"/>
      <c r="B63" s="15"/>
    </row>
    <row r="64" spans="1:2" x14ac:dyDescent="0.25">
      <c r="A64" s="10"/>
      <c r="B64" s="15"/>
    </row>
    <row r="65" spans="1:2" x14ac:dyDescent="0.25">
      <c r="A65" s="10"/>
      <c r="B65" s="15"/>
    </row>
    <row r="66" spans="1:2" x14ac:dyDescent="0.25">
      <c r="A66" s="10"/>
      <c r="B66" s="15"/>
    </row>
    <row r="67" spans="1:2" x14ac:dyDescent="0.25">
      <c r="A67" s="10"/>
      <c r="B67" s="15"/>
    </row>
    <row r="68" spans="1:2" x14ac:dyDescent="0.25">
      <c r="A68" s="10"/>
      <c r="B68" s="15"/>
    </row>
    <row r="69" spans="1:2" x14ac:dyDescent="0.25">
      <c r="A69" s="10"/>
      <c r="B69" s="15"/>
    </row>
    <row r="70" spans="1:2" x14ac:dyDescent="0.25">
      <c r="A70" s="10"/>
      <c r="B70" s="15"/>
    </row>
    <row r="71" spans="1:2" x14ac:dyDescent="0.25">
      <c r="A71" s="10"/>
      <c r="B71" s="15"/>
    </row>
    <row r="72" spans="1:2" x14ac:dyDescent="0.25">
      <c r="A72" s="10"/>
      <c r="B72" s="15"/>
    </row>
    <row r="73" spans="1:2" x14ac:dyDescent="0.25">
      <c r="A73" s="10"/>
      <c r="B73" s="15"/>
    </row>
    <row r="74" spans="1:2" x14ac:dyDescent="0.25">
      <c r="A74" s="10"/>
      <c r="B74" s="15"/>
    </row>
    <row r="75" spans="1:2" x14ac:dyDescent="0.25">
      <c r="A75" s="10"/>
      <c r="B75" s="15"/>
    </row>
    <row r="76" spans="1:2" x14ac:dyDescent="0.25">
      <c r="A76" s="10"/>
      <c r="B76" s="15"/>
    </row>
    <row r="77" spans="1:2" x14ac:dyDescent="0.25">
      <c r="A77" s="10"/>
      <c r="B77" s="15"/>
    </row>
    <row r="78" spans="1:2" x14ac:dyDescent="0.25">
      <c r="A78" s="10"/>
      <c r="B78" s="15"/>
    </row>
    <row r="79" spans="1:2" x14ac:dyDescent="0.25">
      <c r="A79" s="10"/>
      <c r="B79" s="15"/>
    </row>
    <row r="80" spans="1:2" x14ac:dyDescent="0.25">
      <c r="A80" s="10"/>
      <c r="B80" s="15"/>
    </row>
    <row r="81" spans="1:2" x14ac:dyDescent="0.25">
      <c r="A81" s="10"/>
      <c r="B81" s="15"/>
    </row>
    <row r="82" spans="1:2" x14ac:dyDescent="0.25">
      <c r="A82" s="10"/>
      <c r="B82" s="15"/>
    </row>
    <row r="83" spans="1:2" x14ac:dyDescent="0.25">
      <c r="A83" s="10"/>
      <c r="B83" s="15"/>
    </row>
    <row r="84" spans="1:2" x14ac:dyDescent="0.25">
      <c r="A84" s="10"/>
      <c r="B84" s="15"/>
    </row>
  </sheetData>
  <autoFilter ref="A6:F39"/>
  <mergeCells count="1">
    <mergeCell ref="A1:F1"/>
  </mergeCells>
  <printOptions gridLines="1"/>
  <pageMargins left="0.15748031496062992" right="0.15748031496062992" top="0.44" bottom="0.35433070866141736" header="0.31" footer="0.13"/>
  <pageSetup paperSize="9" scale="81" fitToHeight="0" orientation="landscape" horizontalDpi="300" verticalDpi="300" r:id="rId1"/>
  <headerFooter>
    <oddFooter>&amp;L&amp;A&amp;R&amp;P</oddFooter>
  </headerFooter>
  <rowBreaks count="1" manualBreakCount="1">
    <brk id="17" max="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85"/>
  <sheetViews>
    <sheetView view="pageBreakPreview" zoomScaleNormal="110" zoomScaleSheetLayoutView="100" zoomScalePageLayoutView="95" workbookViewId="0">
      <pane xSplit="2" ySplit="6" topLeftCell="C7" activePane="bottomRight" state="frozen"/>
      <selection activeCell="C4" sqref="C4"/>
      <selection pane="topRight" activeCell="C4" sqref="C4"/>
      <selection pane="bottomLeft" activeCell="C4" sqref="C4"/>
      <selection pane="bottomRight" activeCell="F40" sqref="F40"/>
    </sheetView>
  </sheetViews>
  <sheetFormatPr defaultColWidth="7.5546875" defaultRowHeight="13.8" x14ac:dyDescent="0.25"/>
  <cols>
    <col min="1" max="1" width="7.109375" style="9" customWidth="1"/>
    <col min="2" max="2" width="48.5546875" style="12" customWidth="1"/>
    <col min="3" max="4" width="32.44140625" style="11" customWidth="1"/>
    <col min="5" max="5" width="32.44140625" style="14" customWidth="1"/>
    <col min="6" max="6" width="22.5546875" style="9" customWidth="1"/>
    <col min="7" max="16384" width="7.5546875" style="9"/>
  </cols>
  <sheetData>
    <row r="1" spans="1:6" ht="45.75" customHeight="1" x14ac:dyDescent="0.25">
      <c r="A1" s="167" t="s">
        <v>150</v>
      </c>
      <c r="B1" s="167"/>
      <c r="C1" s="167"/>
      <c r="D1" s="167"/>
      <c r="E1" s="167"/>
      <c r="F1" s="167"/>
    </row>
    <row r="3" spans="1:6" ht="77.25" customHeight="1" x14ac:dyDescent="0.25">
      <c r="A3" s="78" t="s">
        <v>0</v>
      </c>
      <c r="B3" s="78" t="s">
        <v>1</v>
      </c>
      <c r="C3" s="79" t="s">
        <v>181</v>
      </c>
      <c r="D3" s="88" t="s">
        <v>182</v>
      </c>
      <c r="E3" s="88" t="s">
        <v>151</v>
      </c>
      <c r="F3" s="79" t="s">
        <v>17</v>
      </c>
    </row>
    <row r="4" spans="1:6" ht="24" x14ac:dyDescent="0.25">
      <c r="A4" s="78"/>
      <c r="B4" s="80" t="s">
        <v>24</v>
      </c>
      <c r="C4" s="72" t="s">
        <v>171</v>
      </c>
      <c r="D4" s="72" t="s">
        <v>171</v>
      </c>
      <c r="E4" s="72" t="s">
        <v>172</v>
      </c>
      <c r="F4" s="72" t="s">
        <v>172</v>
      </c>
    </row>
    <row r="5" spans="1:6" x14ac:dyDescent="0.25">
      <c r="A5" s="81"/>
      <c r="B5" s="80" t="s">
        <v>10</v>
      </c>
      <c r="C5" s="79" t="s">
        <v>14</v>
      </c>
      <c r="D5" s="79" t="s">
        <v>14</v>
      </c>
      <c r="E5" s="79" t="s">
        <v>18</v>
      </c>
      <c r="F5" s="79" t="s">
        <v>21</v>
      </c>
    </row>
    <row r="6" spans="1:6" ht="36" x14ac:dyDescent="0.25">
      <c r="A6" s="81"/>
      <c r="B6" s="80" t="s">
        <v>11</v>
      </c>
      <c r="C6" s="79" t="s">
        <v>152</v>
      </c>
      <c r="D6" s="79" t="s">
        <v>183</v>
      </c>
      <c r="E6" s="87" t="s">
        <v>22</v>
      </c>
      <c r="F6" s="79"/>
    </row>
    <row r="7" spans="1:6" s="2" customFormat="1" x14ac:dyDescent="0.3">
      <c r="A7" s="65">
        <v>802</v>
      </c>
      <c r="B7" s="66" t="s">
        <v>34</v>
      </c>
      <c r="C7" s="24">
        <v>1</v>
      </c>
      <c r="D7" s="24">
        <v>1</v>
      </c>
      <c r="E7" s="19">
        <f>IF(C7=0,"х",D7/C7*100)</f>
        <v>100</v>
      </c>
      <c r="F7" s="82" t="str">
        <f>IF(E7="х","2",IF(E7=100,"5",IF(AND(E7&lt;100,E7&gt;=90),"4",IF(AND(E7&lt;90,E7&gt;=70),"3",IF(AND(E7&lt;70,E7&gt;=50),"2",IF(AND(E7&lt;50,E7&gt;=30),"1",IF(E7&lt;30,"0")))))))</f>
        <v>5</v>
      </c>
    </row>
    <row r="8" spans="1:6" s="12" customFormat="1" ht="26.4" x14ac:dyDescent="0.3">
      <c r="A8" s="65">
        <v>803</v>
      </c>
      <c r="B8" s="67" t="s">
        <v>7</v>
      </c>
      <c r="C8" s="24">
        <v>0</v>
      </c>
      <c r="D8" s="24">
        <v>0</v>
      </c>
      <c r="E8" s="19" t="str">
        <f t="shared" ref="E8:E38" si="0">IF(C8=0,"х",D8/C8*100)</f>
        <v>х</v>
      </c>
      <c r="F8" s="82" t="str">
        <f t="shared" ref="F8:F38" si="1">IF(E8="х","2",IF(E8=100,"5",IF(AND(E8&lt;100,E8&gt;=90),"4",IF(AND(E8&lt;90,E8&gt;=70),"3",IF(AND(E8&lt;70,E8&gt;=50),"2",IF(AND(E8&lt;50,E8&gt;=30),"1",IF(E8&lt;30,"0")))))))</f>
        <v>2</v>
      </c>
    </row>
    <row r="9" spans="1:6" s="12" customFormat="1" x14ac:dyDescent="0.3">
      <c r="A9" s="65">
        <v>811</v>
      </c>
      <c r="B9" s="67" t="s">
        <v>8</v>
      </c>
      <c r="C9" s="24">
        <v>0</v>
      </c>
      <c r="D9" s="24">
        <v>0</v>
      </c>
      <c r="E9" s="19" t="str">
        <f t="shared" si="0"/>
        <v>х</v>
      </c>
      <c r="F9" s="82" t="str">
        <f t="shared" si="1"/>
        <v>2</v>
      </c>
    </row>
    <row r="10" spans="1:6" s="12" customFormat="1" ht="26.4" x14ac:dyDescent="0.3">
      <c r="A10" s="65">
        <v>812</v>
      </c>
      <c r="B10" s="66" t="s">
        <v>70</v>
      </c>
      <c r="C10" s="24">
        <v>1</v>
      </c>
      <c r="D10" s="24">
        <v>1</v>
      </c>
      <c r="E10" s="19">
        <f t="shared" si="0"/>
        <v>100</v>
      </c>
      <c r="F10" s="82" t="str">
        <f t="shared" si="1"/>
        <v>5</v>
      </c>
    </row>
    <row r="11" spans="1:6" s="12" customFormat="1" x14ac:dyDescent="0.3">
      <c r="A11" s="65">
        <v>814</v>
      </c>
      <c r="B11" s="66" t="s">
        <v>71</v>
      </c>
      <c r="C11" s="24">
        <v>2</v>
      </c>
      <c r="D11" s="24">
        <v>2</v>
      </c>
      <c r="E11" s="19">
        <f t="shared" si="0"/>
        <v>100</v>
      </c>
      <c r="F11" s="82" t="str">
        <f t="shared" si="1"/>
        <v>5</v>
      </c>
    </row>
    <row r="12" spans="1:6" s="12" customFormat="1" ht="26.4" x14ac:dyDescent="0.3">
      <c r="A12" s="65">
        <v>815</v>
      </c>
      <c r="B12" s="67" t="s">
        <v>53</v>
      </c>
      <c r="C12" s="24">
        <v>0</v>
      </c>
      <c r="D12" s="24">
        <v>0</v>
      </c>
      <c r="E12" s="19" t="str">
        <f t="shared" si="0"/>
        <v>х</v>
      </c>
      <c r="F12" s="82" t="str">
        <f t="shared" si="1"/>
        <v>2</v>
      </c>
    </row>
    <row r="13" spans="1:6" s="12" customFormat="1" ht="26.4" x14ac:dyDescent="0.3">
      <c r="A13" s="65">
        <v>816</v>
      </c>
      <c r="B13" s="66" t="s">
        <v>35</v>
      </c>
      <c r="C13" s="24">
        <v>1</v>
      </c>
      <c r="D13" s="24">
        <v>1</v>
      </c>
      <c r="E13" s="19">
        <f t="shared" si="0"/>
        <v>100</v>
      </c>
      <c r="F13" s="82" t="str">
        <f t="shared" si="1"/>
        <v>5</v>
      </c>
    </row>
    <row r="14" spans="1:6" s="12" customFormat="1" ht="26.4" x14ac:dyDescent="0.3">
      <c r="A14" s="65" t="s">
        <v>54</v>
      </c>
      <c r="B14" s="66" t="s">
        <v>55</v>
      </c>
      <c r="C14" s="24">
        <v>0</v>
      </c>
      <c r="D14" s="24">
        <v>0</v>
      </c>
      <c r="E14" s="19" t="str">
        <f t="shared" si="0"/>
        <v>х</v>
      </c>
      <c r="F14" s="82" t="str">
        <f t="shared" si="1"/>
        <v>2</v>
      </c>
    </row>
    <row r="15" spans="1:6" s="12" customFormat="1" x14ac:dyDescent="0.3">
      <c r="A15" s="65">
        <v>820</v>
      </c>
      <c r="B15" s="67" t="s">
        <v>2</v>
      </c>
      <c r="C15" s="24">
        <v>13</v>
      </c>
      <c r="D15" s="24">
        <v>13</v>
      </c>
      <c r="E15" s="19">
        <f t="shared" si="0"/>
        <v>100</v>
      </c>
      <c r="F15" s="82" t="str">
        <f t="shared" si="1"/>
        <v>5</v>
      </c>
    </row>
    <row r="16" spans="1:6" s="12" customFormat="1" ht="26.4" x14ac:dyDescent="0.3">
      <c r="A16" s="65">
        <v>821</v>
      </c>
      <c r="B16" s="66" t="s">
        <v>48</v>
      </c>
      <c r="C16" s="24">
        <v>1</v>
      </c>
      <c r="D16" s="24">
        <v>1</v>
      </c>
      <c r="E16" s="19">
        <f t="shared" si="0"/>
        <v>100</v>
      </c>
      <c r="F16" s="82" t="str">
        <f t="shared" si="1"/>
        <v>5</v>
      </c>
    </row>
    <row r="17" spans="1:6" s="12" customFormat="1" x14ac:dyDescent="0.3">
      <c r="A17" s="65">
        <v>825</v>
      </c>
      <c r="B17" s="67" t="s">
        <v>52</v>
      </c>
      <c r="C17" s="24">
        <v>8</v>
      </c>
      <c r="D17" s="24">
        <v>8</v>
      </c>
      <c r="E17" s="19">
        <f t="shared" si="0"/>
        <v>100</v>
      </c>
      <c r="F17" s="82" t="str">
        <f t="shared" si="1"/>
        <v>5</v>
      </c>
    </row>
    <row r="18" spans="1:6" s="12" customFormat="1" ht="26.4" x14ac:dyDescent="0.3">
      <c r="A18" s="65" t="s">
        <v>56</v>
      </c>
      <c r="B18" s="67" t="s">
        <v>57</v>
      </c>
      <c r="C18" s="24">
        <v>0</v>
      </c>
      <c r="D18" s="24">
        <v>0</v>
      </c>
      <c r="E18" s="19" t="str">
        <f t="shared" si="0"/>
        <v>х</v>
      </c>
      <c r="F18" s="82" t="str">
        <f t="shared" si="1"/>
        <v>2</v>
      </c>
    </row>
    <row r="19" spans="1:6" s="12" customFormat="1" x14ac:dyDescent="0.3">
      <c r="A19" s="65">
        <v>830</v>
      </c>
      <c r="B19" s="67" t="s">
        <v>43</v>
      </c>
      <c r="C19" s="24">
        <v>8</v>
      </c>
      <c r="D19" s="24">
        <v>8</v>
      </c>
      <c r="E19" s="19">
        <f t="shared" si="0"/>
        <v>100</v>
      </c>
      <c r="F19" s="82" t="str">
        <f t="shared" si="1"/>
        <v>5</v>
      </c>
    </row>
    <row r="20" spans="1:6" s="12" customFormat="1" ht="26.4" x14ac:dyDescent="0.3">
      <c r="A20" s="65" t="s">
        <v>164</v>
      </c>
      <c r="B20" s="67" t="s">
        <v>165</v>
      </c>
      <c r="C20" s="24">
        <v>3</v>
      </c>
      <c r="D20" s="24">
        <v>3</v>
      </c>
      <c r="E20" s="19">
        <f t="shared" si="0"/>
        <v>100</v>
      </c>
      <c r="F20" s="82" t="str">
        <f t="shared" si="1"/>
        <v>5</v>
      </c>
    </row>
    <row r="21" spans="1:6" s="12" customFormat="1" ht="26.4" x14ac:dyDescent="0.3">
      <c r="A21" s="65">
        <v>832</v>
      </c>
      <c r="B21" s="67" t="s">
        <v>166</v>
      </c>
      <c r="C21" s="24">
        <v>1</v>
      </c>
      <c r="D21" s="24">
        <v>1</v>
      </c>
      <c r="E21" s="19">
        <f t="shared" si="0"/>
        <v>100</v>
      </c>
      <c r="F21" s="82" t="str">
        <f t="shared" si="1"/>
        <v>5</v>
      </c>
    </row>
    <row r="22" spans="1:6" s="12" customFormat="1" ht="26.4" x14ac:dyDescent="0.3">
      <c r="A22" s="65" t="s">
        <v>36</v>
      </c>
      <c r="B22" s="67" t="s">
        <v>50</v>
      </c>
      <c r="C22" s="24">
        <v>0</v>
      </c>
      <c r="D22" s="24">
        <v>0</v>
      </c>
      <c r="E22" s="19" t="str">
        <f t="shared" si="0"/>
        <v>х</v>
      </c>
      <c r="F22" s="82" t="str">
        <f t="shared" si="1"/>
        <v>2</v>
      </c>
    </row>
    <row r="23" spans="1:6" s="12" customFormat="1" x14ac:dyDescent="0.3">
      <c r="A23" s="65">
        <v>834</v>
      </c>
      <c r="B23" s="67" t="s">
        <v>3</v>
      </c>
      <c r="C23" s="24">
        <v>0</v>
      </c>
      <c r="D23" s="24">
        <v>0</v>
      </c>
      <c r="E23" s="19" t="str">
        <f t="shared" si="0"/>
        <v>х</v>
      </c>
      <c r="F23" s="82" t="str">
        <f t="shared" si="1"/>
        <v>2</v>
      </c>
    </row>
    <row r="24" spans="1:6" s="12" customFormat="1" ht="26.4" x14ac:dyDescent="0.3">
      <c r="A24" s="65">
        <v>835</v>
      </c>
      <c r="B24" s="66" t="s">
        <v>37</v>
      </c>
      <c r="C24" s="24">
        <v>8</v>
      </c>
      <c r="D24" s="24">
        <v>8</v>
      </c>
      <c r="E24" s="19">
        <f t="shared" si="0"/>
        <v>100</v>
      </c>
      <c r="F24" s="82" t="str">
        <f t="shared" si="1"/>
        <v>5</v>
      </c>
    </row>
    <row r="25" spans="1:6" s="12" customFormat="1" ht="26.4" x14ac:dyDescent="0.3">
      <c r="A25" s="65" t="s">
        <v>47</v>
      </c>
      <c r="B25" s="66" t="s">
        <v>58</v>
      </c>
      <c r="C25" s="24">
        <v>0</v>
      </c>
      <c r="D25" s="24">
        <v>0</v>
      </c>
      <c r="E25" s="19" t="str">
        <f t="shared" si="0"/>
        <v>х</v>
      </c>
      <c r="F25" s="82" t="str">
        <f t="shared" si="1"/>
        <v>2</v>
      </c>
    </row>
    <row r="26" spans="1:6" s="12" customFormat="1" x14ac:dyDescent="0.3">
      <c r="A26" s="65">
        <v>840</v>
      </c>
      <c r="B26" s="67" t="s">
        <v>5</v>
      </c>
      <c r="C26" s="24">
        <v>0</v>
      </c>
      <c r="D26" s="24">
        <v>0</v>
      </c>
      <c r="E26" s="19" t="str">
        <f t="shared" si="0"/>
        <v>х</v>
      </c>
      <c r="F26" s="82" t="str">
        <f t="shared" si="1"/>
        <v>2</v>
      </c>
    </row>
    <row r="27" spans="1:6" s="12" customFormat="1" ht="26.4" x14ac:dyDescent="0.3">
      <c r="A27" s="65">
        <v>843</v>
      </c>
      <c r="B27" s="66" t="s">
        <v>44</v>
      </c>
      <c r="C27" s="24">
        <v>0</v>
      </c>
      <c r="D27" s="24">
        <v>0</v>
      </c>
      <c r="E27" s="19" t="str">
        <f t="shared" si="0"/>
        <v>х</v>
      </c>
      <c r="F27" s="82" t="str">
        <f t="shared" si="1"/>
        <v>2</v>
      </c>
    </row>
    <row r="28" spans="1:6" s="12" customFormat="1" ht="26.4" x14ac:dyDescent="0.3">
      <c r="A28" s="65" t="s">
        <v>38</v>
      </c>
      <c r="B28" s="66" t="s">
        <v>45</v>
      </c>
      <c r="C28" s="24">
        <v>0</v>
      </c>
      <c r="D28" s="24">
        <v>0</v>
      </c>
      <c r="E28" s="19" t="str">
        <f t="shared" si="0"/>
        <v>х</v>
      </c>
      <c r="F28" s="82" t="str">
        <f t="shared" si="1"/>
        <v>2</v>
      </c>
    </row>
    <row r="29" spans="1:6" s="12" customFormat="1" ht="26.4" x14ac:dyDescent="0.3">
      <c r="A29" s="65">
        <v>846</v>
      </c>
      <c r="B29" s="67" t="s">
        <v>168</v>
      </c>
      <c r="C29" s="24">
        <v>0</v>
      </c>
      <c r="D29" s="24">
        <v>0</v>
      </c>
      <c r="E29" s="19" t="str">
        <f t="shared" si="0"/>
        <v>х</v>
      </c>
      <c r="F29" s="82" t="str">
        <f t="shared" si="1"/>
        <v>2</v>
      </c>
    </row>
    <row r="30" spans="1:6" s="12" customFormat="1" ht="26.4" x14ac:dyDescent="0.3">
      <c r="A30" s="65" t="s">
        <v>63</v>
      </c>
      <c r="B30" s="67" t="s">
        <v>64</v>
      </c>
      <c r="C30" s="24">
        <v>3</v>
      </c>
      <c r="D30" s="24">
        <v>3</v>
      </c>
      <c r="E30" s="19">
        <f t="shared" si="0"/>
        <v>100</v>
      </c>
      <c r="F30" s="82" t="str">
        <f t="shared" si="1"/>
        <v>5</v>
      </c>
    </row>
    <row r="31" spans="1:6" s="12" customFormat="1" x14ac:dyDescent="0.3">
      <c r="A31" s="65">
        <v>855</v>
      </c>
      <c r="B31" s="67" t="s">
        <v>4</v>
      </c>
      <c r="C31" s="24">
        <v>5</v>
      </c>
      <c r="D31" s="24">
        <v>5</v>
      </c>
      <c r="E31" s="19">
        <f t="shared" si="0"/>
        <v>100</v>
      </c>
      <c r="F31" s="82" t="str">
        <f t="shared" si="1"/>
        <v>5</v>
      </c>
    </row>
    <row r="32" spans="1:6" s="12" customFormat="1" x14ac:dyDescent="0.3">
      <c r="A32" s="65">
        <v>856</v>
      </c>
      <c r="B32" s="67" t="s">
        <v>9</v>
      </c>
      <c r="C32" s="24">
        <v>0</v>
      </c>
      <c r="D32" s="24">
        <v>0</v>
      </c>
      <c r="E32" s="19" t="str">
        <f t="shared" si="0"/>
        <v>х</v>
      </c>
      <c r="F32" s="82" t="str">
        <f t="shared" si="1"/>
        <v>2</v>
      </c>
    </row>
    <row r="33" spans="1:6" s="12" customFormat="1" ht="26.4" x14ac:dyDescent="0.3">
      <c r="A33" s="65" t="s">
        <v>65</v>
      </c>
      <c r="B33" s="66" t="s">
        <v>167</v>
      </c>
      <c r="C33" s="24">
        <v>0</v>
      </c>
      <c r="D33" s="24">
        <v>0</v>
      </c>
      <c r="E33" s="19" t="str">
        <f t="shared" si="0"/>
        <v>х</v>
      </c>
      <c r="F33" s="82" t="str">
        <f t="shared" si="1"/>
        <v>2</v>
      </c>
    </row>
    <row r="34" spans="1:6" s="12" customFormat="1" ht="26.4" x14ac:dyDescent="0.3">
      <c r="A34" s="65">
        <v>861</v>
      </c>
      <c r="B34" s="67" t="s">
        <v>66</v>
      </c>
      <c r="C34" s="24">
        <v>3</v>
      </c>
      <c r="D34" s="24">
        <v>3</v>
      </c>
      <c r="E34" s="19">
        <f t="shared" si="0"/>
        <v>100</v>
      </c>
      <c r="F34" s="82" t="str">
        <f t="shared" si="1"/>
        <v>5</v>
      </c>
    </row>
    <row r="35" spans="1:6" s="12" customFormat="1" ht="26.4" x14ac:dyDescent="0.3">
      <c r="A35" s="65" t="s">
        <v>60</v>
      </c>
      <c r="B35" s="67" t="s">
        <v>59</v>
      </c>
      <c r="C35" s="24">
        <v>0</v>
      </c>
      <c r="D35" s="24">
        <v>0</v>
      </c>
      <c r="E35" s="19" t="str">
        <f t="shared" si="0"/>
        <v>х</v>
      </c>
      <c r="F35" s="82" t="str">
        <f t="shared" si="1"/>
        <v>2</v>
      </c>
    </row>
    <row r="36" spans="1:6" s="12" customFormat="1" x14ac:dyDescent="0.3">
      <c r="A36" s="65">
        <v>875</v>
      </c>
      <c r="B36" s="67" t="s">
        <v>6</v>
      </c>
      <c r="C36" s="24">
        <v>0</v>
      </c>
      <c r="D36" s="24">
        <v>0</v>
      </c>
      <c r="E36" s="19" t="str">
        <f t="shared" si="0"/>
        <v>х</v>
      </c>
      <c r="F36" s="82" t="str">
        <f t="shared" si="1"/>
        <v>2</v>
      </c>
    </row>
    <row r="37" spans="1:6" x14ac:dyDescent="0.25">
      <c r="A37" s="65">
        <v>880</v>
      </c>
      <c r="B37" s="66" t="s">
        <v>49</v>
      </c>
      <c r="C37" s="24">
        <v>5</v>
      </c>
      <c r="D37" s="24">
        <v>5</v>
      </c>
      <c r="E37" s="19">
        <f t="shared" si="0"/>
        <v>100</v>
      </c>
      <c r="F37" s="82" t="str">
        <f t="shared" si="1"/>
        <v>5</v>
      </c>
    </row>
    <row r="38" spans="1:6" ht="26.4" x14ac:dyDescent="0.25">
      <c r="A38" s="65">
        <v>886</v>
      </c>
      <c r="B38" s="66" t="s">
        <v>46</v>
      </c>
      <c r="C38" s="24">
        <v>1</v>
      </c>
      <c r="D38" s="24">
        <v>1</v>
      </c>
      <c r="E38" s="19">
        <f t="shared" si="0"/>
        <v>100</v>
      </c>
      <c r="F38" s="82" t="str">
        <f t="shared" si="1"/>
        <v>5</v>
      </c>
    </row>
    <row r="39" spans="1:6" ht="26.4" x14ac:dyDescent="0.25">
      <c r="A39" s="65">
        <v>892</v>
      </c>
      <c r="B39" s="66" t="s">
        <v>39</v>
      </c>
      <c r="C39" s="24">
        <v>0</v>
      </c>
      <c r="D39" s="24">
        <v>0</v>
      </c>
      <c r="E39" s="19" t="str">
        <f t="shared" ref="E39" si="2">IF(C39=0,"х",D39/C39*100)</f>
        <v>х</v>
      </c>
      <c r="F39" s="82" t="str">
        <f t="shared" ref="F39" si="3">IF(E39="х","2",IF(E39=100,"5",IF(AND(E39&lt;100,E39&gt;=90),"4",IF(AND(E39&lt;90,E39&gt;=70),"3",IF(AND(E39&lt;70,E39&gt;=50),"2",IF(AND(E39&lt;50,E39&gt;=30),"1",IF(E39&lt;30,"0")))))))</f>
        <v>2</v>
      </c>
    </row>
    <row r="40" spans="1:6" x14ac:dyDescent="0.25">
      <c r="A40" s="10"/>
      <c r="B40" s="15"/>
    </row>
    <row r="41" spans="1:6" x14ac:dyDescent="0.25">
      <c r="A41" s="10"/>
      <c r="B41" s="15"/>
    </row>
    <row r="42" spans="1:6" x14ac:dyDescent="0.25">
      <c r="A42" s="10"/>
      <c r="B42" s="15"/>
    </row>
    <row r="43" spans="1:6" x14ac:dyDescent="0.25">
      <c r="A43" s="10"/>
      <c r="B43" s="15"/>
    </row>
    <row r="44" spans="1:6" x14ac:dyDescent="0.25">
      <c r="A44" s="10"/>
      <c r="B44" s="15"/>
    </row>
    <row r="45" spans="1:6" x14ac:dyDescent="0.25">
      <c r="A45" s="10"/>
      <c r="B45" s="15"/>
    </row>
    <row r="46" spans="1:6" x14ac:dyDescent="0.25">
      <c r="A46" s="10"/>
      <c r="B46" s="15"/>
    </row>
    <row r="47" spans="1:6" x14ac:dyDescent="0.25">
      <c r="A47" s="10"/>
      <c r="B47" s="15"/>
    </row>
    <row r="48" spans="1:6" x14ac:dyDescent="0.25">
      <c r="A48" s="10"/>
      <c r="B48" s="15"/>
    </row>
    <row r="49" spans="1:2" x14ac:dyDescent="0.25">
      <c r="A49" s="10"/>
      <c r="B49" s="15"/>
    </row>
    <row r="50" spans="1:2" x14ac:dyDescent="0.25">
      <c r="A50" s="10"/>
      <c r="B50" s="15"/>
    </row>
    <row r="51" spans="1:2" x14ac:dyDescent="0.25">
      <c r="A51" s="10"/>
      <c r="B51" s="15"/>
    </row>
    <row r="52" spans="1:2" x14ac:dyDescent="0.25">
      <c r="A52" s="10"/>
      <c r="B52" s="15"/>
    </row>
    <row r="53" spans="1:2" x14ac:dyDescent="0.25">
      <c r="A53" s="10"/>
      <c r="B53" s="15"/>
    </row>
    <row r="54" spans="1:2" x14ac:dyDescent="0.25">
      <c r="A54" s="10"/>
      <c r="B54" s="15"/>
    </row>
    <row r="55" spans="1:2" x14ac:dyDescent="0.25">
      <c r="A55" s="10"/>
      <c r="B55" s="15"/>
    </row>
    <row r="56" spans="1:2" x14ac:dyDescent="0.25">
      <c r="A56" s="10"/>
      <c r="B56" s="15"/>
    </row>
    <row r="57" spans="1:2" x14ac:dyDescent="0.25">
      <c r="A57" s="10"/>
      <c r="B57" s="15"/>
    </row>
    <row r="58" spans="1:2" x14ac:dyDescent="0.25">
      <c r="A58" s="10"/>
      <c r="B58" s="15"/>
    </row>
    <row r="59" spans="1:2" x14ac:dyDescent="0.25">
      <c r="A59" s="10"/>
      <c r="B59" s="15"/>
    </row>
    <row r="60" spans="1:2" x14ac:dyDescent="0.25">
      <c r="A60" s="10"/>
      <c r="B60" s="15"/>
    </row>
    <row r="61" spans="1:2" x14ac:dyDescent="0.25">
      <c r="A61" s="10"/>
      <c r="B61" s="15"/>
    </row>
    <row r="62" spans="1:2" x14ac:dyDescent="0.25">
      <c r="A62" s="10"/>
      <c r="B62" s="15"/>
    </row>
    <row r="63" spans="1:2" x14ac:dyDescent="0.25">
      <c r="A63" s="10"/>
      <c r="B63" s="15"/>
    </row>
    <row r="64" spans="1:2" x14ac:dyDescent="0.25">
      <c r="A64" s="10"/>
      <c r="B64" s="15"/>
    </row>
    <row r="65" spans="1:2" x14ac:dyDescent="0.25">
      <c r="A65" s="10"/>
      <c r="B65" s="15"/>
    </row>
    <row r="66" spans="1:2" x14ac:dyDescent="0.25">
      <c r="A66" s="10"/>
      <c r="B66" s="15"/>
    </row>
    <row r="67" spans="1:2" x14ac:dyDescent="0.25">
      <c r="A67" s="10"/>
      <c r="B67" s="15"/>
    </row>
    <row r="68" spans="1:2" x14ac:dyDescent="0.25">
      <c r="A68" s="10"/>
      <c r="B68" s="15"/>
    </row>
    <row r="69" spans="1:2" x14ac:dyDescent="0.25">
      <c r="A69" s="10"/>
      <c r="B69" s="15"/>
    </row>
    <row r="70" spans="1:2" x14ac:dyDescent="0.25">
      <c r="A70" s="10"/>
      <c r="B70" s="15"/>
    </row>
    <row r="71" spans="1:2" x14ac:dyDescent="0.25">
      <c r="A71" s="10"/>
      <c r="B71" s="15"/>
    </row>
    <row r="72" spans="1:2" x14ac:dyDescent="0.25">
      <c r="A72" s="10"/>
      <c r="B72" s="15"/>
    </row>
    <row r="73" spans="1:2" x14ac:dyDescent="0.25">
      <c r="A73" s="10"/>
      <c r="B73" s="15"/>
    </row>
    <row r="74" spans="1:2" x14ac:dyDescent="0.25">
      <c r="A74" s="10"/>
      <c r="B74" s="15"/>
    </row>
    <row r="75" spans="1:2" x14ac:dyDescent="0.25">
      <c r="A75" s="10"/>
      <c r="B75" s="15"/>
    </row>
    <row r="76" spans="1:2" x14ac:dyDescent="0.25">
      <c r="A76" s="10"/>
      <c r="B76" s="15"/>
    </row>
    <row r="77" spans="1:2" x14ac:dyDescent="0.25">
      <c r="A77" s="10"/>
      <c r="B77" s="15"/>
    </row>
    <row r="78" spans="1:2" x14ac:dyDescent="0.25">
      <c r="A78" s="10"/>
      <c r="B78" s="15"/>
    </row>
    <row r="79" spans="1:2" x14ac:dyDescent="0.25">
      <c r="A79" s="10"/>
      <c r="B79" s="15"/>
    </row>
    <row r="80" spans="1:2" x14ac:dyDescent="0.25">
      <c r="A80" s="10"/>
      <c r="B80" s="15"/>
    </row>
    <row r="81" spans="1:2" x14ac:dyDescent="0.25">
      <c r="A81" s="10"/>
      <c r="B81" s="15"/>
    </row>
    <row r="82" spans="1:2" x14ac:dyDescent="0.25">
      <c r="A82" s="10"/>
      <c r="B82" s="15"/>
    </row>
    <row r="83" spans="1:2" x14ac:dyDescent="0.25">
      <c r="A83" s="10"/>
      <c r="B83" s="15"/>
    </row>
    <row r="84" spans="1:2" x14ac:dyDescent="0.25">
      <c r="A84" s="10"/>
      <c r="B84" s="15"/>
    </row>
    <row r="85" spans="1:2" x14ac:dyDescent="0.25">
      <c r="A85" s="10"/>
      <c r="B85" s="15"/>
    </row>
  </sheetData>
  <autoFilter ref="A6:F39"/>
  <mergeCells count="1">
    <mergeCell ref="A1:F1"/>
  </mergeCells>
  <printOptions gridLines="1"/>
  <pageMargins left="0.15748031496062992" right="0.15748031496062992" top="1.1811023622047245" bottom="0.35433070866141736" header="0.51181102362204722" footer="0.51181102362204722"/>
  <pageSetup paperSize="9" scale="81" fitToHeight="0" orientation="landscape" r:id="rId1"/>
  <headerFooter>
    <oddFooter>&amp;L&amp;A&amp;R&amp;P</oddFooter>
  </headerFooter>
  <rowBreaks count="1" manualBreakCount="1">
    <brk id="17"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theme="4"/>
    <pageSetUpPr fitToPage="1"/>
  </sheetPr>
  <dimension ref="A1:G44"/>
  <sheetViews>
    <sheetView zoomScaleNormal="100" zoomScaleSheetLayoutView="100" workbookViewId="0">
      <selection activeCell="C44" sqref="C44"/>
    </sheetView>
  </sheetViews>
  <sheetFormatPr defaultColWidth="6.6640625" defaultRowHeight="13.8" x14ac:dyDescent="0.3"/>
  <cols>
    <col min="1" max="1" width="6.6640625" style="28" customWidth="1"/>
    <col min="2" max="2" width="50.6640625" style="28" customWidth="1"/>
    <col min="3" max="3" width="11" style="28" bestFit="1" customWidth="1"/>
    <col min="4" max="4" width="11" style="28" customWidth="1"/>
    <col min="5" max="5" width="15.6640625" style="28" customWidth="1"/>
    <col min="6" max="7" width="15.6640625" style="35" customWidth="1"/>
    <col min="8" max="16384" width="6.6640625" style="28"/>
  </cols>
  <sheetData>
    <row r="1" spans="1:7" ht="36" customHeight="1" x14ac:dyDescent="0.3">
      <c r="A1" s="144" t="s">
        <v>318</v>
      </c>
      <c r="B1" s="144"/>
      <c r="C1" s="144"/>
      <c r="D1" s="144"/>
      <c r="E1" s="144"/>
      <c r="F1" s="144"/>
      <c r="G1" s="144"/>
    </row>
    <row r="3" spans="1:7" s="29" customFormat="1" ht="120" x14ac:dyDescent="0.3">
      <c r="A3" s="114" t="s">
        <v>0</v>
      </c>
      <c r="B3" s="114" t="s">
        <v>1</v>
      </c>
      <c r="C3" s="113" t="s">
        <v>287</v>
      </c>
      <c r="D3" s="113" t="s">
        <v>319</v>
      </c>
      <c r="E3" s="114" t="s">
        <v>288</v>
      </c>
      <c r="F3" s="114" t="s">
        <v>32</v>
      </c>
      <c r="G3" s="114" t="s">
        <v>160</v>
      </c>
    </row>
    <row r="4" spans="1:7" s="30" customFormat="1" x14ac:dyDescent="0.25">
      <c r="A4" s="129"/>
      <c r="B4" s="112" t="s">
        <v>289</v>
      </c>
      <c r="C4" s="130"/>
      <c r="D4" s="130"/>
      <c r="E4" s="114"/>
      <c r="F4" s="114">
        <v>60</v>
      </c>
      <c r="G4" s="114">
        <v>40</v>
      </c>
    </row>
    <row r="5" spans="1:7" ht="25.5" hidden="1" customHeight="1" x14ac:dyDescent="0.3">
      <c r="A5" s="119">
        <v>802</v>
      </c>
      <c r="B5" s="120" t="s">
        <v>34</v>
      </c>
      <c r="C5" s="131">
        <v>3</v>
      </c>
      <c r="D5" s="131"/>
      <c r="E5" s="115">
        <f t="shared" ref="E5:E37" si="0">(F5*$F$4+G5*$G$4)/100</f>
        <v>3.08</v>
      </c>
      <c r="F5" s="132">
        <f>'Свод 1'!C6</f>
        <v>2</v>
      </c>
      <c r="G5" s="132">
        <f>'Свод 2'!C6</f>
        <v>4.7</v>
      </c>
    </row>
    <row r="6" spans="1:7" s="31" customFormat="1" ht="25.5" hidden="1" customHeight="1" x14ac:dyDescent="0.3">
      <c r="A6" s="119">
        <v>803</v>
      </c>
      <c r="B6" s="121" t="s">
        <v>7</v>
      </c>
      <c r="C6" s="131">
        <v>3</v>
      </c>
      <c r="D6" s="131"/>
      <c r="E6" s="115">
        <f t="shared" si="0"/>
        <v>2.54</v>
      </c>
      <c r="F6" s="132">
        <f>'Свод 1'!C7</f>
        <v>2.1</v>
      </c>
      <c r="G6" s="132">
        <f>'Свод 2'!C7</f>
        <v>3.2</v>
      </c>
    </row>
    <row r="7" spans="1:7" s="31" customFormat="1" ht="25.5" hidden="1" customHeight="1" x14ac:dyDescent="0.3">
      <c r="A7" s="119">
        <v>811</v>
      </c>
      <c r="B7" s="121" t="s">
        <v>8</v>
      </c>
      <c r="C7" s="131">
        <v>3</v>
      </c>
      <c r="D7" s="131"/>
      <c r="E7" s="115">
        <f t="shared" si="0"/>
        <v>2.54</v>
      </c>
      <c r="F7" s="132">
        <f>'Свод 1'!C8</f>
        <v>2.1</v>
      </c>
      <c r="G7" s="132">
        <f>'Свод 2'!C8</f>
        <v>3.2</v>
      </c>
    </row>
    <row r="8" spans="1:7" s="31" customFormat="1" ht="25.5" hidden="1" customHeight="1" x14ac:dyDescent="0.3">
      <c r="A8" s="119">
        <v>812</v>
      </c>
      <c r="B8" s="120" t="s">
        <v>70</v>
      </c>
      <c r="C8" s="131">
        <v>2</v>
      </c>
      <c r="D8" s="131"/>
      <c r="E8" s="115">
        <f t="shared" si="0"/>
        <v>4.22</v>
      </c>
      <c r="F8" s="132">
        <f>'Свод 1'!C9</f>
        <v>3.7</v>
      </c>
      <c r="G8" s="132">
        <f>'Свод 2'!C9</f>
        <v>5</v>
      </c>
    </row>
    <row r="9" spans="1:7" s="31" customFormat="1" ht="25.5" hidden="1" customHeight="1" x14ac:dyDescent="0.3">
      <c r="A9" s="119">
        <v>814</v>
      </c>
      <c r="B9" s="120" t="s">
        <v>71</v>
      </c>
      <c r="C9" s="131">
        <v>2</v>
      </c>
      <c r="D9" s="131"/>
      <c r="E9" s="115">
        <f t="shared" si="0"/>
        <v>2.78</v>
      </c>
      <c r="F9" s="132">
        <f>'Свод 1'!C10</f>
        <v>1.5</v>
      </c>
      <c r="G9" s="132">
        <f>'Свод 2'!C10</f>
        <v>4.7</v>
      </c>
    </row>
    <row r="10" spans="1:7" s="31" customFormat="1" ht="25.5" hidden="1" customHeight="1" x14ac:dyDescent="0.3">
      <c r="A10" s="119">
        <v>815</v>
      </c>
      <c r="B10" s="121" t="s">
        <v>53</v>
      </c>
      <c r="C10" s="131">
        <v>2</v>
      </c>
      <c r="D10" s="131"/>
      <c r="E10" s="115">
        <f t="shared" si="0"/>
        <v>2.93</v>
      </c>
      <c r="F10" s="132">
        <f>'Свод 1'!C11</f>
        <v>2.75</v>
      </c>
      <c r="G10" s="132">
        <f>'Свод 2'!C11</f>
        <v>3.2</v>
      </c>
    </row>
    <row r="11" spans="1:7" s="31" customFormat="1" ht="25.5" hidden="1" customHeight="1" x14ac:dyDescent="0.3">
      <c r="A11" s="119">
        <v>816</v>
      </c>
      <c r="B11" s="120" t="s">
        <v>35</v>
      </c>
      <c r="C11" s="131">
        <v>2</v>
      </c>
      <c r="D11" s="131"/>
      <c r="E11" s="115">
        <f t="shared" si="0"/>
        <v>2.4</v>
      </c>
      <c r="F11" s="132">
        <f>'Свод 1'!C12</f>
        <v>3</v>
      </c>
      <c r="G11" s="132">
        <f>'Свод 2'!C12</f>
        <v>1.5</v>
      </c>
    </row>
    <row r="12" spans="1:7" s="31" customFormat="1" ht="25.5" hidden="1" customHeight="1" x14ac:dyDescent="0.3">
      <c r="A12" s="119" t="s">
        <v>54</v>
      </c>
      <c r="B12" s="120" t="s">
        <v>55</v>
      </c>
      <c r="C12" s="131">
        <v>3</v>
      </c>
      <c r="D12" s="131"/>
      <c r="E12" s="115">
        <f t="shared" si="0"/>
        <v>2.39</v>
      </c>
      <c r="F12" s="132">
        <f>'Свод 1'!C13</f>
        <v>1.85</v>
      </c>
      <c r="G12" s="132">
        <f>'Свод 2'!C13</f>
        <v>3.2</v>
      </c>
    </row>
    <row r="13" spans="1:7" s="31" customFormat="1" ht="25.5" customHeight="1" x14ac:dyDescent="0.3">
      <c r="A13" s="136">
        <v>855</v>
      </c>
      <c r="B13" s="137" t="s">
        <v>4</v>
      </c>
      <c r="C13" s="138">
        <v>1</v>
      </c>
      <c r="D13" s="138">
        <v>1</v>
      </c>
      <c r="E13" s="139">
        <f t="shared" ref="E13:E35" si="1">(F13*$F$4+G13*$G$4)/100</f>
        <v>3.44</v>
      </c>
      <c r="F13" s="140">
        <f>'Свод 1'!C30</f>
        <v>2.6</v>
      </c>
      <c r="G13" s="140">
        <f>'Свод 2'!C30</f>
        <v>4.7</v>
      </c>
    </row>
    <row r="14" spans="1:7" s="31" customFormat="1" ht="25.5" hidden="1" customHeight="1" x14ac:dyDescent="0.3">
      <c r="A14" s="119">
        <v>821</v>
      </c>
      <c r="B14" s="120" t="s">
        <v>48</v>
      </c>
      <c r="C14" s="131">
        <v>2</v>
      </c>
      <c r="D14" s="131"/>
      <c r="E14" s="115">
        <f t="shared" si="1"/>
        <v>2.81</v>
      </c>
      <c r="F14" s="132">
        <f>'Свод 1'!C15</f>
        <v>1.95</v>
      </c>
      <c r="G14" s="132">
        <f>'Свод 2'!C15</f>
        <v>4.0999999999999996</v>
      </c>
    </row>
    <row r="15" spans="1:7" s="31" customFormat="1" ht="25.5" customHeight="1" x14ac:dyDescent="0.3">
      <c r="A15" s="136">
        <v>820</v>
      </c>
      <c r="B15" s="137" t="s">
        <v>2</v>
      </c>
      <c r="C15" s="138">
        <v>1</v>
      </c>
      <c r="D15" s="138">
        <v>2</v>
      </c>
      <c r="E15" s="139">
        <f t="shared" si="1"/>
        <v>3.32</v>
      </c>
      <c r="F15" s="140">
        <f>'Свод 1'!C14</f>
        <v>2.8</v>
      </c>
      <c r="G15" s="140">
        <f>'Свод 2'!C14</f>
        <v>4.0999999999999996</v>
      </c>
    </row>
    <row r="16" spans="1:7" s="31" customFormat="1" ht="25.5" hidden="1" customHeight="1" x14ac:dyDescent="0.3">
      <c r="A16" s="119" t="s">
        <v>56</v>
      </c>
      <c r="B16" s="121" t="s">
        <v>57</v>
      </c>
      <c r="C16" s="131">
        <v>2</v>
      </c>
      <c r="D16" s="131"/>
      <c r="E16" s="115">
        <f t="shared" si="1"/>
        <v>2.4500000000000002</v>
      </c>
      <c r="F16" s="132">
        <f>'Свод 1'!C17</f>
        <v>1.95</v>
      </c>
      <c r="G16" s="132">
        <f>'Свод 2'!C17</f>
        <v>3.2</v>
      </c>
    </row>
    <row r="17" spans="1:7" s="31" customFormat="1" ht="25.5" customHeight="1" x14ac:dyDescent="0.3">
      <c r="A17" s="136">
        <v>825</v>
      </c>
      <c r="B17" s="137" t="s">
        <v>52</v>
      </c>
      <c r="C17" s="138">
        <v>1</v>
      </c>
      <c r="D17" s="138">
        <v>3</v>
      </c>
      <c r="E17" s="139">
        <f t="shared" si="1"/>
        <v>2.85</v>
      </c>
      <c r="F17" s="140">
        <f>'Свод 1'!C16</f>
        <v>3.35</v>
      </c>
      <c r="G17" s="140">
        <f>'Свод 2'!C16</f>
        <v>2.1</v>
      </c>
    </row>
    <row r="18" spans="1:7" s="31" customFormat="1" ht="25.5" hidden="1" customHeight="1" x14ac:dyDescent="0.3">
      <c r="A18" s="119" t="s">
        <v>164</v>
      </c>
      <c r="B18" s="121" t="s">
        <v>165</v>
      </c>
      <c r="C18" s="131">
        <v>3</v>
      </c>
      <c r="D18" s="131"/>
      <c r="E18" s="115">
        <f t="shared" si="1"/>
        <v>2.6</v>
      </c>
      <c r="F18" s="132">
        <f>'Свод 1'!C19</f>
        <v>1.6</v>
      </c>
      <c r="G18" s="132">
        <f>'Свод 2'!C19</f>
        <v>4.0999999999999996</v>
      </c>
    </row>
    <row r="19" spans="1:7" s="31" customFormat="1" ht="25.5" hidden="1" customHeight="1" x14ac:dyDescent="0.3">
      <c r="A19" s="119">
        <v>832</v>
      </c>
      <c r="B19" s="121" t="s">
        <v>166</v>
      </c>
      <c r="C19" s="131">
        <v>3</v>
      </c>
      <c r="D19" s="131"/>
      <c r="E19" s="115">
        <f t="shared" si="1"/>
        <v>2.4</v>
      </c>
      <c r="F19" s="132">
        <f>'Свод 1'!C20</f>
        <v>2.6</v>
      </c>
      <c r="G19" s="132">
        <f>'Свод 2'!C20</f>
        <v>2.1</v>
      </c>
    </row>
    <row r="20" spans="1:7" s="31" customFormat="1" ht="25.5" hidden="1" customHeight="1" x14ac:dyDescent="0.3">
      <c r="A20" s="119" t="s">
        <v>36</v>
      </c>
      <c r="B20" s="121" t="s">
        <v>50</v>
      </c>
      <c r="C20" s="131">
        <v>2</v>
      </c>
      <c r="D20" s="131"/>
      <c r="E20" s="115">
        <f t="shared" si="1"/>
        <v>2.78</v>
      </c>
      <c r="F20" s="132">
        <f>'Свод 1'!C21</f>
        <v>2.5</v>
      </c>
      <c r="G20" s="132">
        <f>'Свод 2'!C21</f>
        <v>3.2</v>
      </c>
    </row>
    <row r="21" spans="1:7" s="31" customFormat="1" ht="24.75" hidden="1" customHeight="1" x14ac:dyDescent="0.3">
      <c r="A21" s="119">
        <v>834</v>
      </c>
      <c r="B21" s="121" t="s">
        <v>3</v>
      </c>
      <c r="C21" s="131">
        <v>2</v>
      </c>
      <c r="D21" s="131"/>
      <c r="E21" s="115">
        <f t="shared" si="1"/>
        <v>2.52</v>
      </c>
      <c r="F21" s="132">
        <f>'Свод 1'!C22</f>
        <v>3.4</v>
      </c>
      <c r="G21" s="132">
        <f>'Свод 2'!C22</f>
        <v>1.2</v>
      </c>
    </row>
    <row r="22" spans="1:7" s="31" customFormat="1" ht="25.5" hidden="1" customHeight="1" x14ac:dyDescent="0.3">
      <c r="A22" s="119">
        <v>835</v>
      </c>
      <c r="B22" s="120" t="s">
        <v>37</v>
      </c>
      <c r="C22" s="131">
        <v>2</v>
      </c>
      <c r="D22" s="131"/>
      <c r="E22" s="115">
        <f t="shared" si="1"/>
        <v>1.65</v>
      </c>
      <c r="F22" s="132">
        <f>'Свод 1'!C23</f>
        <v>1.75</v>
      </c>
      <c r="G22" s="132">
        <f>'Свод 2'!C23</f>
        <v>1.5</v>
      </c>
    </row>
    <row r="23" spans="1:7" s="31" customFormat="1" ht="25.5" hidden="1" customHeight="1" x14ac:dyDescent="0.3">
      <c r="A23" s="119" t="s">
        <v>47</v>
      </c>
      <c r="B23" s="120" t="s">
        <v>58</v>
      </c>
      <c r="C23" s="131">
        <v>2</v>
      </c>
      <c r="D23" s="131"/>
      <c r="E23" s="115">
        <f t="shared" si="1"/>
        <v>2.1800000000000002</v>
      </c>
      <c r="F23" s="132">
        <f>'Свод 1'!C24</f>
        <v>1.5</v>
      </c>
      <c r="G23" s="132">
        <f>'Свод 2'!C24</f>
        <v>3.2</v>
      </c>
    </row>
    <row r="24" spans="1:7" s="31" customFormat="1" ht="25.5" hidden="1" customHeight="1" x14ac:dyDescent="0.3">
      <c r="A24" s="119">
        <v>840</v>
      </c>
      <c r="B24" s="121" t="s">
        <v>5</v>
      </c>
      <c r="C24" s="131">
        <v>2</v>
      </c>
      <c r="D24" s="131"/>
      <c r="E24" s="115">
        <f t="shared" si="1"/>
        <v>2.63</v>
      </c>
      <c r="F24" s="132">
        <f>'Свод 1'!C25</f>
        <v>2.25</v>
      </c>
      <c r="G24" s="132">
        <f>'Свод 2'!C25</f>
        <v>3.2</v>
      </c>
    </row>
    <row r="25" spans="1:7" s="31" customFormat="1" ht="25.5" hidden="1" customHeight="1" x14ac:dyDescent="0.3">
      <c r="A25" s="119">
        <v>843</v>
      </c>
      <c r="B25" s="120" t="s">
        <v>44</v>
      </c>
      <c r="C25" s="131">
        <v>3</v>
      </c>
      <c r="D25" s="131"/>
      <c r="E25" s="115">
        <f t="shared" si="1"/>
        <v>2.39</v>
      </c>
      <c r="F25" s="132">
        <f>'Свод 1'!C26</f>
        <v>1.85</v>
      </c>
      <c r="G25" s="132">
        <f>'Свод 2'!C26</f>
        <v>3.2</v>
      </c>
    </row>
    <row r="26" spans="1:7" s="31" customFormat="1" ht="25.5" hidden="1" customHeight="1" x14ac:dyDescent="0.3">
      <c r="A26" s="119" t="s">
        <v>38</v>
      </c>
      <c r="B26" s="120" t="s">
        <v>45</v>
      </c>
      <c r="C26" s="131">
        <v>3</v>
      </c>
      <c r="D26" s="131"/>
      <c r="E26" s="115">
        <f t="shared" si="1"/>
        <v>2.39</v>
      </c>
      <c r="F26" s="132">
        <f>'Свод 1'!C27</f>
        <v>1.85</v>
      </c>
      <c r="G26" s="132">
        <f>'Свод 2'!C27</f>
        <v>3.2</v>
      </c>
    </row>
    <row r="27" spans="1:7" s="31" customFormat="1" ht="25.5" hidden="1" customHeight="1" x14ac:dyDescent="0.3">
      <c r="A27" s="119">
        <v>846</v>
      </c>
      <c r="B27" s="121" t="s">
        <v>168</v>
      </c>
      <c r="C27" s="131">
        <v>3</v>
      </c>
      <c r="D27" s="131"/>
      <c r="E27" s="115">
        <f t="shared" si="1"/>
        <v>3.14</v>
      </c>
      <c r="F27" s="132">
        <f>'Свод 1'!C28</f>
        <v>3.1</v>
      </c>
      <c r="G27" s="132">
        <f>'Свод 2'!C28</f>
        <v>3.2</v>
      </c>
    </row>
    <row r="28" spans="1:7" s="31" customFormat="1" ht="25.5" hidden="1" customHeight="1" x14ac:dyDescent="0.3">
      <c r="A28" s="119" t="s">
        <v>63</v>
      </c>
      <c r="B28" s="121" t="s">
        <v>64</v>
      </c>
      <c r="C28" s="131">
        <v>2</v>
      </c>
      <c r="D28" s="131"/>
      <c r="E28" s="115">
        <f t="shared" si="1"/>
        <v>2.4900000000000002</v>
      </c>
      <c r="F28" s="132">
        <f>'Свод 1'!C29</f>
        <v>3.15</v>
      </c>
      <c r="G28" s="132">
        <f>'Свод 2'!C29</f>
        <v>1.5</v>
      </c>
    </row>
    <row r="29" spans="1:7" s="31" customFormat="1" ht="25.5" customHeight="1" x14ac:dyDescent="0.3">
      <c r="A29" s="133">
        <v>861</v>
      </c>
      <c r="B29" s="134" t="s">
        <v>66</v>
      </c>
      <c r="C29" s="131">
        <v>1</v>
      </c>
      <c r="D29" s="131">
        <v>4</v>
      </c>
      <c r="E29" s="115">
        <f t="shared" si="1"/>
        <v>2.73</v>
      </c>
      <c r="F29" s="132">
        <f>'Свод 1'!C33</f>
        <v>3.15</v>
      </c>
      <c r="G29" s="132">
        <f>'Свод 2'!C33</f>
        <v>2.1</v>
      </c>
    </row>
    <row r="30" spans="1:7" s="31" customFormat="1" ht="25.5" hidden="1" customHeight="1" x14ac:dyDescent="0.3">
      <c r="A30" s="119">
        <v>856</v>
      </c>
      <c r="B30" s="121" t="s">
        <v>9</v>
      </c>
      <c r="C30" s="131">
        <v>2</v>
      </c>
      <c r="D30" s="131"/>
      <c r="E30" s="115">
        <f t="shared" si="1"/>
        <v>2.57</v>
      </c>
      <c r="F30" s="132">
        <f>'Свод 1'!C31</f>
        <v>2.15</v>
      </c>
      <c r="G30" s="132">
        <f>'Свод 2'!C31</f>
        <v>3.2</v>
      </c>
    </row>
    <row r="31" spans="1:7" s="31" customFormat="1" ht="25.5" hidden="1" customHeight="1" x14ac:dyDescent="0.3">
      <c r="A31" s="119" t="s">
        <v>65</v>
      </c>
      <c r="B31" s="120" t="s">
        <v>167</v>
      </c>
      <c r="C31" s="131">
        <v>2</v>
      </c>
      <c r="D31" s="131"/>
      <c r="E31" s="115">
        <f t="shared" si="1"/>
        <v>2.2400000000000002</v>
      </c>
      <c r="F31" s="132">
        <f>'Свод 1'!C32</f>
        <v>1</v>
      </c>
      <c r="G31" s="132">
        <f>'Свод 2'!C32</f>
        <v>4.0999999999999996</v>
      </c>
    </row>
    <row r="32" spans="1:7" s="31" customFormat="1" ht="25.5" customHeight="1" x14ac:dyDescent="0.3">
      <c r="A32" s="133">
        <v>830</v>
      </c>
      <c r="B32" s="134" t="s">
        <v>43</v>
      </c>
      <c r="C32" s="131">
        <v>1</v>
      </c>
      <c r="D32" s="131">
        <v>5</v>
      </c>
      <c r="E32" s="115">
        <f t="shared" si="1"/>
        <v>2.25</v>
      </c>
      <c r="F32" s="132">
        <f>'Свод 1'!C18</f>
        <v>1.95</v>
      </c>
      <c r="G32" s="132">
        <f>'Свод 2'!C18</f>
        <v>2.7</v>
      </c>
    </row>
    <row r="33" spans="1:7" s="31" customFormat="1" ht="25.5" hidden="1" customHeight="1" x14ac:dyDescent="0.3">
      <c r="A33" s="119" t="s">
        <v>60</v>
      </c>
      <c r="B33" s="121" t="s">
        <v>59</v>
      </c>
      <c r="C33" s="131">
        <v>2</v>
      </c>
      <c r="D33" s="131"/>
      <c r="E33" s="115">
        <f t="shared" si="1"/>
        <v>1.79</v>
      </c>
      <c r="F33" s="132">
        <f>'Свод 1'!C34</f>
        <v>1.25</v>
      </c>
      <c r="G33" s="132">
        <f>'Свод 2'!C34</f>
        <v>2.6</v>
      </c>
    </row>
    <row r="34" spans="1:7" s="31" customFormat="1" ht="25.5" hidden="1" customHeight="1" x14ac:dyDescent="0.3">
      <c r="A34" s="119">
        <v>875</v>
      </c>
      <c r="B34" s="121" t="s">
        <v>6</v>
      </c>
      <c r="C34" s="131">
        <v>2</v>
      </c>
      <c r="D34" s="131"/>
      <c r="E34" s="115">
        <f t="shared" si="1"/>
        <v>2.33</v>
      </c>
      <c r="F34" s="132">
        <f>'Свод 1'!C35</f>
        <v>1.75</v>
      </c>
      <c r="G34" s="132">
        <f>'Свод 2'!C35</f>
        <v>3.2</v>
      </c>
    </row>
    <row r="35" spans="1:7" s="31" customFormat="1" ht="25.5" customHeight="1" x14ac:dyDescent="0.3">
      <c r="A35" s="133">
        <v>880</v>
      </c>
      <c r="B35" s="135" t="s">
        <v>49</v>
      </c>
      <c r="C35" s="131">
        <v>1</v>
      </c>
      <c r="D35" s="131">
        <v>6</v>
      </c>
      <c r="E35" s="115">
        <f t="shared" si="1"/>
        <v>1.47</v>
      </c>
      <c r="F35" s="132">
        <f>'Свод 1'!C36</f>
        <v>1.25</v>
      </c>
      <c r="G35" s="132">
        <f>'Свод 2'!C36</f>
        <v>1.8</v>
      </c>
    </row>
    <row r="36" spans="1:7" s="31" customFormat="1" ht="25.5" hidden="1" customHeight="1" x14ac:dyDescent="0.3">
      <c r="A36" s="119">
        <v>886</v>
      </c>
      <c r="B36" s="120" t="s">
        <v>46</v>
      </c>
      <c r="C36" s="131">
        <v>2</v>
      </c>
      <c r="D36" s="131"/>
      <c r="E36" s="115">
        <f t="shared" si="0"/>
        <v>2.75</v>
      </c>
      <c r="F36" s="132">
        <f>'Свод 1'!C37</f>
        <v>1.85</v>
      </c>
      <c r="G36" s="132">
        <f>'Свод 2'!C37</f>
        <v>4.0999999999999996</v>
      </c>
    </row>
    <row r="37" spans="1:7" s="31" customFormat="1" ht="25.5" hidden="1" customHeight="1" x14ac:dyDescent="0.3">
      <c r="A37" s="119">
        <v>892</v>
      </c>
      <c r="B37" s="120" t="s">
        <v>39</v>
      </c>
      <c r="C37" s="131">
        <v>3</v>
      </c>
      <c r="D37" s="131"/>
      <c r="E37" s="115">
        <f t="shared" si="0"/>
        <v>2.84</v>
      </c>
      <c r="F37" s="132">
        <f>'Свод 1'!C38</f>
        <v>2.6</v>
      </c>
      <c r="G37" s="132">
        <f>'Свод 2'!C38</f>
        <v>3.2</v>
      </c>
    </row>
    <row r="38" spans="1:7" x14ac:dyDescent="0.3">
      <c r="F38" s="33"/>
      <c r="G38" s="33"/>
    </row>
    <row r="39" spans="1:7" x14ac:dyDescent="0.3">
      <c r="F39" s="33"/>
      <c r="G39" s="33"/>
    </row>
    <row r="40" spans="1:7" x14ac:dyDescent="0.3">
      <c r="F40" s="33"/>
      <c r="G40" s="33"/>
    </row>
    <row r="41" spans="1:7" x14ac:dyDescent="0.3">
      <c r="F41" s="33"/>
      <c r="G41" s="33"/>
    </row>
    <row r="42" spans="1:7" x14ac:dyDescent="0.3">
      <c r="F42" s="33"/>
      <c r="G42" s="33"/>
    </row>
    <row r="43" spans="1:7" x14ac:dyDescent="0.3">
      <c r="F43" s="33"/>
      <c r="G43" s="33"/>
    </row>
    <row r="44" spans="1:7" x14ac:dyDescent="0.3">
      <c r="F44" s="33"/>
      <c r="G44" s="33"/>
    </row>
  </sheetData>
  <autoFilter ref="A4:G37">
    <filterColumn colId="2">
      <filters>
        <filter val="1"/>
      </filters>
    </filterColumn>
    <sortState ref="A13:G35">
      <sortCondition descending="1" ref="E4:E37"/>
    </sortState>
  </autoFilter>
  <mergeCells count="1">
    <mergeCell ref="A1:G1"/>
  </mergeCells>
  <pageMargins left="0" right="0" top="0" bottom="0" header="0" footer="0"/>
  <pageSetup paperSize="9" fitToHeight="0" orientation="landscape" r:id="rId1"/>
  <headerFoot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theme="4"/>
    <pageSetUpPr fitToPage="1"/>
  </sheetPr>
  <dimension ref="A1:G44"/>
  <sheetViews>
    <sheetView view="pageBreakPreview" zoomScaleNormal="100" zoomScaleSheetLayoutView="100" workbookViewId="0">
      <selection activeCell="J22" sqref="J22"/>
    </sheetView>
  </sheetViews>
  <sheetFormatPr defaultColWidth="6.6640625" defaultRowHeight="13.8" x14ac:dyDescent="0.3"/>
  <cols>
    <col min="1" max="1" width="6.6640625" style="28" customWidth="1"/>
    <col min="2" max="2" width="55.5546875" style="28" customWidth="1"/>
    <col min="3" max="3" width="11" style="28" bestFit="1" customWidth="1"/>
    <col min="4" max="4" width="11" style="28" customWidth="1"/>
    <col min="5" max="5" width="26.6640625" style="28" customWidth="1"/>
    <col min="6" max="6" width="15.6640625" style="35" customWidth="1"/>
    <col min="7" max="7" width="22.6640625" style="35" customWidth="1"/>
    <col min="8" max="16384" width="6.6640625" style="28"/>
  </cols>
  <sheetData>
    <row r="1" spans="1:7" ht="36" customHeight="1" x14ac:dyDescent="0.3">
      <c r="A1" s="144" t="s">
        <v>318</v>
      </c>
      <c r="B1" s="144"/>
      <c r="C1" s="144"/>
      <c r="D1" s="144"/>
      <c r="E1" s="144"/>
      <c r="F1" s="144"/>
      <c r="G1" s="144"/>
    </row>
    <row r="3" spans="1:7" s="29" customFormat="1" ht="76.5" customHeight="1" x14ac:dyDescent="0.3">
      <c r="A3" s="114" t="s">
        <v>0</v>
      </c>
      <c r="B3" s="114" t="s">
        <v>1</v>
      </c>
      <c r="C3" s="113" t="s">
        <v>287</v>
      </c>
      <c r="D3" s="113" t="s">
        <v>319</v>
      </c>
      <c r="E3" s="114" t="s">
        <v>288</v>
      </c>
      <c r="F3" s="114" t="s">
        <v>32</v>
      </c>
      <c r="G3" s="114" t="s">
        <v>160</v>
      </c>
    </row>
    <row r="4" spans="1:7" s="30" customFormat="1" x14ac:dyDescent="0.25">
      <c r="A4" s="129"/>
      <c r="B4" s="112" t="s">
        <v>289</v>
      </c>
      <c r="C4" s="130"/>
      <c r="D4" s="130"/>
      <c r="E4" s="114"/>
      <c r="F4" s="114">
        <v>60</v>
      </c>
      <c r="G4" s="114">
        <v>40</v>
      </c>
    </row>
    <row r="5" spans="1:7" ht="25.5" hidden="1" customHeight="1" x14ac:dyDescent="0.3">
      <c r="A5" s="133">
        <v>802</v>
      </c>
      <c r="B5" s="135" t="s">
        <v>34</v>
      </c>
      <c r="C5" s="131">
        <v>3</v>
      </c>
      <c r="D5" s="131"/>
      <c r="E5" s="115">
        <f t="shared" ref="E5:E37" si="0">(F5*$F$4+G5*$G$4)/100</f>
        <v>3.08</v>
      </c>
      <c r="F5" s="132">
        <f>'Свод 1'!C6</f>
        <v>2</v>
      </c>
      <c r="G5" s="132">
        <f>'Свод 2'!C6</f>
        <v>4.7</v>
      </c>
    </row>
    <row r="6" spans="1:7" s="31" customFormat="1" ht="25.5" hidden="1" customHeight="1" x14ac:dyDescent="0.3">
      <c r="A6" s="133">
        <v>803</v>
      </c>
      <c r="B6" s="134" t="s">
        <v>7</v>
      </c>
      <c r="C6" s="131">
        <v>3</v>
      </c>
      <c r="D6" s="131"/>
      <c r="E6" s="115">
        <f t="shared" si="0"/>
        <v>2.54</v>
      </c>
      <c r="F6" s="132">
        <f>'Свод 1'!C7</f>
        <v>2.1</v>
      </c>
      <c r="G6" s="132">
        <f>'Свод 2'!C7</f>
        <v>3.2</v>
      </c>
    </row>
    <row r="7" spans="1:7" s="31" customFormat="1" ht="25.5" hidden="1" customHeight="1" x14ac:dyDescent="0.3">
      <c r="A7" s="133">
        <v>811</v>
      </c>
      <c r="B7" s="134" t="s">
        <v>8</v>
      </c>
      <c r="C7" s="131">
        <v>3</v>
      </c>
      <c r="D7" s="131"/>
      <c r="E7" s="115">
        <f t="shared" si="0"/>
        <v>2.54</v>
      </c>
      <c r="F7" s="132">
        <f>'Свод 1'!C8</f>
        <v>2.1</v>
      </c>
      <c r="G7" s="132">
        <f>'Свод 2'!C8</f>
        <v>3.2</v>
      </c>
    </row>
    <row r="8" spans="1:7" s="31" customFormat="1" ht="25.5" customHeight="1" x14ac:dyDescent="0.3">
      <c r="A8" s="136">
        <v>812</v>
      </c>
      <c r="B8" s="142" t="s">
        <v>70</v>
      </c>
      <c r="C8" s="138">
        <v>2</v>
      </c>
      <c r="D8" s="138">
        <v>1</v>
      </c>
      <c r="E8" s="139">
        <f t="shared" ref="E8:E36" si="1">(F8*$F$4+G8*$G$4)/100</f>
        <v>4.22</v>
      </c>
      <c r="F8" s="140">
        <f>'Свод 1'!C9</f>
        <v>3.7</v>
      </c>
      <c r="G8" s="140">
        <f>'Свод 2'!C9</f>
        <v>5</v>
      </c>
    </row>
    <row r="9" spans="1:7" s="31" customFormat="1" ht="25.5" customHeight="1" x14ac:dyDescent="0.3">
      <c r="A9" s="136">
        <v>815</v>
      </c>
      <c r="B9" s="137" t="s">
        <v>53</v>
      </c>
      <c r="C9" s="138">
        <v>2</v>
      </c>
      <c r="D9" s="138">
        <v>2</v>
      </c>
      <c r="E9" s="139">
        <f t="shared" si="1"/>
        <v>2.93</v>
      </c>
      <c r="F9" s="140">
        <f>'Свод 1'!C11</f>
        <v>2.75</v>
      </c>
      <c r="G9" s="140">
        <f>'Свод 2'!C11</f>
        <v>3.2</v>
      </c>
    </row>
    <row r="10" spans="1:7" s="31" customFormat="1" ht="26.4" x14ac:dyDescent="0.3">
      <c r="A10" s="136">
        <v>821</v>
      </c>
      <c r="B10" s="142" t="s">
        <v>48</v>
      </c>
      <c r="C10" s="138">
        <v>2</v>
      </c>
      <c r="D10" s="138">
        <v>3</v>
      </c>
      <c r="E10" s="139">
        <f t="shared" si="1"/>
        <v>2.81</v>
      </c>
      <c r="F10" s="140">
        <f>'Свод 1'!C15</f>
        <v>1.95</v>
      </c>
      <c r="G10" s="140">
        <f>'Свод 2'!C15</f>
        <v>4.0999999999999996</v>
      </c>
    </row>
    <row r="11" spans="1:7" s="31" customFormat="1" ht="25.5" customHeight="1" x14ac:dyDescent="0.3">
      <c r="A11" s="133">
        <v>814</v>
      </c>
      <c r="B11" s="135" t="s">
        <v>71</v>
      </c>
      <c r="C11" s="131">
        <v>2</v>
      </c>
      <c r="D11" s="141" t="s">
        <v>320</v>
      </c>
      <c r="E11" s="115">
        <f t="shared" si="1"/>
        <v>2.78</v>
      </c>
      <c r="F11" s="132">
        <f>'Свод 1'!C10</f>
        <v>1.5</v>
      </c>
      <c r="G11" s="132">
        <f>'Свод 2'!C10</f>
        <v>4.7</v>
      </c>
    </row>
    <row r="12" spans="1:7" s="31" customFormat="1" ht="25.5" hidden="1" customHeight="1" x14ac:dyDescent="0.3">
      <c r="A12" s="133" t="s">
        <v>54</v>
      </c>
      <c r="B12" s="135" t="s">
        <v>55</v>
      </c>
      <c r="C12" s="131">
        <v>3</v>
      </c>
      <c r="D12" s="131"/>
      <c r="E12" s="115">
        <f t="shared" si="1"/>
        <v>2.39</v>
      </c>
      <c r="F12" s="132">
        <f>'Свод 1'!C13</f>
        <v>1.85</v>
      </c>
      <c r="G12" s="132">
        <f>'Свод 2'!C13</f>
        <v>3.2</v>
      </c>
    </row>
    <row r="13" spans="1:7" s="31" customFormat="1" ht="15" hidden="1" customHeight="1" x14ac:dyDescent="0.3">
      <c r="A13" s="133">
        <v>820</v>
      </c>
      <c r="B13" s="134" t="s">
        <v>2</v>
      </c>
      <c r="C13" s="131">
        <v>1</v>
      </c>
      <c r="D13" s="131"/>
      <c r="E13" s="115">
        <f t="shared" si="1"/>
        <v>3.32</v>
      </c>
      <c r="F13" s="132">
        <f>'Свод 1'!C14</f>
        <v>2.8</v>
      </c>
      <c r="G13" s="132">
        <f>'Свод 2'!C14</f>
        <v>4.0999999999999996</v>
      </c>
    </row>
    <row r="14" spans="1:7" s="31" customFormat="1" ht="25.5" customHeight="1" x14ac:dyDescent="0.3">
      <c r="A14" s="133" t="s">
        <v>36</v>
      </c>
      <c r="B14" s="134" t="s">
        <v>50</v>
      </c>
      <c r="C14" s="131">
        <v>2</v>
      </c>
      <c r="D14" s="141" t="s">
        <v>320</v>
      </c>
      <c r="E14" s="115">
        <f t="shared" si="1"/>
        <v>2.78</v>
      </c>
      <c r="F14" s="132">
        <f>'Свод 1'!C21</f>
        <v>2.5</v>
      </c>
      <c r="G14" s="132">
        <f>'Свод 2'!C21</f>
        <v>3.2</v>
      </c>
    </row>
    <row r="15" spans="1:7" s="31" customFormat="1" ht="15" hidden="1" customHeight="1" x14ac:dyDescent="0.3">
      <c r="A15" s="133">
        <v>825</v>
      </c>
      <c r="B15" s="134" t="s">
        <v>52</v>
      </c>
      <c r="C15" s="131">
        <v>1</v>
      </c>
      <c r="D15" s="131"/>
      <c r="E15" s="115">
        <f t="shared" si="1"/>
        <v>2.85</v>
      </c>
      <c r="F15" s="132">
        <f>'Свод 1'!C16</f>
        <v>3.35</v>
      </c>
      <c r="G15" s="132">
        <f>'Свод 2'!C16</f>
        <v>2.1</v>
      </c>
    </row>
    <row r="16" spans="1:7" s="31" customFormat="1" ht="25.5" customHeight="1" x14ac:dyDescent="0.3">
      <c r="A16" s="133">
        <v>886</v>
      </c>
      <c r="B16" s="135" t="s">
        <v>46</v>
      </c>
      <c r="C16" s="131">
        <v>2</v>
      </c>
      <c r="D16" s="141" t="s">
        <v>321</v>
      </c>
      <c r="E16" s="115">
        <f t="shared" si="1"/>
        <v>2.75</v>
      </c>
      <c r="F16" s="132">
        <f>'Свод 1'!C37</f>
        <v>1.85</v>
      </c>
      <c r="G16" s="132">
        <f>'Свод 2'!C37</f>
        <v>4.0999999999999996</v>
      </c>
    </row>
    <row r="17" spans="1:7" s="31" customFormat="1" ht="15" hidden="1" customHeight="1" x14ac:dyDescent="0.3">
      <c r="A17" s="133">
        <v>830</v>
      </c>
      <c r="B17" s="134" t="s">
        <v>43</v>
      </c>
      <c r="C17" s="131">
        <v>1</v>
      </c>
      <c r="D17" s="131"/>
      <c r="E17" s="115">
        <f t="shared" si="1"/>
        <v>2.25</v>
      </c>
      <c r="F17" s="132">
        <f>'Свод 1'!C18</f>
        <v>1.95</v>
      </c>
      <c r="G17" s="132">
        <f>'Свод 2'!C18</f>
        <v>2.7</v>
      </c>
    </row>
    <row r="18" spans="1:7" s="31" customFormat="1" ht="25.5" hidden="1" customHeight="1" x14ac:dyDescent="0.3">
      <c r="A18" s="133" t="s">
        <v>164</v>
      </c>
      <c r="B18" s="134" t="s">
        <v>165</v>
      </c>
      <c r="C18" s="131">
        <v>3</v>
      </c>
      <c r="D18" s="131"/>
      <c r="E18" s="115">
        <f t="shared" si="1"/>
        <v>2.6</v>
      </c>
      <c r="F18" s="132">
        <f>'Свод 1'!C19</f>
        <v>1.6</v>
      </c>
      <c r="G18" s="132">
        <f>'Свод 2'!C19</f>
        <v>4.0999999999999996</v>
      </c>
    </row>
    <row r="19" spans="1:7" s="31" customFormat="1" ht="25.5" hidden="1" customHeight="1" x14ac:dyDescent="0.3">
      <c r="A19" s="133">
        <v>832</v>
      </c>
      <c r="B19" s="134" t="s">
        <v>166</v>
      </c>
      <c r="C19" s="131">
        <v>3</v>
      </c>
      <c r="D19" s="131"/>
      <c r="E19" s="115">
        <f t="shared" si="1"/>
        <v>2.4</v>
      </c>
      <c r="F19" s="132">
        <f>'Свод 1'!C20</f>
        <v>2.6</v>
      </c>
      <c r="G19" s="132">
        <f>'Свод 2'!C20</f>
        <v>2.1</v>
      </c>
    </row>
    <row r="20" spans="1:7" s="31" customFormat="1" ht="25.5" customHeight="1" x14ac:dyDescent="0.3">
      <c r="A20" s="133">
        <v>840</v>
      </c>
      <c r="B20" s="134" t="s">
        <v>5</v>
      </c>
      <c r="C20" s="131">
        <v>2</v>
      </c>
      <c r="D20" s="141" t="s">
        <v>322</v>
      </c>
      <c r="E20" s="115">
        <f t="shared" si="1"/>
        <v>2.63</v>
      </c>
      <c r="F20" s="132">
        <f>'Свод 1'!C25</f>
        <v>2.25</v>
      </c>
      <c r="G20" s="132">
        <f>'Свод 2'!C25</f>
        <v>3.2</v>
      </c>
    </row>
    <row r="21" spans="1:7" s="31" customFormat="1" ht="24.75" customHeight="1" x14ac:dyDescent="0.3">
      <c r="A21" s="133">
        <v>856</v>
      </c>
      <c r="B21" s="134" t="s">
        <v>9</v>
      </c>
      <c r="C21" s="131">
        <v>2</v>
      </c>
      <c r="D21" s="141" t="s">
        <v>277</v>
      </c>
      <c r="E21" s="115">
        <f t="shared" si="1"/>
        <v>2.57</v>
      </c>
      <c r="F21" s="132">
        <f>'Свод 1'!C31</f>
        <v>2.15</v>
      </c>
      <c r="G21" s="132">
        <f>'Свод 2'!C31</f>
        <v>3.2</v>
      </c>
    </row>
    <row r="22" spans="1:7" s="31" customFormat="1" ht="25.5" customHeight="1" x14ac:dyDescent="0.3">
      <c r="A22" s="133">
        <v>834</v>
      </c>
      <c r="B22" s="134" t="s">
        <v>3</v>
      </c>
      <c r="C22" s="131">
        <v>2</v>
      </c>
      <c r="D22" s="141" t="s">
        <v>276</v>
      </c>
      <c r="E22" s="115">
        <f t="shared" si="1"/>
        <v>2.52</v>
      </c>
      <c r="F22" s="132">
        <f>'Свод 1'!C22</f>
        <v>3.4</v>
      </c>
      <c r="G22" s="132">
        <f>'Свод 2'!C22</f>
        <v>1.2</v>
      </c>
    </row>
    <row r="23" spans="1:7" s="31" customFormat="1" ht="25.5" customHeight="1" x14ac:dyDescent="0.3">
      <c r="A23" s="133" t="s">
        <v>63</v>
      </c>
      <c r="B23" s="134" t="s">
        <v>64</v>
      </c>
      <c r="C23" s="131">
        <v>2</v>
      </c>
      <c r="D23" s="141" t="s">
        <v>323</v>
      </c>
      <c r="E23" s="115">
        <f t="shared" si="1"/>
        <v>2.4900000000000002</v>
      </c>
      <c r="F23" s="132">
        <f>'Свод 1'!C29</f>
        <v>3.15</v>
      </c>
      <c r="G23" s="132">
        <f>'Свод 2'!C29</f>
        <v>1.5</v>
      </c>
    </row>
    <row r="24" spans="1:7" s="31" customFormat="1" ht="25.5" customHeight="1" x14ac:dyDescent="0.3">
      <c r="A24" s="133" t="s">
        <v>56</v>
      </c>
      <c r="B24" s="134" t="s">
        <v>57</v>
      </c>
      <c r="C24" s="131">
        <v>2</v>
      </c>
      <c r="D24" s="141" t="s">
        <v>324</v>
      </c>
      <c r="E24" s="115">
        <f t="shared" si="1"/>
        <v>2.4500000000000002</v>
      </c>
      <c r="F24" s="132">
        <f>'Свод 1'!C17</f>
        <v>1.95</v>
      </c>
      <c r="G24" s="132">
        <f>'Свод 2'!C17</f>
        <v>3.2</v>
      </c>
    </row>
    <row r="25" spans="1:7" s="31" customFormat="1" ht="25.5" hidden="1" customHeight="1" x14ac:dyDescent="0.3">
      <c r="A25" s="133">
        <v>843</v>
      </c>
      <c r="B25" s="135" t="s">
        <v>44</v>
      </c>
      <c r="C25" s="131">
        <v>3</v>
      </c>
      <c r="D25" s="131"/>
      <c r="E25" s="115">
        <f t="shared" si="1"/>
        <v>2.39</v>
      </c>
      <c r="F25" s="132">
        <f>'Свод 1'!C26</f>
        <v>1.85</v>
      </c>
      <c r="G25" s="132">
        <f>'Свод 2'!C26</f>
        <v>3.2</v>
      </c>
    </row>
    <row r="26" spans="1:7" s="31" customFormat="1" ht="25.5" hidden="1" customHeight="1" x14ac:dyDescent="0.3">
      <c r="A26" s="133" t="s">
        <v>38</v>
      </c>
      <c r="B26" s="135" t="s">
        <v>45</v>
      </c>
      <c r="C26" s="131">
        <v>3</v>
      </c>
      <c r="D26" s="131"/>
      <c r="E26" s="115">
        <f t="shared" si="1"/>
        <v>2.39</v>
      </c>
      <c r="F26" s="132">
        <f>'Свод 1'!C27</f>
        <v>1.85</v>
      </c>
      <c r="G26" s="132">
        <f>'Свод 2'!C27</f>
        <v>3.2</v>
      </c>
    </row>
    <row r="27" spans="1:7" s="31" customFormat="1" ht="25.5" hidden="1" customHeight="1" x14ac:dyDescent="0.3">
      <c r="A27" s="133">
        <v>846</v>
      </c>
      <c r="B27" s="134" t="s">
        <v>168</v>
      </c>
      <c r="C27" s="131">
        <v>3</v>
      </c>
      <c r="D27" s="131"/>
      <c r="E27" s="115">
        <f t="shared" si="1"/>
        <v>3.14</v>
      </c>
      <c r="F27" s="132">
        <f>'Свод 1'!C28</f>
        <v>3.1</v>
      </c>
      <c r="G27" s="132">
        <f>'Свод 2'!C28</f>
        <v>3.2</v>
      </c>
    </row>
    <row r="28" spans="1:7" s="31" customFormat="1" ht="25.5" customHeight="1" x14ac:dyDescent="0.3">
      <c r="A28" s="133">
        <v>816</v>
      </c>
      <c r="B28" s="135" t="s">
        <v>35</v>
      </c>
      <c r="C28" s="131">
        <v>2</v>
      </c>
      <c r="D28" s="141" t="s">
        <v>283</v>
      </c>
      <c r="E28" s="115">
        <f t="shared" si="1"/>
        <v>2.4</v>
      </c>
      <c r="F28" s="132">
        <f>'Свод 1'!C12</f>
        <v>3</v>
      </c>
      <c r="G28" s="132">
        <f>'Свод 2'!C12</f>
        <v>1.5</v>
      </c>
    </row>
    <row r="29" spans="1:7" s="31" customFormat="1" ht="15" hidden="1" customHeight="1" x14ac:dyDescent="0.3">
      <c r="A29" s="133">
        <v>855</v>
      </c>
      <c r="B29" s="134" t="s">
        <v>4</v>
      </c>
      <c r="C29" s="131">
        <v>1</v>
      </c>
      <c r="D29" s="131"/>
      <c r="E29" s="115">
        <f t="shared" si="1"/>
        <v>3.44</v>
      </c>
      <c r="F29" s="132">
        <f>'Свод 1'!C30</f>
        <v>2.6</v>
      </c>
      <c r="G29" s="132">
        <f>'Свод 2'!C30</f>
        <v>4.7</v>
      </c>
    </row>
    <row r="30" spans="1:7" s="31" customFormat="1" ht="25.5" customHeight="1" x14ac:dyDescent="0.3">
      <c r="A30" s="133">
        <v>875</v>
      </c>
      <c r="B30" s="134" t="s">
        <v>6</v>
      </c>
      <c r="C30" s="131">
        <v>2</v>
      </c>
      <c r="D30" s="141" t="s">
        <v>325</v>
      </c>
      <c r="E30" s="115">
        <f t="shared" si="1"/>
        <v>2.33</v>
      </c>
      <c r="F30" s="132">
        <f>'Свод 1'!C35</f>
        <v>1.75</v>
      </c>
      <c r="G30" s="132">
        <f>'Свод 2'!C35</f>
        <v>3.2</v>
      </c>
    </row>
    <row r="31" spans="1:7" s="31" customFormat="1" ht="25.5" customHeight="1" x14ac:dyDescent="0.3">
      <c r="A31" s="133" t="s">
        <v>65</v>
      </c>
      <c r="B31" s="135" t="s">
        <v>167</v>
      </c>
      <c r="C31" s="131">
        <v>2</v>
      </c>
      <c r="D31" s="141" t="s">
        <v>326</v>
      </c>
      <c r="E31" s="115">
        <f t="shared" si="1"/>
        <v>2.2400000000000002</v>
      </c>
      <c r="F31" s="132">
        <f>'Свод 1'!C32</f>
        <v>1</v>
      </c>
      <c r="G31" s="132">
        <f>'Свод 2'!C32</f>
        <v>4.0999999999999996</v>
      </c>
    </row>
    <row r="32" spans="1:7" s="31" customFormat="1" ht="25.5" hidden="1" customHeight="1" x14ac:dyDescent="0.3">
      <c r="A32" s="133">
        <v>861</v>
      </c>
      <c r="B32" s="134" t="s">
        <v>66</v>
      </c>
      <c r="C32" s="131">
        <v>1</v>
      </c>
      <c r="D32" s="131"/>
      <c r="E32" s="115">
        <f t="shared" si="1"/>
        <v>2.73</v>
      </c>
      <c r="F32" s="132">
        <f>'Свод 1'!C33</f>
        <v>3.15</v>
      </c>
      <c r="G32" s="132">
        <f>'Свод 2'!C33</f>
        <v>2.1</v>
      </c>
    </row>
    <row r="33" spans="1:7" s="31" customFormat="1" ht="25.5" customHeight="1" x14ac:dyDescent="0.3">
      <c r="A33" s="133" t="s">
        <v>47</v>
      </c>
      <c r="B33" s="135" t="s">
        <v>58</v>
      </c>
      <c r="C33" s="131">
        <v>2</v>
      </c>
      <c r="D33" s="141" t="s">
        <v>327</v>
      </c>
      <c r="E33" s="115">
        <f t="shared" si="1"/>
        <v>2.1800000000000002</v>
      </c>
      <c r="F33" s="132">
        <f>'Свод 1'!C24</f>
        <v>1.5</v>
      </c>
      <c r="G33" s="132">
        <f>'Свод 2'!C24</f>
        <v>3.2</v>
      </c>
    </row>
    <row r="34" spans="1:7" s="31" customFormat="1" ht="25.5" customHeight="1" x14ac:dyDescent="0.3">
      <c r="A34" s="133" t="s">
        <v>60</v>
      </c>
      <c r="B34" s="134" t="s">
        <v>59</v>
      </c>
      <c r="C34" s="131">
        <v>2</v>
      </c>
      <c r="D34" s="141" t="s">
        <v>328</v>
      </c>
      <c r="E34" s="115">
        <f t="shared" si="1"/>
        <v>1.79</v>
      </c>
      <c r="F34" s="132">
        <f>'Свод 1'!C34</f>
        <v>1.25</v>
      </c>
      <c r="G34" s="132">
        <f>'Свод 2'!C34</f>
        <v>2.6</v>
      </c>
    </row>
    <row r="35" spans="1:7" s="31" customFormat="1" ht="15" hidden="1" customHeight="1" x14ac:dyDescent="0.3">
      <c r="A35" s="133">
        <v>880</v>
      </c>
      <c r="B35" s="135" t="s">
        <v>49</v>
      </c>
      <c r="C35" s="131">
        <v>1</v>
      </c>
      <c r="D35" s="131"/>
      <c r="E35" s="115">
        <f t="shared" si="1"/>
        <v>1.47</v>
      </c>
      <c r="F35" s="132">
        <f>'Свод 1'!C36</f>
        <v>1.25</v>
      </c>
      <c r="G35" s="132">
        <f>'Свод 2'!C36</f>
        <v>1.8</v>
      </c>
    </row>
    <row r="36" spans="1:7" s="31" customFormat="1" ht="25.5" customHeight="1" x14ac:dyDescent="0.3">
      <c r="A36" s="133">
        <v>835</v>
      </c>
      <c r="B36" s="135" t="s">
        <v>37</v>
      </c>
      <c r="C36" s="131">
        <v>2</v>
      </c>
      <c r="D36" s="141" t="s">
        <v>329</v>
      </c>
      <c r="E36" s="115">
        <f t="shared" si="1"/>
        <v>1.65</v>
      </c>
      <c r="F36" s="132">
        <f>'Свод 1'!C23</f>
        <v>1.75</v>
      </c>
      <c r="G36" s="132">
        <f>'Свод 2'!C23</f>
        <v>1.5</v>
      </c>
    </row>
    <row r="37" spans="1:7" s="31" customFormat="1" ht="25.5" hidden="1" customHeight="1" x14ac:dyDescent="0.3">
      <c r="A37" s="133">
        <v>892</v>
      </c>
      <c r="B37" s="135" t="s">
        <v>39</v>
      </c>
      <c r="C37" s="131">
        <v>3</v>
      </c>
      <c r="D37" s="131"/>
      <c r="E37" s="115">
        <f t="shared" si="0"/>
        <v>2.84</v>
      </c>
      <c r="F37" s="132">
        <f>'Свод 1'!C38</f>
        <v>2.6</v>
      </c>
      <c r="G37" s="132">
        <f>'Свод 2'!C38</f>
        <v>3.2</v>
      </c>
    </row>
    <row r="38" spans="1:7" x14ac:dyDescent="0.3">
      <c r="F38" s="33"/>
      <c r="G38" s="33"/>
    </row>
    <row r="39" spans="1:7" x14ac:dyDescent="0.3">
      <c r="F39" s="33"/>
      <c r="G39" s="33"/>
    </row>
    <row r="40" spans="1:7" x14ac:dyDescent="0.3">
      <c r="F40" s="33"/>
      <c r="G40" s="33"/>
    </row>
    <row r="41" spans="1:7" x14ac:dyDescent="0.3">
      <c r="F41" s="33"/>
      <c r="G41" s="33"/>
    </row>
    <row r="42" spans="1:7" x14ac:dyDescent="0.3">
      <c r="F42" s="33"/>
      <c r="G42" s="33"/>
    </row>
    <row r="43" spans="1:7" x14ac:dyDescent="0.3">
      <c r="F43" s="33"/>
      <c r="G43" s="33"/>
    </row>
    <row r="44" spans="1:7" x14ac:dyDescent="0.3">
      <c r="F44" s="33"/>
      <c r="G44" s="33"/>
    </row>
  </sheetData>
  <autoFilter ref="A4:G37">
    <filterColumn colId="2">
      <filters>
        <filter val="2"/>
      </filters>
    </filterColumn>
    <sortState ref="A8:G36">
      <sortCondition descending="1" ref="E4:E37"/>
    </sortState>
  </autoFilter>
  <mergeCells count="1">
    <mergeCell ref="A1:G1"/>
  </mergeCells>
  <pageMargins left="0" right="0" top="0" bottom="0" header="0" footer="0"/>
  <pageSetup paperSize="9" scale="95" fitToHeight="0" orientation="landscape" r:id="rId1"/>
  <headerFooter>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theme="4"/>
    <pageSetUpPr fitToPage="1"/>
  </sheetPr>
  <dimension ref="A1:G44"/>
  <sheetViews>
    <sheetView zoomScaleNormal="100" zoomScaleSheetLayoutView="100" workbookViewId="0">
      <selection activeCell="B45" sqref="B45"/>
    </sheetView>
  </sheetViews>
  <sheetFormatPr defaultColWidth="6.6640625" defaultRowHeight="13.8" x14ac:dyDescent="0.3"/>
  <cols>
    <col min="1" max="1" width="6.6640625" style="28" customWidth="1"/>
    <col min="2" max="2" width="50.6640625" style="28" customWidth="1"/>
    <col min="3" max="3" width="11" style="28" bestFit="1" customWidth="1"/>
    <col min="4" max="4" width="11" style="28" customWidth="1"/>
    <col min="5" max="5" width="15.6640625" style="28" customWidth="1"/>
    <col min="6" max="7" width="15.6640625" style="35" customWidth="1"/>
    <col min="8" max="16384" width="6.6640625" style="28"/>
  </cols>
  <sheetData>
    <row r="1" spans="1:7" ht="36" customHeight="1" x14ac:dyDescent="0.3">
      <c r="A1" s="144" t="s">
        <v>318</v>
      </c>
      <c r="B1" s="144"/>
      <c r="C1" s="144"/>
      <c r="D1" s="144"/>
      <c r="E1" s="144"/>
      <c r="F1" s="144"/>
      <c r="G1" s="144"/>
    </row>
    <row r="3" spans="1:7" s="29" customFormat="1" ht="120" x14ac:dyDescent="0.3">
      <c r="A3" s="114" t="s">
        <v>0</v>
      </c>
      <c r="B3" s="114" t="s">
        <v>1</v>
      </c>
      <c r="C3" s="113" t="s">
        <v>287</v>
      </c>
      <c r="D3" s="113" t="s">
        <v>319</v>
      </c>
      <c r="E3" s="114" t="s">
        <v>288</v>
      </c>
      <c r="F3" s="114" t="s">
        <v>32</v>
      </c>
      <c r="G3" s="114" t="s">
        <v>160</v>
      </c>
    </row>
    <row r="4" spans="1:7" s="30" customFormat="1" x14ac:dyDescent="0.25">
      <c r="A4" s="129"/>
      <c r="B4" s="112" t="s">
        <v>289</v>
      </c>
      <c r="C4" s="130"/>
      <c r="D4" s="130"/>
      <c r="E4" s="114"/>
      <c r="F4" s="114">
        <v>60</v>
      </c>
      <c r="G4" s="114">
        <v>40</v>
      </c>
    </row>
    <row r="5" spans="1:7" ht="25.5" customHeight="1" x14ac:dyDescent="0.3">
      <c r="A5" s="136">
        <v>846</v>
      </c>
      <c r="B5" s="137" t="s">
        <v>168</v>
      </c>
      <c r="C5" s="138">
        <v>3</v>
      </c>
      <c r="D5" s="138">
        <v>1</v>
      </c>
      <c r="E5" s="139">
        <f t="shared" ref="E5:E37" si="0">(F5*$F$4+G5*$G$4)/100</f>
        <v>3.14</v>
      </c>
      <c r="F5" s="140">
        <f>'Свод 1'!C28</f>
        <v>3.1</v>
      </c>
      <c r="G5" s="140">
        <f>'Свод 2'!C28</f>
        <v>3.2</v>
      </c>
    </row>
    <row r="6" spans="1:7" s="31" customFormat="1" ht="25.5" customHeight="1" x14ac:dyDescent="0.3">
      <c r="A6" s="136">
        <v>802</v>
      </c>
      <c r="B6" s="142" t="s">
        <v>34</v>
      </c>
      <c r="C6" s="138">
        <v>3</v>
      </c>
      <c r="D6" s="138">
        <v>2</v>
      </c>
      <c r="E6" s="139">
        <f t="shared" si="0"/>
        <v>3.08</v>
      </c>
      <c r="F6" s="140">
        <f>'Свод 1'!C6</f>
        <v>2</v>
      </c>
      <c r="G6" s="140">
        <f>'Свод 2'!C6</f>
        <v>4.7</v>
      </c>
    </row>
    <row r="7" spans="1:7" s="31" customFormat="1" ht="25.5" customHeight="1" x14ac:dyDescent="0.3">
      <c r="A7" s="136">
        <v>892</v>
      </c>
      <c r="B7" s="142" t="s">
        <v>39</v>
      </c>
      <c r="C7" s="138">
        <v>3</v>
      </c>
      <c r="D7" s="138">
        <v>3</v>
      </c>
      <c r="E7" s="139">
        <f t="shared" si="0"/>
        <v>2.84</v>
      </c>
      <c r="F7" s="140">
        <f>'Свод 1'!C38</f>
        <v>2.6</v>
      </c>
      <c r="G7" s="140">
        <f>'Свод 2'!C38</f>
        <v>3.2</v>
      </c>
    </row>
    <row r="8" spans="1:7" s="31" customFormat="1" ht="25.5" hidden="1" customHeight="1" x14ac:dyDescent="0.3">
      <c r="A8" s="119">
        <v>812</v>
      </c>
      <c r="B8" s="120" t="s">
        <v>70</v>
      </c>
      <c r="C8" s="131">
        <v>2</v>
      </c>
      <c r="D8" s="131"/>
      <c r="E8" s="115">
        <f t="shared" si="0"/>
        <v>4.22</v>
      </c>
      <c r="F8" s="132">
        <f>'Свод 1'!C9</f>
        <v>3.7</v>
      </c>
      <c r="G8" s="132">
        <f>'Свод 2'!C9</f>
        <v>5</v>
      </c>
    </row>
    <row r="9" spans="1:7" s="31" customFormat="1" ht="25.5" hidden="1" customHeight="1" x14ac:dyDescent="0.3">
      <c r="A9" s="119">
        <v>814</v>
      </c>
      <c r="B9" s="120" t="s">
        <v>71</v>
      </c>
      <c r="C9" s="131">
        <v>2</v>
      </c>
      <c r="D9" s="131"/>
      <c r="E9" s="115">
        <f t="shared" si="0"/>
        <v>2.78</v>
      </c>
      <c r="F9" s="132">
        <f>'Свод 1'!C10</f>
        <v>1.5</v>
      </c>
      <c r="G9" s="132">
        <f>'Свод 2'!C10</f>
        <v>4.7</v>
      </c>
    </row>
    <row r="10" spans="1:7" s="31" customFormat="1" ht="25.5" hidden="1" customHeight="1" x14ac:dyDescent="0.3">
      <c r="A10" s="119">
        <v>815</v>
      </c>
      <c r="B10" s="121" t="s">
        <v>53</v>
      </c>
      <c r="C10" s="131">
        <v>2</v>
      </c>
      <c r="D10" s="131"/>
      <c r="E10" s="115">
        <f t="shared" si="0"/>
        <v>2.93</v>
      </c>
      <c r="F10" s="132">
        <f>'Свод 1'!C11</f>
        <v>2.75</v>
      </c>
      <c r="G10" s="132">
        <f>'Свод 2'!C11</f>
        <v>3.2</v>
      </c>
    </row>
    <row r="11" spans="1:7" s="31" customFormat="1" ht="25.5" hidden="1" customHeight="1" x14ac:dyDescent="0.3">
      <c r="A11" s="119">
        <v>816</v>
      </c>
      <c r="B11" s="120" t="s">
        <v>35</v>
      </c>
      <c r="C11" s="131">
        <v>2</v>
      </c>
      <c r="D11" s="131"/>
      <c r="E11" s="115">
        <f t="shared" si="0"/>
        <v>2.4</v>
      </c>
      <c r="F11" s="132">
        <f>'Свод 1'!C12</f>
        <v>3</v>
      </c>
      <c r="G11" s="132">
        <f>'Свод 2'!C12</f>
        <v>1.5</v>
      </c>
    </row>
    <row r="12" spans="1:7" s="31" customFormat="1" ht="25.5" customHeight="1" x14ac:dyDescent="0.3">
      <c r="A12" s="133" t="s">
        <v>164</v>
      </c>
      <c r="B12" s="134" t="s">
        <v>165</v>
      </c>
      <c r="C12" s="131">
        <v>3</v>
      </c>
      <c r="D12" s="131">
        <v>4</v>
      </c>
      <c r="E12" s="115">
        <f t="shared" si="0"/>
        <v>2.6</v>
      </c>
      <c r="F12" s="132">
        <f>'Свод 1'!C19</f>
        <v>1.6</v>
      </c>
      <c r="G12" s="132">
        <f>'Свод 2'!C19</f>
        <v>4.0999999999999996</v>
      </c>
    </row>
    <row r="13" spans="1:7" s="31" customFormat="1" ht="25.5" hidden="1" customHeight="1" x14ac:dyDescent="0.3">
      <c r="A13" s="119">
        <v>820</v>
      </c>
      <c r="B13" s="121" t="s">
        <v>2</v>
      </c>
      <c r="C13" s="131">
        <v>1</v>
      </c>
      <c r="D13" s="131"/>
      <c r="E13" s="115">
        <f t="shared" si="0"/>
        <v>3.32</v>
      </c>
      <c r="F13" s="132">
        <f>'Свод 1'!C14</f>
        <v>2.8</v>
      </c>
      <c r="G13" s="132">
        <f>'Свод 2'!C14</f>
        <v>4.0999999999999996</v>
      </c>
    </row>
    <row r="14" spans="1:7" s="31" customFormat="1" ht="25.5" hidden="1" customHeight="1" x14ac:dyDescent="0.3">
      <c r="A14" s="119">
        <v>821</v>
      </c>
      <c r="B14" s="120" t="s">
        <v>48</v>
      </c>
      <c r="C14" s="131">
        <v>2</v>
      </c>
      <c r="D14" s="131"/>
      <c r="E14" s="115">
        <f t="shared" si="0"/>
        <v>2.81</v>
      </c>
      <c r="F14" s="132">
        <f>'Свод 1'!C15</f>
        <v>1.95</v>
      </c>
      <c r="G14" s="132">
        <f>'Свод 2'!C15</f>
        <v>4.0999999999999996</v>
      </c>
    </row>
    <row r="15" spans="1:7" s="31" customFormat="1" ht="25.5" hidden="1" customHeight="1" x14ac:dyDescent="0.3">
      <c r="A15" s="119">
        <v>825</v>
      </c>
      <c r="B15" s="121" t="s">
        <v>52</v>
      </c>
      <c r="C15" s="131">
        <v>1</v>
      </c>
      <c r="D15" s="131"/>
      <c r="E15" s="115">
        <f t="shared" si="0"/>
        <v>2.85</v>
      </c>
      <c r="F15" s="132">
        <f>'Свод 1'!C16</f>
        <v>3.35</v>
      </c>
      <c r="G15" s="132">
        <f>'Свод 2'!C16</f>
        <v>2.1</v>
      </c>
    </row>
    <row r="16" spans="1:7" s="31" customFormat="1" ht="25.5" hidden="1" customHeight="1" x14ac:dyDescent="0.3">
      <c r="A16" s="119" t="s">
        <v>56</v>
      </c>
      <c r="B16" s="121" t="s">
        <v>57</v>
      </c>
      <c r="C16" s="131">
        <v>2</v>
      </c>
      <c r="D16" s="131"/>
      <c r="E16" s="115">
        <f t="shared" si="0"/>
        <v>2.4500000000000002</v>
      </c>
      <c r="F16" s="132">
        <f>'Свод 1'!C17</f>
        <v>1.95</v>
      </c>
      <c r="G16" s="132">
        <f>'Свод 2'!C17</f>
        <v>3.2</v>
      </c>
    </row>
    <row r="17" spans="1:7" s="31" customFormat="1" ht="25.5" hidden="1" customHeight="1" x14ac:dyDescent="0.3">
      <c r="A17" s="119">
        <v>830</v>
      </c>
      <c r="B17" s="121" t="s">
        <v>43</v>
      </c>
      <c r="C17" s="131">
        <v>1</v>
      </c>
      <c r="D17" s="131"/>
      <c r="E17" s="115">
        <f t="shared" si="0"/>
        <v>2.25</v>
      </c>
      <c r="F17" s="132">
        <f>'Свод 1'!C18</f>
        <v>1.95</v>
      </c>
      <c r="G17" s="132">
        <f>'Свод 2'!C18</f>
        <v>2.7</v>
      </c>
    </row>
    <row r="18" spans="1:7" s="31" customFormat="1" ht="25.5" customHeight="1" x14ac:dyDescent="0.3">
      <c r="A18" s="133">
        <v>803</v>
      </c>
      <c r="B18" s="134" t="s">
        <v>7</v>
      </c>
      <c r="C18" s="131">
        <v>3</v>
      </c>
      <c r="D18" s="141" t="s">
        <v>330</v>
      </c>
      <c r="E18" s="115">
        <f t="shared" si="0"/>
        <v>2.54</v>
      </c>
      <c r="F18" s="132">
        <f>'Свод 1'!C7</f>
        <v>2.1</v>
      </c>
      <c r="G18" s="132">
        <f>'Свод 2'!C7</f>
        <v>3.2</v>
      </c>
    </row>
    <row r="19" spans="1:7" s="31" customFormat="1" ht="25.5" customHeight="1" x14ac:dyDescent="0.3">
      <c r="A19" s="133">
        <v>811</v>
      </c>
      <c r="B19" s="134" t="s">
        <v>8</v>
      </c>
      <c r="C19" s="131">
        <v>3</v>
      </c>
      <c r="D19" s="141" t="s">
        <v>330</v>
      </c>
      <c r="E19" s="115">
        <f t="shared" si="0"/>
        <v>2.54</v>
      </c>
      <c r="F19" s="132">
        <f>'Свод 1'!C8</f>
        <v>2.1</v>
      </c>
      <c r="G19" s="132">
        <f>'Свод 2'!C8</f>
        <v>3.2</v>
      </c>
    </row>
    <row r="20" spans="1:7" s="31" customFormat="1" ht="25.5" hidden="1" customHeight="1" x14ac:dyDescent="0.3">
      <c r="A20" s="119" t="s">
        <v>36</v>
      </c>
      <c r="B20" s="121" t="s">
        <v>50</v>
      </c>
      <c r="C20" s="131">
        <v>2</v>
      </c>
      <c r="D20" s="131"/>
      <c r="E20" s="115">
        <f t="shared" si="0"/>
        <v>2.78</v>
      </c>
      <c r="F20" s="132">
        <f>'Свод 1'!C21</f>
        <v>2.5</v>
      </c>
      <c r="G20" s="132">
        <f>'Свод 2'!C21</f>
        <v>3.2</v>
      </c>
    </row>
    <row r="21" spans="1:7" s="31" customFormat="1" ht="24.75" hidden="1" customHeight="1" x14ac:dyDescent="0.3">
      <c r="A21" s="119">
        <v>834</v>
      </c>
      <c r="B21" s="121" t="s">
        <v>3</v>
      </c>
      <c r="C21" s="131">
        <v>2</v>
      </c>
      <c r="D21" s="131"/>
      <c r="E21" s="115">
        <f t="shared" si="0"/>
        <v>2.52</v>
      </c>
      <c r="F21" s="132">
        <f>'Свод 1'!C22</f>
        <v>3.4</v>
      </c>
      <c r="G21" s="132">
        <f>'Свод 2'!C22</f>
        <v>1.2</v>
      </c>
    </row>
    <row r="22" spans="1:7" s="31" customFormat="1" ht="25.5" hidden="1" customHeight="1" x14ac:dyDescent="0.3">
      <c r="A22" s="119">
        <v>835</v>
      </c>
      <c r="B22" s="120" t="s">
        <v>37</v>
      </c>
      <c r="C22" s="131">
        <v>2</v>
      </c>
      <c r="D22" s="131"/>
      <c r="E22" s="115">
        <f t="shared" si="0"/>
        <v>1.65</v>
      </c>
      <c r="F22" s="132">
        <f>'Свод 1'!C23</f>
        <v>1.75</v>
      </c>
      <c r="G22" s="132">
        <f>'Свод 2'!C23</f>
        <v>1.5</v>
      </c>
    </row>
    <row r="23" spans="1:7" s="31" customFormat="1" ht="25.5" hidden="1" customHeight="1" x14ac:dyDescent="0.3">
      <c r="A23" s="119" t="s">
        <v>47</v>
      </c>
      <c r="B23" s="120" t="s">
        <v>58</v>
      </c>
      <c r="C23" s="131">
        <v>2</v>
      </c>
      <c r="D23" s="131"/>
      <c r="E23" s="115">
        <f t="shared" si="0"/>
        <v>2.1800000000000002</v>
      </c>
      <c r="F23" s="132">
        <f>'Свод 1'!C24</f>
        <v>1.5</v>
      </c>
      <c r="G23" s="132">
        <f>'Свод 2'!C24</f>
        <v>3.2</v>
      </c>
    </row>
    <row r="24" spans="1:7" s="31" customFormat="1" ht="25.5" hidden="1" customHeight="1" x14ac:dyDescent="0.3">
      <c r="A24" s="119">
        <v>840</v>
      </c>
      <c r="B24" s="121" t="s">
        <v>5</v>
      </c>
      <c r="C24" s="131">
        <v>2</v>
      </c>
      <c r="D24" s="131"/>
      <c r="E24" s="115">
        <f t="shared" si="0"/>
        <v>2.63</v>
      </c>
      <c r="F24" s="132">
        <f>'Свод 1'!C25</f>
        <v>2.25</v>
      </c>
      <c r="G24" s="132">
        <f>'Свод 2'!C25</f>
        <v>3.2</v>
      </c>
    </row>
    <row r="25" spans="1:7" s="31" customFormat="1" ht="25.5" customHeight="1" x14ac:dyDescent="0.3">
      <c r="A25" s="133">
        <v>832</v>
      </c>
      <c r="B25" s="134" t="s">
        <v>166</v>
      </c>
      <c r="C25" s="131">
        <v>3</v>
      </c>
      <c r="D25" s="141" t="s">
        <v>322</v>
      </c>
      <c r="E25" s="115">
        <f t="shared" si="0"/>
        <v>2.4</v>
      </c>
      <c r="F25" s="132">
        <f>'Свод 1'!C20</f>
        <v>2.6</v>
      </c>
      <c r="G25" s="132">
        <f>'Свод 2'!C20</f>
        <v>2.1</v>
      </c>
    </row>
    <row r="26" spans="1:7" s="31" customFormat="1" ht="25.5" customHeight="1" x14ac:dyDescent="0.3">
      <c r="A26" s="133" t="s">
        <v>54</v>
      </c>
      <c r="B26" s="135" t="s">
        <v>55</v>
      </c>
      <c r="C26" s="131">
        <v>3</v>
      </c>
      <c r="D26" s="141" t="s">
        <v>331</v>
      </c>
      <c r="E26" s="115">
        <f t="shared" si="0"/>
        <v>2.39</v>
      </c>
      <c r="F26" s="132">
        <f>'Свод 1'!C13</f>
        <v>1.85</v>
      </c>
      <c r="G26" s="132">
        <f>'Свод 2'!C13</f>
        <v>3.2</v>
      </c>
    </row>
    <row r="27" spans="1:7" s="31" customFormat="1" ht="25.5" customHeight="1" x14ac:dyDescent="0.3">
      <c r="A27" s="133">
        <v>843</v>
      </c>
      <c r="B27" s="135" t="s">
        <v>44</v>
      </c>
      <c r="C27" s="131">
        <v>3</v>
      </c>
      <c r="D27" s="141" t="s">
        <v>331</v>
      </c>
      <c r="E27" s="115">
        <f t="shared" si="0"/>
        <v>2.39</v>
      </c>
      <c r="F27" s="132">
        <f>'Свод 1'!C26</f>
        <v>1.85</v>
      </c>
      <c r="G27" s="132">
        <f>'Свод 2'!C26</f>
        <v>3.2</v>
      </c>
    </row>
    <row r="28" spans="1:7" s="31" customFormat="1" ht="25.5" hidden="1" customHeight="1" x14ac:dyDescent="0.3">
      <c r="A28" s="119" t="s">
        <v>63</v>
      </c>
      <c r="B28" s="121" t="s">
        <v>64</v>
      </c>
      <c r="C28" s="131">
        <v>2</v>
      </c>
      <c r="D28" s="131"/>
      <c r="E28" s="115">
        <f t="shared" si="0"/>
        <v>2.4900000000000002</v>
      </c>
      <c r="F28" s="132">
        <f>'Свод 1'!C29</f>
        <v>3.15</v>
      </c>
      <c r="G28" s="132">
        <f>'Свод 2'!C29</f>
        <v>1.5</v>
      </c>
    </row>
    <row r="29" spans="1:7" s="31" customFormat="1" ht="25.5" hidden="1" customHeight="1" x14ac:dyDescent="0.3">
      <c r="A29" s="119">
        <v>855</v>
      </c>
      <c r="B29" s="121" t="s">
        <v>4</v>
      </c>
      <c r="C29" s="131">
        <v>1</v>
      </c>
      <c r="D29" s="131"/>
      <c r="E29" s="115">
        <f t="shared" si="0"/>
        <v>3.44</v>
      </c>
      <c r="F29" s="132">
        <f>'Свод 1'!C30</f>
        <v>2.6</v>
      </c>
      <c r="G29" s="132">
        <f>'Свод 2'!C30</f>
        <v>4.7</v>
      </c>
    </row>
    <row r="30" spans="1:7" s="31" customFormat="1" ht="25.5" hidden="1" customHeight="1" x14ac:dyDescent="0.3">
      <c r="A30" s="119">
        <v>856</v>
      </c>
      <c r="B30" s="121" t="s">
        <v>9</v>
      </c>
      <c r="C30" s="131">
        <v>2</v>
      </c>
      <c r="D30" s="131"/>
      <c r="E30" s="115">
        <f t="shared" si="0"/>
        <v>2.57</v>
      </c>
      <c r="F30" s="132">
        <f>'Свод 1'!C31</f>
        <v>2.15</v>
      </c>
      <c r="G30" s="132">
        <f>'Свод 2'!C31</f>
        <v>3.2</v>
      </c>
    </row>
    <row r="31" spans="1:7" s="31" customFormat="1" ht="25.5" hidden="1" customHeight="1" x14ac:dyDescent="0.3">
      <c r="A31" s="119" t="s">
        <v>65</v>
      </c>
      <c r="B31" s="120" t="s">
        <v>167</v>
      </c>
      <c r="C31" s="131">
        <v>2</v>
      </c>
      <c r="D31" s="131"/>
      <c r="E31" s="115">
        <f t="shared" si="0"/>
        <v>2.2400000000000002</v>
      </c>
      <c r="F31" s="132">
        <f>'Свод 1'!C32</f>
        <v>1</v>
      </c>
      <c r="G31" s="132">
        <f>'Свод 2'!C32</f>
        <v>4.0999999999999996</v>
      </c>
    </row>
    <row r="32" spans="1:7" s="31" customFormat="1" ht="25.5" hidden="1" customHeight="1" x14ac:dyDescent="0.3">
      <c r="A32" s="119">
        <v>861</v>
      </c>
      <c r="B32" s="121" t="s">
        <v>66</v>
      </c>
      <c r="C32" s="131">
        <v>1</v>
      </c>
      <c r="D32" s="131"/>
      <c r="E32" s="115">
        <f t="shared" si="0"/>
        <v>2.73</v>
      </c>
      <c r="F32" s="132">
        <f>'Свод 1'!C33</f>
        <v>3.15</v>
      </c>
      <c r="G32" s="132">
        <f>'Свод 2'!C33</f>
        <v>2.1</v>
      </c>
    </row>
    <row r="33" spans="1:7" s="31" customFormat="1" ht="25.5" hidden="1" customHeight="1" x14ac:dyDescent="0.3">
      <c r="A33" s="119" t="s">
        <v>60</v>
      </c>
      <c r="B33" s="121" t="s">
        <v>59</v>
      </c>
      <c r="C33" s="131">
        <v>2</v>
      </c>
      <c r="D33" s="131"/>
      <c r="E33" s="115">
        <f t="shared" si="0"/>
        <v>1.79</v>
      </c>
      <c r="F33" s="132">
        <f>'Свод 1'!C34</f>
        <v>1.25</v>
      </c>
      <c r="G33" s="132">
        <f>'Свод 2'!C34</f>
        <v>2.6</v>
      </c>
    </row>
    <row r="34" spans="1:7" s="31" customFormat="1" ht="25.5" hidden="1" customHeight="1" x14ac:dyDescent="0.3">
      <c r="A34" s="119">
        <v>875</v>
      </c>
      <c r="B34" s="121" t="s">
        <v>6</v>
      </c>
      <c r="C34" s="131">
        <v>2</v>
      </c>
      <c r="D34" s="131"/>
      <c r="E34" s="115">
        <f t="shared" si="0"/>
        <v>2.33</v>
      </c>
      <c r="F34" s="132">
        <f>'Свод 1'!C35</f>
        <v>1.75</v>
      </c>
      <c r="G34" s="132">
        <f>'Свод 2'!C35</f>
        <v>3.2</v>
      </c>
    </row>
    <row r="35" spans="1:7" s="31" customFormat="1" ht="25.5" hidden="1" customHeight="1" x14ac:dyDescent="0.3">
      <c r="A35" s="119">
        <v>880</v>
      </c>
      <c r="B35" s="120" t="s">
        <v>49</v>
      </c>
      <c r="C35" s="131">
        <v>1</v>
      </c>
      <c r="D35" s="131"/>
      <c r="E35" s="115">
        <f t="shared" si="0"/>
        <v>1.47</v>
      </c>
      <c r="F35" s="132">
        <f>'Свод 1'!C36</f>
        <v>1.25</v>
      </c>
      <c r="G35" s="132">
        <f>'Свод 2'!C36</f>
        <v>1.8</v>
      </c>
    </row>
    <row r="36" spans="1:7" s="31" customFormat="1" ht="25.5" hidden="1" customHeight="1" x14ac:dyDescent="0.3">
      <c r="A36" s="119">
        <v>886</v>
      </c>
      <c r="B36" s="120" t="s">
        <v>46</v>
      </c>
      <c r="C36" s="131">
        <v>2</v>
      </c>
      <c r="D36" s="131"/>
      <c r="E36" s="115">
        <f t="shared" si="0"/>
        <v>2.75</v>
      </c>
      <c r="F36" s="132">
        <f>'Свод 1'!C37</f>
        <v>1.85</v>
      </c>
      <c r="G36" s="132">
        <f>'Свод 2'!C37</f>
        <v>4.0999999999999996</v>
      </c>
    </row>
    <row r="37" spans="1:7" s="31" customFormat="1" ht="25.5" customHeight="1" x14ac:dyDescent="0.3">
      <c r="A37" s="133" t="s">
        <v>38</v>
      </c>
      <c r="B37" s="135" t="s">
        <v>45</v>
      </c>
      <c r="C37" s="131">
        <v>3</v>
      </c>
      <c r="D37" s="141" t="s">
        <v>331</v>
      </c>
      <c r="E37" s="115">
        <f t="shared" si="0"/>
        <v>2.39</v>
      </c>
      <c r="F37" s="132">
        <f>'Свод 1'!C27</f>
        <v>1.85</v>
      </c>
      <c r="G37" s="132">
        <f>'Свод 2'!C27</f>
        <v>3.2</v>
      </c>
    </row>
    <row r="38" spans="1:7" x14ac:dyDescent="0.3">
      <c r="F38" s="33"/>
      <c r="G38" s="33"/>
    </row>
    <row r="39" spans="1:7" x14ac:dyDescent="0.3">
      <c r="F39" s="33"/>
      <c r="G39" s="33"/>
    </row>
    <row r="40" spans="1:7" x14ac:dyDescent="0.3">
      <c r="F40" s="33"/>
      <c r="G40" s="33"/>
    </row>
    <row r="41" spans="1:7" x14ac:dyDescent="0.3">
      <c r="F41" s="33"/>
      <c r="G41" s="33"/>
    </row>
    <row r="42" spans="1:7" x14ac:dyDescent="0.3">
      <c r="F42" s="33"/>
      <c r="G42" s="33"/>
    </row>
    <row r="43" spans="1:7" x14ac:dyDescent="0.3">
      <c r="F43" s="33"/>
      <c r="G43" s="33"/>
    </row>
    <row r="44" spans="1:7" x14ac:dyDescent="0.3">
      <c r="F44" s="33"/>
      <c r="G44" s="33"/>
    </row>
  </sheetData>
  <autoFilter ref="A4:G37">
    <filterColumn colId="2">
      <filters>
        <filter val="3"/>
      </filters>
    </filterColumn>
    <sortState ref="A5:G37">
      <sortCondition descending="1" ref="E4:E37"/>
    </sortState>
  </autoFilter>
  <mergeCells count="1">
    <mergeCell ref="A1:G1"/>
  </mergeCells>
  <pageMargins left="0" right="0" top="0" bottom="0" header="0" footer="0"/>
  <pageSetup paperSize="9" fitToHeight="0" orientation="landscape" r:id="rId1"/>
  <headerFooter>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tabColor rgb="FF99FF33"/>
    <pageSetUpPr fitToPage="1"/>
  </sheetPr>
  <dimension ref="A1:M45"/>
  <sheetViews>
    <sheetView zoomScaleNormal="100" zoomScaleSheetLayoutView="100" workbookViewId="0">
      <selection activeCell="B15" sqref="B15"/>
    </sheetView>
  </sheetViews>
  <sheetFormatPr defaultColWidth="6.6640625" defaultRowHeight="13.8" x14ac:dyDescent="0.3"/>
  <cols>
    <col min="1" max="1" width="6.6640625" style="28" customWidth="1"/>
    <col min="2" max="2" width="50.6640625" style="28" customWidth="1"/>
    <col min="3" max="5" width="15.6640625" style="28" customWidth="1"/>
    <col min="6" max="6" width="15.6640625" style="35" customWidth="1"/>
    <col min="7" max="7" width="15.6640625" style="28" customWidth="1"/>
    <col min="8" max="8" width="15.6640625" style="35" customWidth="1"/>
    <col min="9" max="9" width="15.6640625" style="28" customWidth="1"/>
    <col min="10" max="10" width="15.6640625" style="35" customWidth="1"/>
    <col min="11" max="11" width="15.6640625" style="29" customWidth="1"/>
    <col min="12" max="12" width="15.6640625" style="35" customWidth="1"/>
    <col min="13" max="13" width="15.6640625" style="28" customWidth="1"/>
    <col min="14" max="16384" width="6.6640625" style="28"/>
  </cols>
  <sheetData>
    <row r="1" spans="1:13" ht="36" customHeight="1" x14ac:dyDescent="0.3">
      <c r="A1" s="144" t="s">
        <v>173</v>
      </c>
      <c r="B1" s="144"/>
      <c r="C1" s="144"/>
      <c r="D1" s="144"/>
      <c r="E1" s="144"/>
      <c r="F1" s="144"/>
      <c r="G1" s="144"/>
      <c r="H1" s="144"/>
      <c r="I1" s="144"/>
      <c r="J1" s="144"/>
      <c r="K1" s="144"/>
      <c r="L1" s="144"/>
      <c r="M1" s="144"/>
    </row>
    <row r="3" spans="1:13" s="29" customFormat="1" ht="176.25" customHeight="1" x14ac:dyDescent="0.3">
      <c r="A3" s="59" t="s">
        <v>0</v>
      </c>
      <c r="B3" s="59" t="s">
        <v>1</v>
      </c>
      <c r="C3" s="60" t="s">
        <v>32</v>
      </c>
      <c r="D3" s="145" t="s">
        <v>155</v>
      </c>
      <c r="E3" s="146"/>
      <c r="F3" s="147" t="s">
        <v>156</v>
      </c>
      <c r="G3" s="148"/>
      <c r="H3" s="149" t="s">
        <v>157</v>
      </c>
      <c r="I3" s="150"/>
      <c r="J3" s="149" t="s">
        <v>158</v>
      </c>
      <c r="K3" s="150"/>
      <c r="L3" s="151" t="s">
        <v>159</v>
      </c>
      <c r="M3" s="151"/>
    </row>
    <row r="4" spans="1:13" s="30" customFormat="1" ht="25.5" customHeight="1" x14ac:dyDescent="0.25">
      <c r="A4" s="59"/>
      <c r="B4" s="61" t="s">
        <v>29</v>
      </c>
      <c r="C4" s="62"/>
      <c r="D4" s="145">
        <v>25</v>
      </c>
      <c r="E4" s="146"/>
      <c r="F4" s="145">
        <v>25</v>
      </c>
      <c r="G4" s="146"/>
      <c r="H4" s="145">
        <v>20</v>
      </c>
      <c r="I4" s="146"/>
      <c r="J4" s="145">
        <v>15</v>
      </c>
      <c r="K4" s="146"/>
      <c r="L4" s="152">
        <v>15</v>
      </c>
      <c r="M4" s="152"/>
    </row>
    <row r="5" spans="1:13" s="30" customFormat="1" ht="25.5" customHeight="1" x14ac:dyDescent="0.25">
      <c r="A5" s="59"/>
      <c r="B5" s="61"/>
      <c r="C5" s="60" t="s">
        <v>31</v>
      </c>
      <c r="D5" s="60" t="s">
        <v>30</v>
      </c>
      <c r="E5" s="60" t="s">
        <v>31</v>
      </c>
      <c r="F5" s="63" t="s">
        <v>30</v>
      </c>
      <c r="G5" s="60" t="s">
        <v>31</v>
      </c>
      <c r="H5" s="63" t="s">
        <v>30</v>
      </c>
      <c r="I5" s="60" t="s">
        <v>31</v>
      </c>
      <c r="J5" s="63" t="s">
        <v>30</v>
      </c>
      <c r="K5" s="60" t="s">
        <v>31</v>
      </c>
      <c r="L5" s="64" t="s">
        <v>30</v>
      </c>
      <c r="M5" s="59" t="s">
        <v>31</v>
      </c>
    </row>
    <row r="6" spans="1:13" ht="25.5" customHeight="1" x14ac:dyDescent="0.3">
      <c r="A6" s="65">
        <v>802</v>
      </c>
      <c r="B6" s="66" t="s">
        <v>34</v>
      </c>
      <c r="C6" s="52">
        <f t="shared" ref="C6:C38" si="0">(E6*$D$4+G6*$F$4+I6*$H$4+K6*$J$4+M6*$L$4)/100</f>
        <v>2</v>
      </c>
      <c r="D6" s="17">
        <f>'1.1'!Q7</f>
        <v>80</v>
      </c>
      <c r="E6" s="17" t="str">
        <f>'1.1'!R7</f>
        <v>1</v>
      </c>
      <c r="F6" s="51">
        <f>'1.2'!CB9</f>
        <v>97.272727272727266</v>
      </c>
      <c r="G6" s="51" t="str">
        <f>'1.2'!CC9</f>
        <v>3</v>
      </c>
      <c r="H6" s="51">
        <f>'1.3'!E8</f>
        <v>87.5</v>
      </c>
      <c r="I6" s="51" t="str">
        <f>'1.3'!F8</f>
        <v>2</v>
      </c>
      <c r="J6" s="51" t="str">
        <f>'1.4'!E7</f>
        <v>х</v>
      </c>
      <c r="K6" s="51" t="str">
        <f>'1.4'!F7</f>
        <v>2</v>
      </c>
      <c r="L6" s="51" t="str">
        <f>'1.5'!G7</f>
        <v>х</v>
      </c>
      <c r="M6" s="51" t="str">
        <f>'1.5'!H7</f>
        <v>2</v>
      </c>
    </row>
    <row r="7" spans="1:13" s="31" customFormat="1" ht="25.5" customHeight="1" x14ac:dyDescent="0.3">
      <c r="A7" s="65">
        <v>803</v>
      </c>
      <c r="B7" s="67" t="s">
        <v>7</v>
      </c>
      <c r="C7" s="52">
        <f t="shared" si="0"/>
        <v>2.1</v>
      </c>
      <c r="D7" s="17">
        <f>'1.1'!Q8</f>
        <v>86</v>
      </c>
      <c r="E7" s="17" t="str">
        <f>'1.1'!R8</f>
        <v>1</v>
      </c>
      <c r="F7" s="51">
        <f>'1.2'!CB10</f>
        <v>88.333333333333343</v>
      </c>
      <c r="G7" s="51" t="str">
        <f>'1.2'!CC10</f>
        <v>1</v>
      </c>
      <c r="H7" s="51">
        <f>'1.3'!E9</f>
        <v>100</v>
      </c>
      <c r="I7" s="51" t="str">
        <f>'1.3'!F9</f>
        <v>5</v>
      </c>
      <c r="J7" s="51" t="str">
        <f>'1.4'!E8</f>
        <v>х</v>
      </c>
      <c r="K7" s="51" t="str">
        <f>'1.4'!F8</f>
        <v>2</v>
      </c>
      <c r="L7" s="51" t="str">
        <f>'1.5'!G8</f>
        <v>х</v>
      </c>
      <c r="M7" s="51" t="str">
        <f>'1.5'!H8</f>
        <v>2</v>
      </c>
    </row>
    <row r="8" spans="1:13" s="31" customFormat="1" ht="25.5" customHeight="1" x14ac:dyDescent="0.3">
      <c r="A8" s="65">
        <v>811</v>
      </c>
      <c r="B8" s="67" t="s">
        <v>8</v>
      </c>
      <c r="C8" s="52">
        <f t="shared" si="0"/>
        <v>2.1</v>
      </c>
      <c r="D8" s="17">
        <f>'1.1'!Q9</f>
        <v>82</v>
      </c>
      <c r="E8" s="17" t="str">
        <f>'1.1'!R9</f>
        <v>1</v>
      </c>
      <c r="F8" s="51">
        <f>'1.2'!CB11</f>
        <v>100</v>
      </c>
      <c r="G8" s="51" t="str">
        <f>'1.2'!CC11</f>
        <v>5</v>
      </c>
      <c r="H8" s="51">
        <f>'1.3'!E10</f>
        <v>65.217391304347828</v>
      </c>
      <c r="I8" s="51" t="str">
        <f>'1.3'!F10</f>
        <v>0</v>
      </c>
      <c r="J8" s="51" t="str">
        <f>'1.4'!E9</f>
        <v>х</v>
      </c>
      <c r="K8" s="51" t="str">
        <f>'1.4'!F9</f>
        <v>2</v>
      </c>
      <c r="L8" s="51" t="str">
        <f>'1.5'!G9</f>
        <v>х</v>
      </c>
      <c r="M8" s="51" t="str">
        <f>'1.5'!H9</f>
        <v>2</v>
      </c>
    </row>
    <row r="9" spans="1:13" s="31" customFormat="1" ht="25.5" customHeight="1" x14ac:dyDescent="0.3">
      <c r="A9" s="65">
        <v>812</v>
      </c>
      <c r="B9" s="66" t="s">
        <v>70</v>
      </c>
      <c r="C9" s="52">
        <f t="shared" si="0"/>
        <v>3.7</v>
      </c>
      <c r="D9" s="17">
        <f>'1.1'!Q10</f>
        <v>94</v>
      </c>
      <c r="E9" s="17" t="str">
        <f>'1.1'!R10</f>
        <v>3</v>
      </c>
      <c r="F9" s="51">
        <f>'1.2'!CB12</f>
        <v>100</v>
      </c>
      <c r="G9" s="51" t="str">
        <f>'1.2'!CC12</f>
        <v>5</v>
      </c>
      <c r="H9" s="51">
        <f>'1.3'!E11</f>
        <v>84.615384615384613</v>
      </c>
      <c r="I9" s="51" t="str">
        <f>'1.3'!F11</f>
        <v>1</v>
      </c>
      <c r="J9" s="51">
        <f>'1.4'!E10</f>
        <v>100</v>
      </c>
      <c r="K9" s="51" t="str">
        <f>'1.4'!F10</f>
        <v>5</v>
      </c>
      <c r="L9" s="51">
        <f>'1.5'!G10</f>
        <v>100</v>
      </c>
      <c r="M9" s="51" t="str">
        <f>'1.5'!H10</f>
        <v>5</v>
      </c>
    </row>
    <row r="10" spans="1:13" s="31" customFormat="1" ht="25.5" customHeight="1" x14ac:dyDescent="0.3">
      <c r="A10" s="65">
        <v>814</v>
      </c>
      <c r="B10" s="66" t="s">
        <v>71</v>
      </c>
      <c r="C10" s="52">
        <f t="shared" si="0"/>
        <v>1.5</v>
      </c>
      <c r="D10" s="17">
        <f>'1.1'!Q11</f>
        <v>66</v>
      </c>
      <c r="E10" s="17" t="str">
        <f>'1.1'!R11</f>
        <v>0</v>
      </c>
      <c r="F10" s="51">
        <f>'1.2'!CB13</f>
        <v>63.333333333333336</v>
      </c>
      <c r="G10" s="51" t="str">
        <f>'1.2'!CC13</f>
        <v>0</v>
      </c>
      <c r="H10" s="51">
        <f>'1.3'!E12</f>
        <v>68.75</v>
      </c>
      <c r="I10" s="51" t="str">
        <f>'1.3'!F12</f>
        <v>0</v>
      </c>
      <c r="J10" s="51">
        <f>'1.4'!E11</f>
        <v>100</v>
      </c>
      <c r="K10" s="51" t="str">
        <f>'1.4'!F11</f>
        <v>5</v>
      </c>
      <c r="L10" s="51">
        <f>'1.5'!G11</f>
        <v>100</v>
      </c>
      <c r="M10" s="51" t="str">
        <f>'1.5'!H11</f>
        <v>5</v>
      </c>
    </row>
    <row r="11" spans="1:13" s="31" customFormat="1" ht="25.5" customHeight="1" x14ac:dyDescent="0.3">
      <c r="A11" s="65">
        <v>815</v>
      </c>
      <c r="B11" s="67" t="s">
        <v>53</v>
      </c>
      <c r="C11" s="52">
        <f t="shared" si="0"/>
        <v>2.75</v>
      </c>
      <c r="D11" s="17">
        <f>'1.1'!Q12</f>
        <v>66</v>
      </c>
      <c r="E11" s="17" t="str">
        <f>'1.1'!R12</f>
        <v>0</v>
      </c>
      <c r="F11" s="51">
        <f>'1.2'!CB14</f>
        <v>100</v>
      </c>
      <c r="G11" s="51" t="str">
        <f>'1.2'!CC14</f>
        <v>5</v>
      </c>
      <c r="H11" s="51">
        <f>'1.3'!E13</f>
        <v>50</v>
      </c>
      <c r="I11" s="51" t="str">
        <f>'1.3'!F13</f>
        <v>0</v>
      </c>
      <c r="J11" s="51">
        <f>'1.4'!E12</f>
        <v>100</v>
      </c>
      <c r="K11" s="51" t="str">
        <f>'1.4'!F12</f>
        <v>5</v>
      </c>
      <c r="L11" s="51">
        <f>'1.5'!G12</f>
        <v>100</v>
      </c>
      <c r="M11" s="51" t="str">
        <f>'1.5'!H12</f>
        <v>5</v>
      </c>
    </row>
    <row r="12" spans="1:13" s="31" customFormat="1" ht="25.5" customHeight="1" x14ac:dyDescent="0.3">
      <c r="A12" s="65">
        <v>816</v>
      </c>
      <c r="B12" s="66" t="s">
        <v>35</v>
      </c>
      <c r="C12" s="52">
        <f t="shared" si="0"/>
        <v>3</v>
      </c>
      <c r="D12" s="17">
        <f>'1.1'!Q13</f>
        <v>100</v>
      </c>
      <c r="E12" s="17" t="str">
        <f>'1.1'!R13</f>
        <v>5</v>
      </c>
      <c r="F12" s="51">
        <f>'1.2'!CB15</f>
        <v>87.5</v>
      </c>
      <c r="G12" s="51" t="str">
        <f>'1.2'!CC15</f>
        <v>1</v>
      </c>
      <c r="H12" s="51">
        <f>'1.3'!E14</f>
        <v>48.571428571428569</v>
      </c>
      <c r="I12" s="51" t="str">
        <f>'1.3'!F14</f>
        <v>0</v>
      </c>
      <c r="J12" s="51">
        <f>'1.4'!E13</f>
        <v>100</v>
      </c>
      <c r="K12" s="51" t="str">
        <f>'1.4'!F13</f>
        <v>5</v>
      </c>
      <c r="L12" s="51">
        <f>'1.5'!G13</f>
        <v>100</v>
      </c>
      <c r="M12" s="51" t="str">
        <f>'1.5'!H13</f>
        <v>5</v>
      </c>
    </row>
    <row r="13" spans="1:13" s="31" customFormat="1" ht="25.5" customHeight="1" x14ac:dyDescent="0.3">
      <c r="A13" s="65" t="s">
        <v>54</v>
      </c>
      <c r="B13" s="66" t="s">
        <v>55</v>
      </c>
      <c r="C13" s="52">
        <f t="shared" si="0"/>
        <v>1.85</v>
      </c>
      <c r="D13" s="17">
        <f>'1.1'!Q14</f>
        <v>40</v>
      </c>
      <c r="E13" s="17" t="str">
        <f>'1.1'!R14</f>
        <v>0</v>
      </c>
      <c r="F13" s="51">
        <f>'1.2'!CB16</f>
        <v>86</v>
      </c>
      <c r="G13" s="51" t="str">
        <f>'1.2'!CC16</f>
        <v>1</v>
      </c>
      <c r="H13" s="51">
        <f>'1.3'!E15</f>
        <v>100</v>
      </c>
      <c r="I13" s="51" t="str">
        <f>'1.3'!F15</f>
        <v>5</v>
      </c>
      <c r="J13" s="51" t="str">
        <f>'1.4'!E14</f>
        <v>х</v>
      </c>
      <c r="K13" s="51" t="str">
        <f>'1.4'!F14</f>
        <v>2</v>
      </c>
      <c r="L13" s="51" t="str">
        <f>'1.5'!G14</f>
        <v>х</v>
      </c>
      <c r="M13" s="51" t="str">
        <f>'1.5'!H14</f>
        <v>2</v>
      </c>
    </row>
    <row r="14" spans="1:13" s="31" customFormat="1" ht="25.5" customHeight="1" x14ac:dyDescent="0.3">
      <c r="A14" s="65">
        <v>820</v>
      </c>
      <c r="B14" s="67" t="s">
        <v>2</v>
      </c>
      <c r="C14" s="52">
        <f t="shared" si="0"/>
        <v>2.8</v>
      </c>
      <c r="D14" s="17">
        <f>'1.1'!Q15</f>
        <v>100</v>
      </c>
      <c r="E14" s="17" t="str">
        <f>'1.1'!R15</f>
        <v>5</v>
      </c>
      <c r="F14" s="51">
        <f>'1.2'!CB17</f>
        <v>58</v>
      </c>
      <c r="G14" s="51" t="str">
        <f>'1.2'!CC17</f>
        <v>0</v>
      </c>
      <c r="H14" s="51">
        <f>'1.3'!E16</f>
        <v>97.674418604651152</v>
      </c>
      <c r="I14" s="51" t="str">
        <f>'1.3'!F16</f>
        <v>4</v>
      </c>
      <c r="J14" s="51">
        <f>'1.4'!E15</f>
        <v>100</v>
      </c>
      <c r="K14" s="51" t="str">
        <f>'1.4'!F15</f>
        <v>5</v>
      </c>
      <c r="L14" s="51">
        <f>'1.5'!G15</f>
        <v>78.494623655913969</v>
      </c>
      <c r="M14" s="51" t="str">
        <f>'1.5'!H15</f>
        <v>0</v>
      </c>
    </row>
    <row r="15" spans="1:13" s="31" customFormat="1" ht="25.5" customHeight="1" x14ac:dyDescent="0.3">
      <c r="A15" s="65">
        <v>821</v>
      </c>
      <c r="B15" s="66" t="s">
        <v>48</v>
      </c>
      <c r="C15" s="52">
        <f t="shared" si="0"/>
        <v>1.95</v>
      </c>
      <c r="D15" s="17">
        <f>'1.1'!Q16</f>
        <v>80</v>
      </c>
      <c r="E15" s="17" t="str">
        <f>'1.1'!R16</f>
        <v>1</v>
      </c>
      <c r="F15" s="51">
        <f>'1.2'!CB18</f>
        <v>74.444444444444443</v>
      </c>
      <c r="G15" s="51" t="str">
        <f>'1.2'!CC18</f>
        <v>0</v>
      </c>
      <c r="H15" s="51">
        <f>'1.3'!E17</f>
        <v>80</v>
      </c>
      <c r="I15" s="51" t="str">
        <f>'1.3'!F17</f>
        <v>1</v>
      </c>
      <c r="J15" s="51">
        <f>'1.4'!E16</f>
        <v>100</v>
      </c>
      <c r="K15" s="51" t="str">
        <f>'1.4'!F16</f>
        <v>5</v>
      </c>
      <c r="L15" s="51">
        <f>'1.5'!G16</f>
        <v>100</v>
      </c>
      <c r="M15" s="51" t="str">
        <f>'1.5'!H16</f>
        <v>5</v>
      </c>
    </row>
    <row r="16" spans="1:13" s="31" customFormat="1" ht="25.5" customHeight="1" x14ac:dyDescent="0.3">
      <c r="A16" s="65">
        <v>825</v>
      </c>
      <c r="B16" s="67" t="s">
        <v>52</v>
      </c>
      <c r="C16" s="52">
        <f t="shared" si="0"/>
        <v>3.35</v>
      </c>
      <c r="D16" s="17">
        <f>'1.1'!Q17</f>
        <v>100</v>
      </c>
      <c r="E16" s="17" t="str">
        <f>'1.1'!R17</f>
        <v>5</v>
      </c>
      <c r="F16" s="51">
        <f>'1.2'!CB19</f>
        <v>58.333333333333336</v>
      </c>
      <c r="G16" s="51" t="str">
        <f>'1.2'!CC19</f>
        <v>0</v>
      </c>
      <c r="H16" s="51">
        <f>'1.3'!E18</f>
        <v>94.594594594594597</v>
      </c>
      <c r="I16" s="51" t="str">
        <f>'1.3'!F18</f>
        <v>3</v>
      </c>
      <c r="J16" s="51">
        <f>'1.4'!E17</f>
        <v>100</v>
      </c>
      <c r="K16" s="51" t="str">
        <f>'1.4'!F17</f>
        <v>5</v>
      </c>
      <c r="L16" s="51">
        <f>'1.5'!G17</f>
        <v>100</v>
      </c>
      <c r="M16" s="51" t="str">
        <f>'1.5'!H17</f>
        <v>5</v>
      </c>
    </row>
    <row r="17" spans="1:13" s="31" customFormat="1" ht="25.5" customHeight="1" x14ac:dyDescent="0.3">
      <c r="A17" s="65" t="s">
        <v>56</v>
      </c>
      <c r="B17" s="67" t="s">
        <v>57</v>
      </c>
      <c r="C17" s="52">
        <f t="shared" si="0"/>
        <v>1.95</v>
      </c>
      <c r="D17" s="17">
        <f>'1.1'!Q18</f>
        <v>80</v>
      </c>
      <c r="E17" s="17" t="str">
        <f>'1.1'!R18</f>
        <v>1</v>
      </c>
      <c r="F17" s="51">
        <f>'1.2'!CB20</f>
        <v>43.333333333333329</v>
      </c>
      <c r="G17" s="51" t="str">
        <f>'1.2'!CC20</f>
        <v>0</v>
      </c>
      <c r="H17" s="51">
        <f>'1.3'!E19</f>
        <v>80</v>
      </c>
      <c r="I17" s="51" t="str">
        <f>'1.3'!F19</f>
        <v>1</v>
      </c>
      <c r="J17" s="51">
        <f>'1.4'!E18</f>
        <v>100</v>
      </c>
      <c r="K17" s="51" t="str">
        <f>'1.4'!F18</f>
        <v>5</v>
      </c>
      <c r="L17" s="51">
        <f>'1.5'!G18</f>
        <v>100</v>
      </c>
      <c r="M17" s="51" t="str">
        <f>'1.5'!H18</f>
        <v>5</v>
      </c>
    </row>
    <row r="18" spans="1:13" s="31" customFormat="1" ht="25.5" customHeight="1" x14ac:dyDescent="0.3">
      <c r="A18" s="65">
        <v>830</v>
      </c>
      <c r="B18" s="67" t="s">
        <v>43</v>
      </c>
      <c r="C18" s="52">
        <f t="shared" si="0"/>
        <v>1.95</v>
      </c>
      <c r="D18" s="17">
        <f>'1.1'!Q19</f>
        <v>86</v>
      </c>
      <c r="E18" s="17" t="str">
        <f>'1.1'!R19</f>
        <v>1</v>
      </c>
      <c r="F18" s="51">
        <f>'1.2'!CB21</f>
        <v>79.230769230769241</v>
      </c>
      <c r="G18" s="51" t="str">
        <f>'1.2'!CC21</f>
        <v>0</v>
      </c>
      <c r="H18" s="51">
        <f>'1.3'!E20</f>
        <v>81.159420289855078</v>
      </c>
      <c r="I18" s="51" t="str">
        <f>'1.3'!F20</f>
        <v>1</v>
      </c>
      <c r="J18" s="51">
        <f>'1.4'!E19</f>
        <v>100</v>
      </c>
      <c r="K18" s="51" t="str">
        <f>'1.4'!F19</f>
        <v>5</v>
      </c>
      <c r="L18" s="51">
        <f>'1.5'!G19</f>
        <v>100</v>
      </c>
      <c r="M18" s="51" t="str">
        <f>'1.5'!H19</f>
        <v>5</v>
      </c>
    </row>
    <row r="19" spans="1:13" s="31" customFormat="1" ht="25.5" customHeight="1" x14ac:dyDescent="0.3">
      <c r="A19" s="65" t="s">
        <v>164</v>
      </c>
      <c r="B19" s="67" t="s">
        <v>165</v>
      </c>
      <c r="C19" s="52">
        <f t="shared" si="0"/>
        <v>1.6</v>
      </c>
      <c r="D19" s="17">
        <f>'1.1'!Q20</f>
        <v>20</v>
      </c>
      <c r="E19" s="17" t="str">
        <f>'1.1'!R20</f>
        <v>0</v>
      </c>
      <c r="F19" s="51">
        <f>'1.2'!CB22</f>
        <v>76.666666666666657</v>
      </c>
      <c r="G19" s="51" t="str">
        <f>'1.2'!CC22</f>
        <v>0</v>
      </c>
      <c r="H19" s="51">
        <f>'1.3'!E21</f>
        <v>100</v>
      </c>
      <c r="I19" s="51" t="str">
        <f>'1.3'!F21</f>
        <v>5</v>
      </c>
      <c r="J19" s="51" t="str">
        <f>'1.4'!E20</f>
        <v>х</v>
      </c>
      <c r="K19" s="51" t="str">
        <f>'1.4'!F20</f>
        <v>2</v>
      </c>
      <c r="L19" s="51" t="str">
        <f>'1.5'!G20</f>
        <v>х</v>
      </c>
      <c r="M19" s="51" t="str">
        <f>'1.5'!H20</f>
        <v>2</v>
      </c>
    </row>
    <row r="20" spans="1:13" s="31" customFormat="1" ht="25.5" customHeight="1" x14ac:dyDescent="0.3">
      <c r="A20" s="65">
        <v>832</v>
      </c>
      <c r="B20" s="67" t="s">
        <v>166</v>
      </c>
      <c r="C20" s="52">
        <f t="shared" si="0"/>
        <v>2.6</v>
      </c>
      <c r="D20" s="17">
        <f>'1.1'!Q21</f>
        <v>83.333333333333343</v>
      </c>
      <c r="E20" s="17" t="str">
        <f>'1.1'!R21</f>
        <v>1</v>
      </c>
      <c r="F20" s="51">
        <f>'1.2'!CB23</f>
        <v>91.428571428571431</v>
      </c>
      <c r="G20" s="51" t="str">
        <f>'1.2'!CC23</f>
        <v>3</v>
      </c>
      <c r="H20" s="51">
        <f>'1.3'!E22</f>
        <v>100</v>
      </c>
      <c r="I20" s="51" t="str">
        <f>'1.3'!F22</f>
        <v>5</v>
      </c>
      <c r="J20" s="51" t="str">
        <f>'1.4'!E21</f>
        <v>х</v>
      </c>
      <c r="K20" s="51" t="str">
        <f>'1.4'!F21</f>
        <v>2</v>
      </c>
      <c r="L20" s="51" t="str">
        <f>'1.5'!G21</f>
        <v>х</v>
      </c>
      <c r="M20" s="51" t="str">
        <f>'1.5'!H21</f>
        <v>2</v>
      </c>
    </row>
    <row r="21" spans="1:13" s="31" customFormat="1" ht="25.5" customHeight="1" x14ac:dyDescent="0.3">
      <c r="A21" s="65" t="s">
        <v>36</v>
      </c>
      <c r="B21" s="67" t="s">
        <v>50</v>
      </c>
      <c r="C21" s="52">
        <f t="shared" si="0"/>
        <v>2.5</v>
      </c>
      <c r="D21" s="17">
        <f>'1.1'!Q22</f>
        <v>80</v>
      </c>
      <c r="E21" s="17" t="str">
        <f>'1.1'!R22</f>
        <v>1</v>
      </c>
      <c r="F21" s="51">
        <f>'1.2'!CB24</f>
        <v>90</v>
      </c>
      <c r="G21" s="51" t="str">
        <f>'1.2'!CC24</f>
        <v>3</v>
      </c>
      <c r="H21" s="51">
        <f>'1.3'!E23</f>
        <v>50</v>
      </c>
      <c r="I21" s="51" t="str">
        <f>'1.3'!F23</f>
        <v>0</v>
      </c>
      <c r="J21" s="51">
        <f>'1.4'!E22</f>
        <v>100</v>
      </c>
      <c r="K21" s="51" t="str">
        <f>'1.4'!F22</f>
        <v>5</v>
      </c>
      <c r="L21" s="51">
        <f>'1.5'!G22</f>
        <v>100</v>
      </c>
      <c r="M21" s="51" t="str">
        <f>'1.5'!H22</f>
        <v>5</v>
      </c>
    </row>
    <row r="22" spans="1:13" s="31" customFormat="1" ht="24.75" customHeight="1" x14ac:dyDescent="0.3">
      <c r="A22" s="65">
        <v>834</v>
      </c>
      <c r="B22" s="67" t="s">
        <v>3</v>
      </c>
      <c r="C22" s="52">
        <f t="shared" si="0"/>
        <v>3.4</v>
      </c>
      <c r="D22" s="17">
        <f>'1.1'!Q23</f>
        <v>100</v>
      </c>
      <c r="E22" s="17" t="str">
        <f>'1.1'!R23</f>
        <v>5</v>
      </c>
      <c r="F22" s="51">
        <f>'1.2'!CB25</f>
        <v>87.5</v>
      </c>
      <c r="G22" s="51" t="str">
        <f>'1.2'!CC25</f>
        <v>1</v>
      </c>
      <c r="H22" s="51">
        <f>'1.3'!E24</f>
        <v>87.5</v>
      </c>
      <c r="I22" s="51" t="str">
        <f>'1.3'!F24</f>
        <v>2</v>
      </c>
      <c r="J22" s="51">
        <f>'1.4'!E23</f>
        <v>100</v>
      </c>
      <c r="K22" s="51" t="str">
        <f>'1.4'!F23</f>
        <v>5</v>
      </c>
      <c r="L22" s="51">
        <f>'1.5'!G23</f>
        <v>100</v>
      </c>
      <c r="M22" s="51" t="str">
        <f>'1.5'!H23</f>
        <v>5</v>
      </c>
    </row>
    <row r="23" spans="1:13" s="31" customFormat="1" ht="25.5" customHeight="1" x14ac:dyDescent="0.3">
      <c r="A23" s="65">
        <v>835</v>
      </c>
      <c r="B23" s="66" t="s">
        <v>37</v>
      </c>
      <c r="C23" s="52">
        <f t="shared" si="0"/>
        <v>1.75</v>
      </c>
      <c r="D23" s="17">
        <f>'1.1'!Q24</f>
        <v>80</v>
      </c>
      <c r="E23" s="17" t="str">
        <f>'1.1'!R24</f>
        <v>1</v>
      </c>
      <c r="F23" s="51">
        <f>'1.2'!CB26</f>
        <v>45.55555555555555</v>
      </c>
      <c r="G23" s="51" t="str">
        <f>'1.2'!CC26</f>
        <v>0</v>
      </c>
      <c r="H23" s="51">
        <f>'1.3'!E25</f>
        <v>26.923076923076923</v>
      </c>
      <c r="I23" s="51" t="str">
        <f>'1.3'!F25</f>
        <v>0</v>
      </c>
      <c r="J23" s="51">
        <f>'1.4'!E24</f>
        <v>100</v>
      </c>
      <c r="K23" s="51" t="str">
        <f>'1.4'!F24</f>
        <v>5</v>
      </c>
      <c r="L23" s="51">
        <f>'1.5'!G24</f>
        <v>100</v>
      </c>
      <c r="M23" s="51" t="str">
        <f>'1.5'!H24</f>
        <v>5</v>
      </c>
    </row>
    <row r="24" spans="1:13" s="31" customFormat="1" ht="25.5" customHeight="1" x14ac:dyDescent="0.3">
      <c r="A24" s="65" t="s">
        <v>47</v>
      </c>
      <c r="B24" s="66" t="s">
        <v>58</v>
      </c>
      <c r="C24" s="52">
        <f t="shared" si="0"/>
        <v>1.5</v>
      </c>
      <c r="D24" s="17">
        <f>'1.1'!Q25</f>
        <v>66.666666666666657</v>
      </c>
      <c r="E24" s="17" t="str">
        <f>'1.1'!R25</f>
        <v>0</v>
      </c>
      <c r="F24" s="51">
        <f>'1.2'!CB27</f>
        <v>66.666666666666657</v>
      </c>
      <c r="G24" s="51" t="str">
        <f>'1.2'!CC27</f>
        <v>0</v>
      </c>
      <c r="H24" s="51">
        <f>'1.3'!E26</f>
        <v>66.666666666666657</v>
      </c>
      <c r="I24" s="51" t="str">
        <f>'1.3'!F26</f>
        <v>0</v>
      </c>
      <c r="J24" s="51">
        <f>'1.4'!E25</f>
        <v>100</v>
      </c>
      <c r="K24" s="51" t="str">
        <f>'1.4'!F25</f>
        <v>5</v>
      </c>
      <c r="L24" s="51">
        <f>'1.5'!G25</f>
        <v>100</v>
      </c>
      <c r="M24" s="51" t="str">
        <f>'1.5'!H25</f>
        <v>5</v>
      </c>
    </row>
    <row r="25" spans="1:13" s="31" customFormat="1" ht="25.5" customHeight="1" x14ac:dyDescent="0.3">
      <c r="A25" s="65">
        <v>840</v>
      </c>
      <c r="B25" s="67" t="s">
        <v>5</v>
      </c>
      <c r="C25" s="52">
        <f t="shared" si="0"/>
        <v>2.25</v>
      </c>
      <c r="D25" s="17">
        <f>'1.1'!Q26</f>
        <v>76</v>
      </c>
      <c r="E25" s="17" t="str">
        <f>'1.1'!R26</f>
        <v>0</v>
      </c>
      <c r="F25" s="51">
        <f>'1.2'!CB28</f>
        <v>100</v>
      </c>
      <c r="G25" s="51" t="str">
        <f>'1.2'!CC28</f>
        <v>5</v>
      </c>
      <c r="H25" s="51">
        <f>'1.3'!E27</f>
        <v>87.5</v>
      </c>
      <c r="I25" s="51" t="str">
        <f>'1.3'!F27</f>
        <v>2</v>
      </c>
      <c r="J25" s="51" t="str">
        <f>'1.4'!E26</f>
        <v>х</v>
      </c>
      <c r="K25" s="51" t="str">
        <f>'1.4'!F26</f>
        <v>2</v>
      </c>
      <c r="L25" s="51" t="str">
        <f>'1.5'!G26</f>
        <v>х</v>
      </c>
      <c r="M25" s="51" t="str">
        <f>'1.5'!H26</f>
        <v>2</v>
      </c>
    </row>
    <row r="26" spans="1:13" s="31" customFormat="1" ht="25.5" customHeight="1" x14ac:dyDescent="0.3">
      <c r="A26" s="65">
        <v>843</v>
      </c>
      <c r="B26" s="66" t="s">
        <v>44</v>
      </c>
      <c r="C26" s="52">
        <f t="shared" si="0"/>
        <v>1.85</v>
      </c>
      <c r="D26" s="17">
        <f>'1.1'!Q27</f>
        <v>20</v>
      </c>
      <c r="E26" s="17" t="str">
        <f>'1.1'!R27</f>
        <v>0</v>
      </c>
      <c r="F26" s="51">
        <f>'1.2'!CB29</f>
        <v>86</v>
      </c>
      <c r="G26" s="51" t="str">
        <f>'1.2'!CC29</f>
        <v>1</v>
      </c>
      <c r="H26" s="51">
        <f>'1.3'!E28</f>
        <v>100</v>
      </c>
      <c r="I26" s="51" t="str">
        <f>'1.3'!F28</f>
        <v>5</v>
      </c>
      <c r="J26" s="51" t="str">
        <f>'1.4'!E27</f>
        <v>х</v>
      </c>
      <c r="K26" s="51" t="str">
        <f>'1.4'!F27</f>
        <v>2</v>
      </c>
      <c r="L26" s="51" t="str">
        <f>'1.5'!G27</f>
        <v>х</v>
      </c>
      <c r="M26" s="51" t="str">
        <f>'1.5'!H27</f>
        <v>2</v>
      </c>
    </row>
    <row r="27" spans="1:13" s="31" customFormat="1" ht="25.5" customHeight="1" x14ac:dyDescent="0.3">
      <c r="A27" s="65" t="s">
        <v>38</v>
      </c>
      <c r="B27" s="66" t="s">
        <v>45</v>
      </c>
      <c r="C27" s="52">
        <f t="shared" si="0"/>
        <v>1.85</v>
      </c>
      <c r="D27" s="17">
        <f>'1.1'!Q28</f>
        <v>68</v>
      </c>
      <c r="E27" s="17" t="str">
        <f>'1.1'!R28</f>
        <v>0</v>
      </c>
      <c r="F27" s="51">
        <f>'1.2'!CB30</f>
        <v>100</v>
      </c>
      <c r="G27" s="51" t="str">
        <f>'1.2'!CC30</f>
        <v>5</v>
      </c>
      <c r="H27" s="51">
        <f>'1.3'!E29</f>
        <v>50</v>
      </c>
      <c r="I27" s="51" t="str">
        <f>'1.3'!F29</f>
        <v>0</v>
      </c>
      <c r="J27" s="51" t="str">
        <f>'1.4'!E28</f>
        <v>х</v>
      </c>
      <c r="K27" s="51" t="str">
        <f>'1.4'!F28</f>
        <v>2</v>
      </c>
      <c r="L27" s="51" t="str">
        <f>'1.5'!G28</f>
        <v>х</v>
      </c>
      <c r="M27" s="51" t="str">
        <f>'1.5'!H28</f>
        <v>2</v>
      </c>
    </row>
    <row r="28" spans="1:13" s="31" customFormat="1" ht="25.5" customHeight="1" x14ac:dyDescent="0.3">
      <c r="A28" s="65">
        <v>846</v>
      </c>
      <c r="B28" s="67" t="s">
        <v>168</v>
      </c>
      <c r="C28" s="52">
        <f t="shared" si="0"/>
        <v>3.1</v>
      </c>
      <c r="D28" s="17">
        <f>'1.1'!Q29</f>
        <v>80</v>
      </c>
      <c r="E28" s="17" t="str">
        <f>'1.1'!R29</f>
        <v>1</v>
      </c>
      <c r="F28" s="51">
        <f>'1.2'!CB31</f>
        <v>100</v>
      </c>
      <c r="G28" s="51" t="str">
        <f>'1.2'!CC31</f>
        <v>5</v>
      </c>
      <c r="H28" s="51">
        <f>'1.3'!E30</f>
        <v>100</v>
      </c>
      <c r="I28" s="51" t="str">
        <f>'1.3'!F30</f>
        <v>5</v>
      </c>
      <c r="J28" s="51" t="str">
        <f>'1.4'!E29</f>
        <v>х</v>
      </c>
      <c r="K28" s="51" t="str">
        <f>'1.4'!F29</f>
        <v>2</v>
      </c>
      <c r="L28" s="51" t="str">
        <f>'1.5'!G29</f>
        <v>х</v>
      </c>
      <c r="M28" s="51" t="str">
        <f>'1.5'!H29</f>
        <v>2</v>
      </c>
    </row>
    <row r="29" spans="1:13" s="31" customFormat="1" ht="25.5" customHeight="1" x14ac:dyDescent="0.3">
      <c r="A29" s="65" t="s">
        <v>63</v>
      </c>
      <c r="B29" s="67" t="s">
        <v>64</v>
      </c>
      <c r="C29" s="52">
        <f t="shared" si="0"/>
        <v>3.15</v>
      </c>
      <c r="D29" s="17">
        <f>'1.1'!Q30</f>
        <v>60</v>
      </c>
      <c r="E29" s="17" t="str">
        <f>'1.1'!R30</f>
        <v>0</v>
      </c>
      <c r="F29" s="51">
        <f>'1.2'!CB32</f>
        <v>100</v>
      </c>
      <c r="G29" s="51" t="str">
        <f>'1.2'!CC32</f>
        <v>5</v>
      </c>
      <c r="H29" s="51">
        <f>'1.3'!E31</f>
        <v>86.666666666666671</v>
      </c>
      <c r="I29" s="51" t="str">
        <f>'1.3'!F31</f>
        <v>2</v>
      </c>
      <c r="J29" s="51">
        <f>'1.4'!E30</f>
        <v>100</v>
      </c>
      <c r="K29" s="51" t="str">
        <f>'1.4'!F30</f>
        <v>5</v>
      </c>
      <c r="L29" s="51">
        <f>'1.5'!G30</f>
        <v>100</v>
      </c>
      <c r="M29" s="51" t="str">
        <f>'1.5'!H30</f>
        <v>5</v>
      </c>
    </row>
    <row r="30" spans="1:13" s="31" customFormat="1" ht="25.5" customHeight="1" x14ac:dyDescent="0.3">
      <c r="A30" s="65">
        <v>855</v>
      </c>
      <c r="B30" s="67" t="s">
        <v>4</v>
      </c>
      <c r="C30" s="52">
        <f t="shared" si="0"/>
        <v>2.6</v>
      </c>
      <c r="D30" s="17">
        <f>'1.1'!Q31</f>
        <v>82</v>
      </c>
      <c r="E30" s="17" t="str">
        <f>'1.1'!R31</f>
        <v>1</v>
      </c>
      <c r="F30" s="51">
        <f>'1.2'!CB33</f>
        <v>84</v>
      </c>
      <c r="G30" s="51" t="str">
        <f>'1.2'!CC33</f>
        <v>1</v>
      </c>
      <c r="H30" s="51">
        <f>'1.3'!E32</f>
        <v>94.623655913978496</v>
      </c>
      <c r="I30" s="51" t="str">
        <f>'1.3'!F32</f>
        <v>3</v>
      </c>
      <c r="J30" s="51">
        <f>'1.4'!E31</f>
        <v>100</v>
      </c>
      <c r="K30" s="51" t="str">
        <f>'1.4'!F31</f>
        <v>5</v>
      </c>
      <c r="L30" s="51">
        <f>'1.5'!G31</f>
        <v>100</v>
      </c>
      <c r="M30" s="51" t="str">
        <f>'1.5'!H31</f>
        <v>5</v>
      </c>
    </row>
    <row r="31" spans="1:13" s="31" customFormat="1" ht="25.5" customHeight="1" x14ac:dyDescent="0.3">
      <c r="A31" s="65">
        <v>856</v>
      </c>
      <c r="B31" s="67" t="s">
        <v>9</v>
      </c>
      <c r="C31" s="52">
        <f t="shared" si="0"/>
        <v>2.15</v>
      </c>
      <c r="D31" s="17">
        <f>'1.1'!Q32</f>
        <v>80</v>
      </c>
      <c r="E31" s="17" t="str">
        <f>'1.1'!R32</f>
        <v>1</v>
      </c>
      <c r="F31" s="51">
        <f>'1.2'!CB34</f>
        <v>73.333333333333314</v>
      </c>
      <c r="G31" s="51" t="str">
        <f>'1.2'!CC34</f>
        <v>0</v>
      </c>
      <c r="H31" s="51">
        <f>'1.3'!E33</f>
        <v>87.5</v>
      </c>
      <c r="I31" s="51" t="str">
        <f>'1.3'!F33</f>
        <v>2</v>
      </c>
      <c r="J31" s="51">
        <f>'1.4'!E32</f>
        <v>100</v>
      </c>
      <c r="K31" s="51" t="str">
        <f>'1.4'!F32</f>
        <v>5</v>
      </c>
      <c r="L31" s="51">
        <f>'1.5'!G32</f>
        <v>100</v>
      </c>
      <c r="M31" s="51" t="str">
        <f>'1.5'!H32</f>
        <v>5</v>
      </c>
    </row>
    <row r="32" spans="1:13" s="31" customFormat="1" ht="25.5" customHeight="1" x14ac:dyDescent="0.3">
      <c r="A32" s="65" t="s">
        <v>65</v>
      </c>
      <c r="B32" s="66" t="s">
        <v>167</v>
      </c>
      <c r="C32" s="52">
        <f t="shared" si="0"/>
        <v>1</v>
      </c>
      <c r="D32" s="17">
        <f>'1.1'!Q33</f>
        <v>80</v>
      </c>
      <c r="E32" s="17" t="str">
        <f>'1.1'!R33</f>
        <v>1</v>
      </c>
      <c r="F32" s="51">
        <f>'1.2'!CB35</f>
        <v>71.25</v>
      </c>
      <c r="G32" s="51" t="str">
        <f>'1.2'!CC35</f>
        <v>0</v>
      </c>
      <c r="H32" s="51">
        <f>'1.3'!E34</f>
        <v>62.5</v>
      </c>
      <c r="I32" s="51" t="str">
        <f>'1.3'!F34</f>
        <v>0</v>
      </c>
      <c r="J32" s="51">
        <f>'1.4'!E33</f>
        <v>0</v>
      </c>
      <c r="K32" s="51" t="str">
        <f>'1.4'!F33</f>
        <v>0</v>
      </c>
      <c r="L32" s="51">
        <f>'1.5'!G33</f>
        <v>100</v>
      </c>
      <c r="M32" s="51" t="str">
        <f>'1.5'!H33</f>
        <v>5</v>
      </c>
    </row>
    <row r="33" spans="1:13" s="31" customFormat="1" ht="25.5" customHeight="1" x14ac:dyDescent="0.3">
      <c r="A33" s="65">
        <v>861</v>
      </c>
      <c r="B33" s="67" t="s">
        <v>66</v>
      </c>
      <c r="C33" s="52">
        <f t="shared" si="0"/>
        <v>3.15</v>
      </c>
      <c r="D33" s="17">
        <f>'1.1'!Q34</f>
        <v>100</v>
      </c>
      <c r="E33" s="17" t="str">
        <f>'1.1'!R34</f>
        <v>5</v>
      </c>
      <c r="F33" s="51">
        <f>'1.2'!CB36</f>
        <v>69.090909090909093</v>
      </c>
      <c r="G33" s="51" t="str">
        <f>'1.2'!CC36</f>
        <v>0</v>
      </c>
      <c r="H33" s="51">
        <f>'1.3'!E35</f>
        <v>86.04651162790698</v>
      </c>
      <c r="I33" s="51" t="str">
        <f>'1.3'!F35</f>
        <v>2</v>
      </c>
      <c r="J33" s="51">
        <f>'1.4'!E34</f>
        <v>100</v>
      </c>
      <c r="K33" s="51" t="str">
        <f>'1.4'!F34</f>
        <v>5</v>
      </c>
      <c r="L33" s="51">
        <f>'1.5'!G34</f>
        <v>100</v>
      </c>
      <c r="M33" s="51" t="str">
        <f>'1.5'!H34</f>
        <v>5</v>
      </c>
    </row>
    <row r="34" spans="1:13" s="31" customFormat="1" ht="25.5" customHeight="1" x14ac:dyDescent="0.3">
      <c r="A34" s="65" t="s">
        <v>60</v>
      </c>
      <c r="B34" s="67" t="s">
        <v>59</v>
      </c>
      <c r="C34" s="52">
        <f t="shared" si="0"/>
        <v>1.25</v>
      </c>
      <c r="D34" s="17">
        <f>'1.1'!Q35</f>
        <v>100</v>
      </c>
      <c r="E34" s="17" t="str">
        <f>'1.1'!R35</f>
        <v>5</v>
      </c>
      <c r="F34" s="51">
        <f>'1.2'!CB37</f>
        <v>41</v>
      </c>
      <c r="G34" s="51" t="str">
        <f>'1.2'!CC37</f>
        <v>0</v>
      </c>
      <c r="H34" s="51">
        <f>'1.3'!E36</f>
        <v>47.368421052631575</v>
      </c>
      <c r="I34" s="51" t="str">
        <f>'1.3'!F36</f>
        <v>0</v>
      </c>
      <c r="J34" s="51">
        <f>'1.4'!E35</f>
        <v>50</v>
      </c>
      <c r="K34" s="51" t="str">
        <f>'1.4'!F35</f>
        <v>0</v>
      </c>
      <c r="L34" s="51">
        <f>'1.5'!G35</f>
        <v>50</v>
      </c>
      <c r="M34" s="51" t="str">
        <f>'1.5'!H35</f>
        <v>0</v>
      </c>
    </row>
    <row r="35" spans="1:13" s="31" customFormat="1" ht="25.5" customHeight="1" x14ac:dyDescent="0.3">
      <c r="A35" s="65">
        <v>875</v>
      </c>
      <c r="B35" s="67" t="s">
        <v>6</v>
      </c>
      <c r="C35" s="52">
        <f t="shared" si="0"/>
        <v>1.75</v>
      </c>
      <c r="D35" s="17">
        <f>'1.1'!Q36</f>
        <v>72</v>
      </c>
      <c r="E35" s="17" t="str">
        <f>'1.1'!R36</f>
        <v>0</v>
      </c>
      <c r="F35" s="51">
        <f>'1.2'!CB38</f>
        <v>86</v>
      </c>
      <c r="G35" s="51" t="str">
        <f>'1.2'!CC38</f>
        <v>1</v>
      </c>
      <c r="H35" s="51">
        <f>'1.3'!E37</f>
        <v>76.923076923076934</v>
      </c>
      <c r="I35" s="51" t="str">
        <f>'1.3'!F37</f>
        <v>0</v>
      </c>
      <c r="J35" s="51">
        <f>'1.4'!E36</f>
        <v>100</v>
      </c>
      <c r="K35" s="51" t="str">
        <f>'1.4'!F36</f>
        <v>5</v>
      </c>
      <c r="L35" s="51">
        <f>'1.5'!G36</f>
        <v>100</v>
      </c>
      <c r="M35" s="51" t="str">
        <f>'1.5'!H36</f>
        <v>5</v>
      </c>
    </row>
    <row r="36" spans="1:13" s="31" customFormat="1" ht="25.5" customHeight="1" x14ac:dyDescent="0.3">
      <c r="A36" s="65">
        <v>880</v>
      </c>
      <c r="B36" s="66" t="s">
        <v>49</v>
      </c>
      <c r="C36" s="52">
        <f t="shared" si="0"/>
        <v>1.25</v>
      </c>
      <c r="D36" s="17">
        <f>'1.1'!Q37</f>
        <v>88.333333333333343</v>
      </c>
      <c r="E36" s="17" t="str">
        <f>'1.1'!R37</f>
        <v>1</v>
      </c>
      <c r="F36" s="51">
        <f>'1.2'!CB39</f>
        <v>82.5</v>
      </c>
      <c r="G36" s="51" t="str">
        <f>'1.2'!CC39</f>
        <v>1</v>
      </c>
      <c r="H36" s="51">
        <f>'1.3'!E38</f>
        <v>57.142857142857139</v>
      </c>
      <c r="I36" s="51" t="str">
        <f>'1.3'!F38</f>
        <v>0</v>
      </c>
      <c r="J36" s="51">
        <f>'1.4'!E37</f>
        <v>66.666666666666657</v>
      </c>
      <c r="K36" s="51" t="str">
        <f>'1.4'!F37</f>
        <v>0</v>
      </c>
      <c r="L36" s="51">
        <f>'1.5'!G37</f>
        <v>100</v>
      </c>
      <c r="M36" s="51" t="str">
        <f>'1.5'!H37</f>
        <v>5</v>
      </c>
    </row>
    <row r="37" spans="1:13" s="31" customFormat="1" ht="25.5" customHeight="1" x14ac:dyDescent="0.3">
      <c r="A37" s="65">
        <v>886</v>
      </c>
      <c r="B37" s="66" t="s">
        <v>46</v>
      </c>
      <c r="C37" s="52">
        <f t="shared" si="0"/>
        <v>1.85</v>
      </c>
      <c r="D37" s="17">
        <f>'1.1'!Q38</f>
        <v>100</v>
      </c>
      <c r="E37" s="17" t="str">
        <f>'1.1'!R38</f>
        <v>5</v>
      </c>
      <c r="F37" s="51">
        <f>'1.2'!CB40</f>
        <v>71.25</v>
      </c>
      <c r="G37" s="51" t="str">
        <f>'1.2'!CC40</f>
        <v>0</v>
      </c>
      <c r="H37" s="51">
        <f>'1.3'!E39</f>
        <v>50</v>
      </c>
      <c r="I37" s="51" t="str">
        <f>'1.3'!F39</f>
        <v>0</v>
      </c>
      <c r="J37" s="51" t="str">
        <f>'1.4'!E38</f>
        <v>х</v>
      </c>
      <c r="K37" s="51" t="str">
        <f>'1.4'!F38</f>
        <v>2</v>
      </c>
      <c r="L37" s="51" t="str">
        <f>'1.5'!G38</f>
        <v>х</v>
      </c>
      <c r="M37" s="51" t="str">
        <f>'1.5'!H38</f>
        <v>2</v>
      </c>
    </row>
    <row r="38" spans="1:13" s="31" customFormat="1" ht="25.5" customHeight="1" x14ac:dyDescent="0.3">
      <c r="A38" s="65">
        <v>892</v>
      </c>
      <c r="B38" s="66" t="s">
        <v>39</v>
      </c>
      <c r="C38" s="52">
        <f t="shared" si="0"/>
        <v>2.6</v>
      </c>
      <c r="D38" s="17">
        <f>'1.1'!Q39</f>
        <v>80</v>
      </c>
      <c r="E38" s="17" t="str">
        <f>'1.1'!R39</f>
        <v>1</v>
      </c>
      <c r="F38" s="51">
        <f>'1.2'!CB41</f>
        <v>96.25</v>
      </c>
      <c r="G38" s="51" t="str">
        <f>'1.2'!CC41</f>
        <v>3</v>
      </c>
      <c r="H38" s="51">
        <f>'1.3'!E40</f>
        <v>100</v>
      </c>
      <c r="I38" s="51" t="str">
        <f>'1.3'!F40</f>
        <v>5</v>
      </c>
      <c r="J38" s="51" t="str">
        <f>'1.4'!E39</f>
        <v>х</v>
      </c>
      <c r="K38" s="51" t="str">
        <f>'1.4'!F39</f>
        <v>2</v>
      </c>
      <c r="L38" s="51" t="str">
        <f>'1.5'!G39</f>
        <v>х</v>
      </c>
      <c r="M38" s="51" t="str">
        <f>'1.5'!H39</f>
        <v>2</v>
      </c>
    </row>
    <row r="39" spans="1:13" x14ac:dyDescent="0.3">
      <c r="E39" s="32"/>
      <c r="F39" s="33"/>
      <c r="G39" s="32"/>
      <c r="H39" s="33"/>
      <c r="I39" s="32"/>
      <c r="J39" s="33"/>
      <c r="K39" s="34"/>
      <c r="L39" s="33"/>
      <c r="M39" s="32"/>
    </row>
    <row r="40" spans="1:13" x14ac:dyDescent="0.3">
      <c r="E40" s="32"/>
      <c r="F40" s="33"/>
      <c r="G40" s="32"/>
      <c r="H40" s="33"/>
      <c r="I40" s="32"/>
      <c r="J40" s="33"/>
      <c r="K40" s="34"/>
      <c r="L40" s="33"/>
      <c r="M40" s="32"/>
    </row>
    <row r="41" spans="1:13" x14ac:dyDescent="0.3">
      <c r="E41" s="32"/>
      <c r="F41" s="33"/>
      <c r="G41" s="32"/>
      <c r="H41" s="33"/>
      <c r="I41" s="32"/>
      <c r="J41" s="33"/>
      <c r="K41" s="34"/>
      <c r="L41" s="33"/>
      <c r="M41" s="32"/>
    </row>
    <row r="42" spans="1:13" x14ac:dyDescent="0.3">
      <c r="E42" s="32"/>
      <c r="F42" s="33"/>
      <c r="G42" s="32"/>
      <c r="H42" s="33"/>
      <c r="I42" s="32"/>
      <c r="J42" s="33"/>
      <c r="K42" s="34"/>
      <c r="L42" s="33"/>
      <c r="M42" s="32"/>
    </row>
    <row r="43" spans="1:13" x14ac:dyDescent="0.3">
      <c r="E43" s="32"/>
      <c r="F43" s="33"/>
      <c r="G43" s="32"/>
      <c r="H43" s="33"/>
      <c r="I43" s="32"/>
      <c r="J43" s="33"/>
      <c r="K43" s="34"/>
      <c r="L43" s="33"/>
      <c r="M43" s="32"/>
    </row>
    <row r="44" spans="1:13" x14ac:dyDescent="0.3">
      <c r="E44" s="32"/>
      <c r="F44" s="33"/>
      <c r="G44" s="32"/>
      <c r="H44" s="33"/>
      <c r="I44" s="32"/>
      <c r="J44" s="33"/>
      <c r="K44" s="34"/>
      <c r="L44" s="33"/>
      <c r="M44" s="32"/>
    </row>
    <row r="45" spans="1:13" x14ac:dyDescent="0.3">
      <c r="E45" s="32"/>
      <c r="F45" s="33"/>
      <c r="G45" s="32"/>
      <c r="H45" s="33"/>
      <c r="I45" s="32"/>
      <c r="J45" s="33"/>
      <c r="K45" s="34"/>
      <c r="L45" s="33"/>
      <c r="M45" s="32"/>
    </row>
  </sheetData>
  <autoFilter ref="A5:M38"/>
  <mergeCells count="11">
    <mergeCell ref="D4:E4"/>
    <mergeCell ref="F4:G4"/>
    <mergeCell ref="H4:I4"/>
    <mergeCell ref="J4:K4"/>
    <mergeCell ref="L4:M4"/>
    <mergeCell ref="A1:M1"/>
    <mergeCell ref="D3:E3"/>
    <mergeCell ref="F3:G3"/>
    <mergeCell ref="H3:I3"/>
    <mergeCell ref="J3:K3"/>
    <mergeCell ref="L3:M3"/>
  </mergeCells>
  <pageMargins left="0" right="0" top="0" bottom="0" header="0" footer="0"/>
  <pageSetup paperSize="9" scale="48" fitToHeight="0" orientation="landscape" horizontalDpi="4294967294" verticalDpi="4294967294" r:id="rId1"/>
  <headerFooter>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142"/>
  <sheetViews>
    <sheetView view="pageBreakPreview" zoomScale="60" zoomScaleNormal="100" workbookViewId="0">
      <pane xSplit="2" ySplit="6" topLeftCell="L7" activePane="bottomRight" state="frozen"/>
      <selection pane="topRight" activeCell="C1" sqref="C1"/>
      <selection pane="bottomLeft" activeCell="A7" sqref="A7"/>
      <selection pane="bottomRight" activeCell="R40" sqref="R40"/>
    </sheetView>
  </sheetViews>
  <sheetFormatPr defaultColWidth="9.109375" defaultRowHeight="13.8" x14ac:dyDescent="0.25"/>
  <cols>
    <col min="1" max="1" width="6.6640625" style="3" customWidth="1"/>
    <col min="2" max="2" width="50.6640625" style="3" customWidth="1"/>
    <col min="3" max="3" width="8.44140625" style="3" hidden="1" customWidth="1"/>
    <col min="4" max="4" width="22.33203125" style="3" hidden="1" customWidth="1"/>
    <col min="5" max="5" width="9.109375" style="3" hidden="1" customWidth="1"/>
    <col min="6" max="6" width="9.44140625" style="3" hidden="1" customWidth="1"/>
    <col min="7" max="7" width="9.44140625" style="5" hidden="1" customWidth="1"/>
    <col min="8" max="8" width="14.33203125" style="5" hidden="1" customWidth="1"/>
    <col min="9" max="9" width="9" style="5" hidden="1" customWidth="1"/>
    <col min="10" max="10" width="11.33203125" style="5" hidden="1" customWidth="1"/>
    <col min="11" max="11" width="11" style="3" hidden="1" customWidth="1"/>
    <col min="12" max="12" width="23.44140625" style="5" customWidth="1"/>
    <col min="13" max="13" width="23.44140625" style="5" bestFit="1" customWidth="1"/>
    <col min="14" max="15" width="23.44140625" style="3" customWidth="1"/>
    <col min="16" max="16" width="27.6640625" style="3" customWidth="1"/>
    <col min="17" max="17" width="28.6640625" style="3" customWidth="1"/>
    <col min="18" max="18" width="23.44140625" style="6" customWidth="1"/>
    <col min="19" max="49" width="9.109375" style="36"/>
    <col min="50" max="16384" width="9.109375" style="3"/>
  </cols>
  <sheetData>
    <row r="1" spans="1:49" ht="17.399999999999999" x14ac:dyDescent="0.25">
      <c r="A1" s="144" t="s">
        <v>69</v>
      </c>
      <c r="B1" s="144"/>
      <c r="C1" s="144"/>
      <c r="D1" s="144"/>
      <c r="E1" s="144"/>
      <c r="F1" s="144"/>
      <c r="G1" s="144"/>
      <c r="H1" s="144"/>
      <c r="I1" s="144"/>
      <c r="J1" s="144"/>
      <c r="K1" s="144"/>
      <c r="L1" s="144"/>
      <c r="M1" s="144"/>
      <c r="N1" s="144"/>
      <c r="O1" s="144"/>
      <c r="P1" s="144"/>
      <c r="Q1" s="144"/>
      <c r="R1" s="144"/>
    </row>
    <row r="2" spans="1:49" ht="5.25" customHeight="1" x14ac:dyDescent="0.25"/>
    <row r="3" spans="1:49" ht="160.5" customHeight="1" x14ac:dyDescent="0.25">
      <c r="A3" s="96" t="s">
        <v>0</v>
      </c>
      <c r="B3" s="96" t="s">
        <v>1</v>
      </c>
      <c r="C3" s="96" t="s">
        <v>217</v>
      </c>
      <c r="D3" s="96"/>
      <c r="E3" s="96" t="s">
        <v>218</v>
      </c>
      <c r="F3" s="96" t="s">
        <v>219</v>
      </c>
      <c r="G3" s="96" t="s">
        <v>220</v>
      </c>
      <c r="H3" s="96"/>
      <c r="I3" s="96" t="s">
        <v>221</v>
      </c>
      <c r="J3" s="96"/>
      <c r="K3" s="96" t="s">
        <v>222</v>
      </c>
      <c r="L3" s="96" t="s">
        <v>72</v>
      </c>
      <c r="M3" s="96" t="s">
        <v>73</v>
      </c>
      <c r="N3" s="96" t="s">
        <v>74</v>
      </c>
      <c r="O3" s="96" t="s">
        <v>77</v>
      </c>
      <c r="P3" s="96" t="s">
        <v>76</v>
      </c>
      <c r="Q3" s="96" t="s">
        <v>78</v>
      </c>
      <c r="R3" s="96" t="s">
        <v>17</v>
      </c>
    </row>
    <row r="4" spans="1:49" ht="26.4" x14ac:dyDescent="0.25">
      <c r="A4" s="96"/>
      <c r="B4" s="61" t="s">
        <v>24</v>
      </c>
      <c r="C4" s="97">
        <v>44362</v>
      </c>
      <c r="D4" s="97"/>
      <c r="E4" s="97" t="s">
        <v>223</v>
      </c>
      <c r="F4" s="97">
        <v>44362</v>
      </c>
      <c r="G4" s="97">
        <v>44408</v>
      </c>
      <c r="H4" s="97"/>
      <c r="I4" s="97">
        <v>44440</v>
      </c>
      <c r="J4" s="96"/>
      <c r="K4" s="97">
        <v>44440</v>
      </c>
      <c r="L4" s="96" t="s">
        <v>169</v>
      </c>
      <c r="M4" s="96" t="s">
        <v>169</v>
      </c>
      <c r="N4" s="96" t="s">
        <v>169</v>
      </c>
      <c r="O4" s="96" t="s">
        <v>169</v>
      </c>
      <c r="P4" s="96" t="s">
        <v>169</v>
      </c>
      <c r="Q4" s="96" t="s">
        <v>169</v>
      </c>
      <c r="R4" s="96" t="s">
        <v>169</v>
      </c>
    </row>
    <row r="5" spans="1:49" x14ac:dyDescent="0.25">
      <c r="A5" s="96"/>
      <c r="B5" s="61" t="s">
        <v>10</v>
      </c>
      <c r="C5" s="96"/>
      <c r="D5" s="96"/>
      <c r="E5" s="96"/>
      <c r="F5" s="96"/>
      <c r="G5" s="96"/>
      <c r="H5" s="96"/>
      <c r="I5" s="96"/>
      <c r="J5" s="96"/>
      <c r="K5" s="96"/>
      <c r="L5" s="96" t="s">
        <v>14</v>
      </c>
      <c r="M5" s="96" t="s">
        <v>14</v>
      </c>
      <c r="N5" s="68" t="s">
        <v>18</v>
      </c>
      <c r="O5" s="96" t="s">
        <v>14</v>
      </c>
      <c r="P5" s="68" t="s">
        <v>18</v>
      </c>
      <c r="Q5" s="68" t="s">
        <v>18</v>
      </c>
      <c r="R5" s="68" t="s">
        <v>21</v>
      </c>
    </row>
    <row r="6" spans="1:49" ht="69.75" customHeight="1" x14ac:dyDescent="0.25">
      <c r="A6" s="96"/>
      <c r="B6" s="61" t="s">
        <v>11</v>
      </c>
      <c r="C6" s="96"/>
      <c r="D6" s="96"/>
      <c r="E6" s="96"/>
      <c r="F6" s="96"/>
      <c r="G6" s="96"/>
      <c r="H6" s="96"/>
      <c r="I6" s="96"/>
      <c r="J6" s="96"/>
      <c r="K6" s="96"/>
      <c r="L6" s="96" t="s">
        <v>170</v>
      </c>
      <c r="M6" s="96" t="s">
        <v>75</v>
      </c>
      <c r="N6" s="96" t="s">
        <v>22</v>
      </c>
      <c r="O6" s="96" t="s">
        <v>75</v>
      </c>
      <c r="P6" s="96" t="s">
        <v>22</v>
      </c>
      <c r="Q6" s="96" t="s">
        <v>22</v>
      </c>
      <c r="R6" s="69"/>
    </row>
    <row r="7" spans="1:49" s="4" customFormat="1" ht="26.4" x14ac:dyDescent="0.3">
      <c r="A7" s="65">
        <v>802</v>
      </c>
      <c r="B7" s="66" t="s">
        <v>34</v>
      </c>
      <c r="C7" s="98">
        <v>3</v>
      </c>
      <c r="D7" s="16" t="s">
        <v>224</v>
      </c>
      <c r="E7" s="16"/>
      <c r="F7" s="98"/>
      <c r="G7" s="16">
        <v>1</v>
      </c>
      <c r="H7" s="16" t="s">
        <v>225</v>
      </c>
      <c r="I7" s="16">
        <v>1</v>
      </c>
      <c r="J7" s="99">
        <v>44075</v>
      </c>
      <c r="K7" s="98"/>
      <c r="L7" s="100">
        <f>K7+I7+G7+F7+C7</f>
        <v>5</v>
      </c>
      <c r="M7" s="16">
        <v>4</v>
      </c>
      <c r="N7" s="17">
        <f t="shared" ref="N7:N39" si="0">IF(L7=0,"х",M7/L7*100)</f>
        <v>80</v>
      </c>
      <c r="O7" s="17">
        <v>4</v>
      </c>
      <c r="P7" s="17">
        <f t="shared" ref="P7:P39" si="1">IF(L7=0,"х",O7/L7*100)</f>
        <v>80</v>
      </c>
      <c r="Q7" s="17">
        <f t="shared" ref="Q7:Q39" si="2">IF(L7=0,"х",((N7*0.3)+(P7*0.7)))</f>
        <v>80</v>
      </c>
      <c r="R7" s="96" t="str">
        <f>IF(Q7="х","1",IF(Q7=100,"5",IF(AND(Q7&gt;=90,Q7&lt;100),"3",IF(AND(Q7&gt;=80,Q7&lt;90),"1",IF(AND(Q7&lt;80),"0")))))</f>
        <v>1</v>
      </c>
      <c r="S7" s="37"/>
      <c r="T7" s="3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7"/>
      <c r="AW7" s="37"/>
    </row>
    <row r="8" spans="1:49" s="1" customFormat="1" ht="39.6" x14ac:dyDescent="0.3">
      <c r="A8" s="65">
        <v>803</v>
      </c>
      <c r="B8" s="67" t="s">
        <v>7</v>
      </c>
      <c r="C8" s="98">
        <v>3</v>
      </c>
      <c r="D8" s="16" t="s">
        <v>226</v>
      </c>
      <c r="E8" s="16"/>
      <c r="F8" s="47"/>
      <c r="G8" s="16">
        <v>1</v>
      </c>
      <c r="H8" s="16" t="s">
        <v>227</v>
      </c>
      <c r="I8" s="16">
        <v>1</v>
      </c>
      <c r="J8" s="99">
        <v>44070</v>
      </c>
      <c r="K8" s="47"/>
      <c r="L8" s="100">
        <f t="shared" ref="L8:L39" si="3">K8+I8+G8+F8+C8</f>
        <v>5</v>
      </c>
      <c r="M8" s="16">
        <v>5</v>
      </c>
      <c r="N8" s="17">
        <f t="shared" si="0"/>
        <v>100</v>
      </c>
      <c r="O8" s="17">
        <v>4</v>
      </c>
      <c r="P8" s="17">
        <f t="shared" si="1"/>
        <v>80</v>
      </c>
      <c r="Q8" s="17">
        <f t="shared" si="2"/>
        <v>86</v>
      </c>
      <c r="R8" s="96" t="str">
        <f t="shared" ref="R8:R39" si="4">IF(Q8="х","1",IF(Q8=100,"5",IF(AND(Q8&gt;=90,Q8&lt;100),"3",IF(AND(Q8&gt;=80,Q8&lt;90),"1",IF(AND(Q8&lt;80),"0")))))</f>
        <v>1</v>
      </c>
      <c r="S8" s="38"/>
      <c r="T8" s="38"/>
      <c r="U8" s="38"/>
      <c r="V8" s="38"/>
      <c r="W8" s="38"/>
      <c r="X8" s="38"/>
      <c r="Y8" s="38"/>
      <c r="Z8" s="38"/>
      <c r="AA8" s="38"/>
      <c r="AB8" s="38"/>
      <c r="AC8" s="38"/>
      <c r="AD8" s="38"/>
      <c r="AE8" s="38"/>
      <c r="AF8" s="38"/>
      <c r="AG8" s="38"/>
      <c r="AH8" s="38"/>
      <c r="AI8" s="38"/>
      <c r="AJ8" s="38"/>
      <c r="AK8" s="38"/>
      <c r="AL8" s="38"/>
      <c r="AM8" s="38"/>
      <c r="AN8" s="38"/>
      <c r="AO8" s="38"/>
      <c r="AP8" s="38"/>
      <c r="AQ8" s="38"/>
      <c r="AR8" s="38"/>
      <c r="AS8" s="38"/>
      <c r="AT8" s="38"/>
      <c r="AU8" s="38"/>
      <c r="AV8" s="38"/>
      <c r="AW8" s="38"/>
    </row>
    <row r="9" spans="1:49" s="1" customFormat="1" ht="26.25" customHeight="1" x14ac:dyDescent="0.3">
      <c r="A9" s="65">
        <v>811</v>
      </c>
      <c r="B9" s="67" t="s">
        <v>8</v>
      </c>
      <c r="C9" s="98">
        <v>3</v>
      </c>
      <c r="D9" s="16" t="s">
        <v>228</v>
      </c>
      <c r="E9" s="16"/>
      <c r="F9" s="47"/>
      <c r="G9" s="16">
        <v>1</v>
      </c>
      <c r="H9" s="16" t="s">
        <v>229</v>
      </c>
      <c r="I9" s="16">
        <v>1</v>
      </c>
      <c r="J9" s="99">
        <v>44067</v>
      </c>
      <c r="K9" s="47"/>
      <c r="L9" s="100">
        <f t="shared" si="3"/>
        <v>5</v>
      </c>
      <c r="M9" s="16">
        <v>2</v>
      </c>
      <c r="N9" s="17">
        <f t="shared" si="0"/>
        <v>40</v>
      </c>
      <c r="O9" s="17">
        <v>5</v>
      </c>
      <c r="P9" s="17">
        <f t="shared" si="1"/>
        <v>100</v>
      </c>
      <c r="Q9" s="17">
        <f t="shared" si="2"/>
        <v>82</v>
      </c>
      <c r="R9" s="96" t="str">
        <f t="shared" si="4"/>
        <v>1</v>
      </c>
      <c r="S9" s="38"/>
      <c r="T9" s="38"/>
      <c r="U9" s="38"/>
      <c r="V9" s="38"/>
      <c r="W9" s="38"/>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row>
    <row r="10" spans="1:49" s="1" customFormat="1" ht="39.6" x14ac:dyDescent="0.3">
      <c r="A10" s="65">
        <v>812</v>
      </c>
      <c r="B10" s="66" t="s">
        <v>70</v>
      </c>
      <c r="C10" s="98">
        <v>3</v>
      </c>
      <c r="D10" s="16" t="s">
        <v>230</v>
      </c>
      <c r="E10" s="16"/>
      <c r="F10" s="98"/>
      <c r="G10" s="16">
        <v>1</v>
      </c>
      <c r="H10" s="16" t="s">
        <v>231</v>
      </c>
      <c r="I10" s="16">
        <v>1</v>
      </c>
      <c r="J10" s="99">
        <v>44075</v>
      </c>
      <c r="K10" s="98"/>
      <c r="L10" s="100">
        <f t="shared" si="3"/>
        <v>5</v>
      </c>
      <c r="M10" s="20">
        <v>4</v>
      </c>
      <c r="N10" s="122">
        <f t="shared" si="0"/>
        <v>80</v>
      </c>
      <c r="O10" s="122">
        <v>5</v>
      </c>
      <c r="P10" s="122">
        <f t="shared" si="1"/>
        <v>100</v>
      </c>
      <c r="Q10" s="122">
        <f t="shared" si="2"/>
        <v>94</v>
      </c>
      <c r="R10" s="96" t="str">
        <f t="shared" si="4"/>
        <v>3</v>
      </c>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row>
    <row r="11" spans="1:49" s="1" customFormat="1" ht="26.4" x14ac:dyDescent="0.3">
      <c r="A11" s="65">
        <v>814</v>
      </c>
      <c r="B11" s="66" t="s">
        <v>71</v>
      </c>
      <c r="C11" s="98">
        <v>3</v>
      </c>
      <c r="D11" s="20" t="s">
        <v>232</v>
      </c>
      <c r="E11" s="20"/>
      <c r="F11" s="98"/>
      <c r="G11" s="16">
        <v>1</v>
      </c>
      <c r="H11" s="16" t="s">
        <v>233</v>
      </c>
      <c r="I11" s="16">
        <v>1</v>
      </c>
      <c r="J11" s="99">
        <v>44064</v>
      </c>
      <c r="K11" s="98"/>
      <c r="L11" s="100">
        <f t="shared" si="3"/>
        <v>5</v>
      </c>
      <c r="M11" s="20">
        <v>4</v>
      </c>
      <c r="N11" s="122">
        <f t="shared" si="0"/>
        <v>80</v>
      </c>
      <c r="O11" s="122">
        <v>3</v>
      </c>
      <c r="P11" s="122">
        <f t="shared" si="1"/>
        <v>60</v>
      </c>
      <c r="Q11" s="122">
        <f t="shared" si="2"/>
        <v>66</v>
      </c>
      <c r="R11" s="96" t="str">
        <f t="shared" si="4"/>
        <v>0</v>
      </c>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row>
    <row r="12" spans="1:49" s="1" customFormat="1" ht="26.4" x14ac:dyDescent="0.3">
      <c r="A12" s="65">
        <v>815</v>
      </c>
      <c r="B12" s="67" t="s">
        <v>53</v>
      </c>
      <c r="C12" s="98">
        <v>3</v>
      </c>
      <c r="D12" s="16" t="s">
        <v>234</v>
      </c>
      <c r="E12" s="16"/>
      <c r="F12" s="47"/>
      <c r="G12" s="16">
        <v>1</v>
      </c>
      <c r="H12" s="16" t="s">
        <v>235</v>
      </c>
      <c r="I12" s="16">
        <v>1</v>
      </c>
      <c r="J12" s="99">
        <v>44040</v>
      </c>
      <c r="K12" s="47"/>
      <c r="L12" s="100">
        <f t="shared" si="3"/>
        <v>5</v>
      </c>
      <c r="M12" s="20">
        <v>4</v>
      </c>
      <c r="N12" s="122">
        <f t="shared" si="0"/>
        <v>80</v>
      </c>
      <c r="O12" s="122">
        <v>3</v>
      </c>
      <c r="P12" s="122">
        <f t="shared" si="1"/>
        <v>60</v>
      </c>
      <c r="Q12" s="122">
        <f t="shared" si="2"/>
        <v>66</v>
      </c>
      <c r="R12" s="96" t="str">
        <f t="shared" si="4"/>
        <v>0</v>
      </c>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row>
    <row r="13" spans="1:49" s="1" customFormat="1" ht="26.4" x14ac:dyDescent="0.3">
      <c r="A13" s="65">
        <v>816</v>
      </c>
      <c r="B13" s="66" t="s">
        <v>35</v>
      </c>
      <c r="C13" s="98">
        <v>3</v>
      </c>
      <c r="D13" s="16" t="s">
        <v>236</v>
      </c>
      <c r="E13" s="16"/>
      <c r="F13" s="98">
        <v>6</v>
      </c>
      <c r="G13" s="16">
        <v>1</v>
      </c>
      <c r="H13" s="16" t="s">
        <v>237</v>
      </c>
      <c r="I13" s="16">
        <v>1</v>
      </c>
      <c r="J13" s="99">
        <v>44068</v>
      </c>
      <c r="K13" s="98"/>
      <c r="L13" s="100">
        <f t="shared" si="3"/>
        <v>11</v>
      </c>
      <c r="M13" s="20">
        <v>11</v>
      </c>
      <c r="N13" s="122">
        <f t="shared" si="0"/>
        <v>100</v>
      </c>
      <c r="O13" s="122">
        <v>11</v>
      </c>
      <c r="P13" s="122">
        <f t="shared" si="1"/>
        <v>100</v>
      </c>
      <c r="Q13" s="122">
        <f t="shared" si="2"/>
        <v>100</v>
      </c>
      <c r="R13" s="96" t="str">
        <f t="shared" si="4"/>
        <v>5</v>
      </c>
      <c r="S13" s="38"/>
      <c r="T13" s="38"/>
      <c r="U13" s="38"/>
      <c r="V13" s="38"/>
      <c r="W13" s="38"/>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row>
    <row r="14" spans="1:49" s="1" customFormat="1" ht="39.6" x14ac:dyDescent="0.3">
      <c r="A14" s="65" t="s">
        <v>54</v>
      </c>
      <c r="B14" s="66" t="s">
        <v>55</v>
      </c>
      <c r="C14" s="98">
        <v>3</v>
      </c>
      <c r="D14" s="16" t="s">
        <v>238</v>
      </c>
      <c r="E14" s="16"/>
      <c r="F14" s="98"/>
      <c r="G14" s="16">
        <v>1</v>
      </c>
      <c r="H14" s="16" t="s">
        <v>229</v>
      </c>
      <c r="I14" s="16">
        <v>1</v>
      </c>
      <c r="J14" s="99">
        <v>44071</v>
      </c>
      <c r="K14" s="98"/>
      <c r="L14" s="100">
        <f t="shared" si="3"/>
        <v>5</v>
      </c>
      <c r="M14" s="20">
        <v>2</v>
      </c>
      <c r="N14" s="122">
        <f t="shared" si="0"/>
        <v>40</v>
      </c>
      <c r="O14" s="122">
        <v>2</v>
      </c>
      <c r="P14" s="122">
        <f t="shared" si="1"/>
        <v>40</v>
      </c>
      <c r="Q14" s="122">
        <f t="shared" si="2"/>
        <v>40</v>
      </c>
      <c r="R14" s="96" t="str">
        <f t="shared" si="4"/>
        <v>0</v>
      </c>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row>
    <row r="15" spans="1:49" s="1" customFormat="1" ht="26.4" x14ac:dyDescent="0.3">
      <c r="A15" s="65">
        <v>820</v>
      </c>
      <c r="B15" s="67" t="s">
        <v>2</v>
      </c>
      <c r="C15" s="98">
        <v>3</v>
      </c>
      <c r="D15" s="16" t="s">
        <v>239</v>
      </c>
      <c r="E15" s="16"/>
      <c r="F15" s="47"/>
      <c r="G15" s="16">
        <v>1</v>
      </c>
      <c r="H15" s="16" t="s">
        <v>240</v>
      </c>
      <c r="I15" s="16">
        <v>1</v>
      </c>
      <c r="J15" s="99">
        <v>44064</v>
      </c>
      <c r="K15" s="47"/>
      <c r="L15" s="100">
        <f t="shared" si="3"/>
        <v>5</v>
      </c>
      <c r="M15" s="16">
        <v>5</v>
      </c>
      <c r="N15" s="17">
        <f t="shared" si="0"/>
        <v>100</v>
      </c>
      <c r="O15" s="17">
        <v>5</v>
      </c>
      <c r="P15" s="17">
        <f t="shared" si="1"/>
        <v>100</v>
      </c>
      <c r="Q15" s="17">
        <f t="shared" si="2"/>
        <v>100</v>
      </c>
      <c r="R15" s="96" t="str">
        <f t="shared" si="4"/>
        <v>5</v>
      </c>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row>
    <row r="16" spans="1:49" s="1" customFormat="1" ht="39.6" x14ac:dyDescent="0.3">
      <c r="A16" s="65">
        <v>821</v>
      </c>
      <c r="B16" s="66" t="s">
        <v>48</v>
      </c>
      <c r="C16" s="98">
        <v>3</v>
      </c>
      <c r="D16" s="16" t="s">
        <v>241</v>
      </c>
      <c r="E16" s="16"/>
      <c r="F16" s="98"/>
      <c r="G16" s="16">
        <v>1</v>
      </c>
      <c r="H16" s="16" t="s">
        <v>225</v>
      </c>
      <c r="I16" s="16">
        <v>1</v>
      </c>
      <c r="J16" s="99">
        <v>44074</v>
      </c>
      <c r="K16" s="98"/>
      <c r="L16" s="100">
        <f t="shared" si="3"/>
        <v>5</v>
      </c>
      <c r="M16" s="16">
        <v>4</v>
      </c>
      <c r="N16" s="17">
        <f t="shared" si="0"/>
        <v>80</v>
      </c>
      <c r="O16" s="17">
        <v>4</v>
      </c>
      <c r="P16" s="17">
        <f t="shared" si="1"/>
        <v>80</v>
      </c>
      <c r="Q16" s="17">
        <f t="shared" si="2"/>
        <v>80</v>
      </c>
      <c r="R16" s="96" t="str">
        <f t="shared" si="4"/>
        <v>1</v>
      </c>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row>
    <row r="17" spans="1:49" s="1" customFormat="1" ht="26.4" x14ac:dyDescent="0.3">
      <c r="A17" s="65">
        <v>825</v>
      </c>
      <c r="B17" s="67" t="s">
        <v>52</v>
      </c>
      <c r="C17" s="98">
        <v>3</v>
      </c>
      <c r="D17" s="16" t="s">
        <v>242</v>
      </c>
      <c r="E17" s="16"/>
      <c r="F17" s="47"/>
      <c r="G17" s="16">
        <v>1</v>
      </c>
      <c r="H17" s="16" t="s">
        <v>243</v>
      </c>
      <c r="I17" s="16">
        <v>1</v>
      </c>
      <c r="J17" s="99">
        <v>44074</v>
      </c>
      <c r="K17" s="47"/>
      <c r="L17" s="100">
        <f t="shared" si="3"/>
        <v>5</v>
      </c>
      <c r="M17" s="16">
        <v>5</v>
      </c>
      <c r="N17" s="17">
        <f t="shared" si="0"/>
        <v>100</v>
      </c>
      <c r="O17" s="17">
        <v>5</v>
      </c>
      <c r="P17" s="17">
        <f t="shared" si="1"/>
        <v>100</v>
      </c>
      <c r="Q17" s="17">
        <f t="shared" si="2"/>
        <v>100</v>
      </c>
      <c r="R17" s="96" t="str">
        <f t="shared" si="4"/>
        <v>5</v>
      </c>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row>
    <row r="18" spans="1:49" s="1" customFormat="1" ht="79.2" x14ac:dyDescent="0.3">
      <c r="A18" s="65" t="s">
        <v>56</v>
      </c>
      <c r="B18" s="67" t="s">
        <v>57</v>
      </c>
      <c r="C18" s="98">
        <v>3</v>
      </c>
      <c r="D18" s="16" t="s">
        <v>244</v>
      </c>
      <c r="E18" s="16"/>
      <c r="F18" s="47"/>
      <c r="G18" s="16">
        <v>1</v>
      </c>
      <c r="H18" s="16" t="s">
        <v>245</v>
      </c>
      <c r="I18" s="16">
        <v>1</v>
      </c>
      <c r="J18" s="99">
        <v>44070</v>
      </c>
      <c r="K18" s="47"/>
      <c r="L18" s="100">
        <f t="shared" si="3"/>
        <v>5</v>
      </c>
      <c r="M18" s="16">
        <v>4</v>
      </c>
      <c r="N18" s="17">
        <f t="shared" si="0"/>
        <v>80</v>
      </c>
      <c r="O18" s="17">
        <v>4</v>
      </c>
      <c r="P18" s="17">
        <f t="shared" si="1"/>
        <v>80</v>
      </c>
      <c r="Q18" s="17">
        <f t="shared" si="2"/>
        <v>80</v>
      </c>
      <c r="R18" s="96" t="str">
        <f t="shared" si="4"/>
        <v>1</v>
      </c>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row>
    <row r="19" spans="1:49" s="1" customFormat="1" ht="39.6" x14ac:dyDescent="0.3">
      <c r="A19" s="65">
        <v>830</v>
      </c>
      <c r="B19" s="67" t="s">
        <v>43</v>
      </c>
      <c r="C19" s="98">
        <v>3</v>
      </c>
      <c r="D19" s="16" t="s">
        <v>246</v>
      </c>
      <c r="E19" s="16"/>
      <c r="F19" s="47"/>
      <c r="G19" s="16">
        <v>1</v>
      </c>
      <c r="H19" s="16" t="s">
        <v>247</v>
      </c>
      <c r="I19" s="16">
        <v>1</v>
      </c>
      <c r="J19" s="99">
        <v>44067</v>
      </c>
      <c r="K19" s="47"/>
      <c r="L19" s="100">
        <f t="shared" si="3"/>
        <v>5</v>
      </c>
      <c r="M19" s="16">
        <v>5</v>
      </c>
      <c r="N19" s="17">
        <f t="shared" si="0"/>
        <v>100</v>
      </c>
      <c r="O19" s="17">
        <v>4</v>
      </c>
      <c r="P19" s="17">
        <f t="shared" si="1"/>
        <v>80</v>
      </c>
      <c r="Q19" s="17">
        <f t="shared" si="2"/>
        <v>86</v>
      </c>
      <c r="R19" s="96" t="str">
        <f t="shared" si="4"/>
        <v>1</v>
      </c>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row>
    <row r="20" spans="1:49" s="1" customFormat="1" ht="26.4" x14ac:dyDescent="0.3">
      <c r="A20" s="65" t="s">
        <v>164</v>
      </c>
      <c r="B20" s="67" t="s">
        <v>165</v>
      </c>
      <c r="C20" s="98">
        <v>3</v>
      </c>
      <c r="D20" s="16"/>
      <c r="E20" s="16"/>
      <c r="F20" s="47"/>
      <c r="G20" s="16">
        <v>1</v>
      </c>
      <c r="H20" s="16"/>
      <c r="I20" s="16">
        <v>1</v>
      </c>
      <c r="J20" s="99">
        <v>44070</v>
      </c>
      <c r="K20" s="47"/>
      <c r="L20" s="100">
        <f t="shared" si="3"/>
        <v>5</v>
      </c>
      <c r="M20" s="16">
        <v>1</v>
      </c>
      <c r="N20" s="17">
        <f t="shared" si="0"/>
        <v>20</v>
      </c>
      <c r="O20" s="17">
        <v>1</v>
      </c>
      <c r="P20" s="17">
        <f t="shared" si="1"/>
        <v>20</v>
      </c>
      <c r="Q20" s="17">
        <f t="shared" si="2"/>
        <v>20</v>
      </c>
      <c r="R20" s="96" t="str">
        <f t="shared" si="4"/>
        <v>0</v>
      </c>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c r="AT20" s="38"/>
      <c r="AU20" s="38"/>
      <c r="AV20" s="38"/>
      <c r="AW20" s="38"/>
    </row>
    <row r="21" spans="1:49" s="41" customFormat="1" ht="26.4" x14ac:dyDescent="0.3">
      <c r="A21" s="65">
        <v>832</v>
      </c>
      <c r="B21" s="67" t="s">
        <v>166</v>
      </c>
      <c r="C21" s="98">
        <v>3</v>
      </c>
      <c r="D21" s="39" t="s">
        <v>248</v>
      </c>
      <c r="E21" s="39"/>
      <c r="F21" s="47" t="s">
        <v>62</v>
      </c>
      <c r="G21" s="16">
        <v>1</v>
      </c>
      <c r="H21" s="16" t="s">
        <v>229</v>
      </c>
      <c r="I21" s="16">
        <v>1</v>
      </c>
      <c r="J21" s="99">
        <v>44069</v>
      </c>
      <c r="K21" s="47"/>
      <c r="L21" s="100">
        <f t="shared" si="3"/>
        <v>6</v>
      </c>
      <c r="M21" s="39">
        <v>5</v>
      </c>
      <c r="N21" s="101">
        <f t="shared" si="0"/>
        <v>83.333333333333343</v>
      </c>
      <c r="O21" s="39">
        <v>5</v>
      </c>
      <c r="P21" s="101">
        <f t="shared" si="1"/>
        <v>83.333333333333343</v>
      </c>
      <c r="Q21" s="101">
        <f t="shared" si="2"/>
        <v>83.333333333333343</v>
      </c>
      <c r="R21" s="77" t="str">
        <f t="shared" si="4"/>
        <v>1</v>
      </c>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row>
    <row r="22" spans="1:49" s="1" customFormat="1" ht="26.4" x14ac:dyDescent="0.3">
      <c r="A22" s="65" t="s">
        <v>36</v>
      </c>
      <c r="B22" s="67" t="s">
        <v>50</v>
      </c>
      <c r="C22" s="98">
        <v>3</v>
      </c>
      <c r="D22" s="16" t="s">
        <v>249</v>
      </c>
      <c r="E22" s="16"/>
      <c r="F22" s="47"/>
      <c r="G22" s="16">
        <v>1</v>
      </c>
      <c r="H22" s="16" t="s">
        <v>225</v>
      </c>
      <c r="I22" s="16">
        <v>1</v>
      </c>
      <c r="J22" s="99">
        <v>44043</v>
      </c>
      <c r="K22" s="47"/>
      <c r="L22" s="100">
        <f t="shared" si="3"/>
        <v>5</v>
      </c>
      <c r="M22" s="16">
        <v>4</v>
      </c>
      <c r="N22" s="17">
        <f t="shared" si="0"/>
        <v>80</v>
      </c>
      <c r="O22" s="17">
        <v>4</v>
      </c>
      <c r="P22" s="17">
        <f t="shared" si="1"/>
        <v>80</v>
      </c>
      <c r="Q22" s="17">
        <f t="shared" si="2"/>
        <v>80</v>
      </c>
      <c r="R22" s="96" t="str">
        <f t="shared" si="4"/>
        <v>1</v>
      </c>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row>
    <row r="23" spans="1:49" s="1" customFormat="1" ht="26.4" x14ac:dyDescent="0.3">
      <c r="A23" s="65">
        <v>834</v>
      </c>
      <c r="B23" s="67" t="s">
        <v>3</v>
      </c>
      <c r="C23" s="98">
        <v>3</v>
      </c>
      <c r="D23" s="16" t="s">
        <v>250</v>
      </c>
      <c r="E23" s="16"/>
      <c r="F23" s="47"/>
      <c r="G23" s="16">
        <v>1</v>
      </c>
      <c r="H23" s="16" t="s">
        <v>251</v>
      </c>
      <c r="I23" s="16">
        <v>1</v>
      </c>
      <c r="J23" s="99">
        <v>44067</v>
      </c>
      <c r="K23" s="47"/>
      <c r="L23" s="100">
        <f t="shared" si="3"/>
        <v>5</v>
      </c>
      <c r="M23" s="16">
        <v>5</v>
      </c>
      <c r="N23" s="17">
        <f t="shared" si="0"/>
        <v>100</v>
      </c>
      <c r="O23" s="17">
        <v>5</v>
      </c>
      <c r="P23" s="17">
        <f t="shared" si="1"/>
        <v>100</v>
      </c>
      <c r="Q23" s="17">
        <f t="shared" si="2"/>
        <v>100</v>
      </c>
      <c r="R23" s="96" t="str">
        <f t="shared" si="4"/>
        <v>5</v>
      </c>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row>
    <row r="24" spans="1:49" s="1" customFormat="1" ht="26.4" x14ac:dyDescent="0.3">
      <c r="A24" s="65">
        <v>835</v>
      </c>
      <c r="B24" s="66" t="s">
        <v>37</v>
      </c>
      <c r="C24" s="98">
        <v>3</v>
      </c>
      <c r="D24" s="16" t="s">
        <v>252</v>
      </c>
      <c r="E24" s="16"/>
      <c r="F24" s="98"/>
      <c r="G24" s="16">
        <v>1</v>
      </c>
      <c r="H24" s="16" t="s">
        <v>225</v>
      </c>
      <c r="I24" s="16">
        <v>1</v>
      </c>
      <c r="J24" s="99">
        <v>44057</v>
      </c>
      <c r="K24" s="98"/>
      <c r="L24" s="100">
        <f t="shared" si="3"/>
        <v>5</v>
      </c>
      <c r="M24" s="16">
        <v>4</v>
      </c>
      <c r="N24" s="17">
        <f t="shared" si="0"/>
        <v>80</v>
      </c>
      <c r="O24" s="17">
        <v>4</v>
      </c>
      <c r="P24" s="17">
        <f t="shared" si="1"/>
        <v>80</v>
      </c>
      <c r="Q24" s="17">
        <f t="shared" si="2"/>
        <v>80</v>
      </c>
      <c r="R24" s="96" t="str">
        <f t="shared" si="4"/>
        <v>1</v>
      </c>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row>
    <row r="25" spans="1:49" s="1" customFormat="1" ht="39.6" x14ac:dyDescent="0.3">
      <c r="A25" s="65" t="s">
        <v>47</v>
      </c>
      <c r="B25" s="66" t="s">
        <v>58</v>
      </c>
      <c r="C25" s="98">
        <v>3</v>
      </c>
      <c r="D25" s="16" t="s">
        <v>253</v>
      </c>
      <c r="E25" s="16"/>
      <c r="F25" s="98"/>
      <c r="G25" s="16">
        <v>1</v>
      </c>
      <c r="H25" s="16" t="s">
        <v>225</v>
      </c>
      <c r="I25" s="16">
        <v>1</v>
      </c>
      <c r="J25" s="99">
        <v>44070</v>
      </c>
      <c r="K25" s="98">
        <v>1</v>
      </c>
      <c r="L25" s="100">
        <f t="shared" si="3"/>
        <v>6</v>
      </c>
      <c r="M25" s="16">
        <v>4</v>
      </c>
      <c r="N25" s="17">
        <f t="shared" si="0"/>
        <v>66.666666666666657</v>
      </c>
      <c r="O25" s="17">
        <v>4</v>
      </c>
      <c r="P25" s="17">
        <f t="shared" si="1"/>
        <v>66.666666666666657</v>
      </c>
      <c r="Q25" s="17">
        <f t="shared" si="2"/>
        <v>66.666666666666657</v>
      </c>
      <c r="R25" s="96" t="str">
        <f t="shared" si="4"/>
        <v>0</v>
      </c>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row>
    <row r="26" spans="1:49" s="1" customFormat="1" ht="39.6" x14ac:dyDescent="0.3">
      <c r="A26" s="65">
        <v>840</v>
      </c>
      <c r="B26" s="66" t="s">
        <v>5</v>
      </c>
      <c r="C26" s="98">
        <v>3</v>
      </c>
      <c r="D26" s="16" t="s">
        <v>254</v>
      </c>
      <c r="E26" s="16"/>
      <c r="F26" s="98"/>
      <c r="G26" s="16">
        <v>1</v>
      </c>
      <c r="H26" s="16" t="s">
        <v>240</v>
      </c>
      <c r="I26" s="16">
        <v>1</v>
      </c>
      <c r="J26" s="99">
        <v>44089</v>
      </c>
      <c r="K26" s="98"/>
      <c r="L26" s="100">
        <f t="shared" si="3"/>
        <v>5</v>
      </c>
      <c r="M26" s="16">
        <v>1</v>
      </c>
      <c r="N26" s="17">
        <f t="shared" si="0"/>
        <v>20</v>
      </c>
      <c r="O26" s="17">
        <v>5</v>
      </c>
      <c r="P26" s="17">
        <f t="shared" si="1"/>
        <v>100</v>
      </c>
      <c r="Q26" s="17">
        <f t="shared" si="2"/>
        <v>76</v>
      </c>
      <c r="R26" s="96" t="str">
        <f t="shared" si="4"/>
        <v>0</v>
      </c>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row>
    <row r="27" spans="1:49" s="1" customFormat="1" ht="39.6" x14ac:dyDescent="0.3">
      <c r="A27" s="65">
        <v>843</v>
      </c>
      <c r="B27" s="66" t="s">
        <v>44</v>
      </c>
      <c r="C27" s="98">
        <v>3</v>
      </c>
      <c r="D27" s="16" t="s">
        <v>255</v>
      </c>
      <c r="E27" s="16"/>
      <c r="F27" s="98"/>
      <c r="G27" s="16">
        <v>1</v>
      </c>
      <c r="H27" s="16" t="s">
        <v>256</v>
      </c>
      <c r="I27" s="16">
        <v>1</v>
      </c>
      <c r="J27" s="99" t="s">
        <v>257</v>
      </c>
      <c r="K27" s="98"/>
      <c r="L27" s="100">
        <f t="shared" si="3"/>
        <v>5</v>
      </c>
      <c r="M27" s="16">
        <v>1</v>
      </c>
      <c r="N27" s="17">
        <f t="shared" si="0"/>
        <v>20</v>
      </c>
      <c r="O27" s="17">
        <v>1</v>
      </c>
      <c r="P27" s="17">
        <f t="shared" si="1"/>
        <v>20</v>
      </c>
      <c r="Q27" s="17">
        <f t="shared" si="2"/>
        <v>20</v>
      </c>
      <c r="R27" s="96" t="str">
        <f t="shared" si="4"/>
        <v>0</v>
      </c>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row>
    <row r="28" spans="1:49" s="1" customFormat="1" ht="39.6" x14ac:dyDescent="0.3">
      <c r="A28" s="65" t="s">
        <v>38</v>
      </c>
      <c r="B28" s="66" t="s">
        <v>45</v>
      </c>
      <c r="C28" s="98">
        <v>3</v>
      </c>
      <c r="D28" s="20" t="s">
        <v>258</v>
      </c>
      <c r="E28" s="20"/>
      <c r="F28" s="98"/>
      <c r="G28" s="16">
        <v>1</v>
      </c>
      <c r="H28" s="16" t="s">
        <v>229</v>
      </c>
      <c r="I28" s="16">
        <v>1</v>
      </c>
      <c r="J28" s="99">
        <v>44070</v>
      </c>
      <c r="K28" s="98"/>
      <c r="L28" s="100">
        <f t="shared" si="3"/>
        <v>5</v>
      </c>
      <c r="M28" s="20">
        <v>2</v>
      </c>
      <c r="N28" s="17">
        <f t="shared" si="0"/>
        <v>40</v>
      </c>
      <c r="O28" s="17">
        <v>4</v>
      </c>
      <c r="P28" s="17">
        <f t="shared" si="1"/>
        <v>80</v>
      </c>
      <c r="Q28" s="17">
        <f t="shared" si="2"/>
        <v>68</v>
      </c>
      <c r="R28" s="96" t="str">
        <f t="shared" si="4"/>
        <v>0</v>
      </c>
      <c r="S28" s="38"/>
      <c r="T28" s="38"/>
      <c r="U28" s="38"/>
      <c r="V28" s="38"/>
      <c r="W28" s="38"/>
      <c r="X28" s="38"/>
      <c r="Y28" s="38"/>
      <c r="Z28" s="38"/>
      <c r="AA28" s="38"/>
      <c r="AB28" s="38"/>
      <c r="AC28" s="38"/>
      <c r="AD28" s="38"/>
      <c r="AE28" s="38"/>
      <c r="AF28" s="38"/>
      <c r="AG28" s="38"/>
      <c r="AH28" s="38"/>
      <c r="AI28" s="38"/>
      <c r="AJ28" s="38"/>
      <c r="AK28" s="38"/>
      <c r="AL28" s="38"/>
      <c r="AM28" s="38"/>
      <c r="AN28" s="38"/>
      <c r="AO28" s="38"/>
      <c r="AP28" s="38"/>
      <c r="AQ28" s="38"/>
      <c r="AR28" s="38"/>
      <c r="AS28" s="38"/>
      <c r="AT28" s="38"/>
      <c r="AU28" s="38"/>
      <c r="AV28" s="38"/>
      <c r="AW28" s="38"/>
    </row>
    <row r="29" spans="1:49" s="1" customFormat="1" ht="39.6" x14ac:dyDescent="0.3">
      <c r="A29" s="65">
        <v>846</v>
      </c>
      <c r="B29" s="67" t="s">
        <v>168</v>
      </c>
      <c r="C29" s="98">
        <v>3</v>
      </c>
      <c r="D29" s="16" t="s">
        <v>259</v>
      </c>
      <c r="E29" s="16"/>
      <c r="F29" s="47"/>
      <c r="G29" s="16">
        <v>1</v>
      </c>
      <c r="H29" s="16" t="s">
        <v>227</v>
      </c>
      <c r="I29" s="16">
        <v>1</v>
      </c>
      <c r="J29" s="99" t="s">
        <v>257</v>
      </c>
      <c r="K29" s="47"/>
      <c r="L29" s="100">
        <f t="shared" si="3"/>
        <v>5</v>
      </c>
      <c r="M29" s="16">
        <v>4</v>
      </c>
      <c r="N29" s="17">
        <f t="shared" si="0"/>
        <v>80</v>
      </c>
      <c r="O29" s="17">
        <v>4</v>
      </c>
      <c r="P29" s="17">
        <f t="shared" si="1"/>
        <v>80</v>
      </c>
      <c r="Q29" s="17">
        <f t="shared" si="2"/>
        <v>80</v>
      </c>
      <c r="R29" s="96" t="str">
        <f t="shared" si="4"/>
        <v>1</v>
      </c>
      <c r="S29" s="38"/>
      <c r="T29" s="38"/>
      <c r="U29" s="38"/>
      <c r="V29" s="38"/>
      <c r="W29" s="38"/>
      <c r="X29" s="38"/>
      <c r="Y29" s="38"/>
      <c r="Z29" s="38"/>
      <c r="AA29" s="38"/>
      <c r="AB29" s="38"/>
      <c r="AC29" s="38"/>
      <c r="AD29" s="38"/>
      <c r="AE29" s="38"/>
      <c r="AF29" s="38"/>
      <c r="AG29" s="38"/>
      <c r="AH29" s="38"/>
      <c r="AI29" s="38"/>
      <c r="AJ29" s="38"/>
      <c r="AK29" s="38"/>
      <c r="AL29" s="38"/>
      <c r="AM29" s="38"/>
      <c r="AN29" s="38"/>
      <c r="AO29" s="38"/>
      <c r="AP29" s="38"/>
      <c r="AQ29" s="38"/>
      <c r="AR29" s="38"/>
      <c r="AS29" s="38"/>
      <c r="AT29" s="38"/>
      <c r="AU29" s="38"/>
      <c r="AV29" s="38"/>
      <c r="AW29" s="38"/>
    </row>
    <row r="30" spans="1:49" s="1" customFormat="1" ht="39.6" x14ac:dyDescent="0.3">
      <c r="A30" s="65" t="s">
        <v>63</v>
      </c>
      <c r="B30" s="67" t="s">
        <v>64</v>
      </c>
      <c r="C30" s="98">
        <v>3</v>
      </c>
      <c r="D30" s="16" t="s">
        <v>260</v>
      </c>
      <c r="E30" s="16"/>
      <c r="F30" s="47"/>
      <c r="G30" s="16">
        <v>1</v>
      </c>
      <c r="H30" s="16" t="s">
        <v>225</v>
      </c>
      <c r="I30" s="16">
        <v>1</v>
      </c>
      <c r="J30" s="99" t="s">
        <v>257</v>
      </c>
      <c r="K30" s="47"/>
      <c r="L30" s="100">
        <f t="shared" si="3"/>
        <v>5</v>
      </c>
      <c r="M30" s="16">
        <v>3</v>
      </c>
      <c r="N30" s="17">
        <f t="shared" si="0"/>
        <v>60</v>
      </c>
      <c r="O30" s="17">
        <v>3</v>
      </c>
      <c r="P30" s="17">
        <f t="shared" si="1"/>
        <v>60</v>
      </c>
      <c r="Q30" s="17">
        <f t="shared" si="2"/>
        <v>60</v>
      </c>
      <c r="R30" s="96" t="str">
        <f t="shared" si="4"/>
        <v>0</v>
      </c>
      <c r="S30" s="38"/>
      <c r="T30" s="38"/>
      <c r="U30" s="38"/>
      <c r="V30" s="38"/>
      <c r="W30" s="38"/>
      <c r="X30" s="38"/>
      <c r="Y30" s="38"/>
      <c r="Z30" s="38"/>
      <c r="AA30" s="38"/>
      <c r="AB30" s="38"/>
      <c r="AC30" s="38"/>
      <c r="AD30" s="38"/>
      <c r="AE30" s="38"/>
      <c r="AF30" s="38"/>
      <c r="AG30" s="38"/>
      <c r="AH30" s="38"/>
      <c r="AI30" s="38"/>
      <c r="AJ30" s="38"/>
      <c r="AK30" s="38"/>
      <c r="AL30" s="38"/>
      <c r="AM30" s="38"/>
      <c r="AN30" s="38"/>
      <c r="AO30" s="38"/>
      <c r="AP30" s="38"/>
      <c r="AQ30" s="38"/>
      <c r="AR30" s="38"/>
      <c r="AS30" s="38"/>
      <c r="AT30" s="38"/>
      <c r="AU30" s="38"/>
      <c r="AV30" s="38"/>
      <c r="AW30" s="38"/>
    </row>
    <row r="31" spans="1:49" s="1" customFormat="1" ht="36.75" customHeight="1" x14ac:dyDescent="0.3">
      <c r="A31" s="65">
        <v>855</v>
      </c>
      <c r="B31" s="67" t="s">
        <v>4</v>
      </c>
      <c r="C31" s="98">
        <v>3</v>
      </c>
      <c r="D31" s="16" t="s">
        <v>261</v>
      </c>
      <c r="E31" s="16"/>
      <c r="F31" s="47"/>
      <c r="G31" s="16">
        <v>1</v>
      </c>
      <c r="H31" s="16" t="s">
        <v>262</v>
      </c>
      <c r="I31" s="16">
        <v>1</v>
      </c>
      <c r="J31" s="99">
        <v>44071</v>
      </c>
      <c r="K31" s="47"/>
      <c r="L31" s="100">
        <f t="shared" si="3"/>
        <v>5</v>
      </c>
      <c r="M31" s="16">
        <v>2</v>
      </c>
      <c r="N31" s="17">
        <f t="shared" si="0"/>
        <v>40</v>
      </c>
      <c r="O31" s="17">
        <v>5</v>
      </c>
      <c r="P31" s="17">
        <f t="shared" si="1"/>
        <v>100</v>
      </c>
      <c r="Q31" s="17">
        <f t="shared" si="2"/>
        <v>82</v>
      </c>
      <c r="R31" s="96" t="str">
        <f t="shared" si="4"/>
        <v>1</v>
      </c>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row>
    <row r="32" spans="1:49" s="25" customFormat="1" ht="26.4" x14ac:dyDescent="0.3">
      <c r="A32" s="65">
        <v>856</v>
      </c>
      <c r="B32" s="67" t="s">
        <v>9</v>
      </c>
      <c r="C32" s="98">
        <v>3</v>
      </c>
      <c r="D32" s="39" t="s">
        <v>263</v>
      </c>
      <c r="E32" s="39"/>
      <c r="F32" s="47"/>
      <c r="G32" s="16">
        <v>1</v>
      </c>
      <c r="H32" s="16" t="s">
        <v>225</v>
      </c>
      <c r="I32" s="16">
        <v>1</v>
      </c>
      <c r="J32" s="99">
        <v>44075</v>
      </c>
      <c r="K32" s="47"/>
      <c r="L32" s="100">
        <f t="shared" si="3"/>
        <v>5</v>
      </c>
      <c r="M32" s="39">
        <v>4</v>
      </c>
      <c r="N32" s="39">
        <f t="shared" si="0"/>
        <v>80</v>
      </c>
      <c r="O32" s="39">
        <v>4</v>
      </c>
      <c r="P32" s="39">
        <f t="shared" si="1"/>
        <v>80</v>
      </c>
      <c r="Q32" s="39">
        <f t="shared" si="2"/>
        <v>80</v>
      </c>
      <c r="R32" s="77" t="str">
        <f t="shared" si="4"/>
        <v>1</v>
      </c>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row>
    <row r="33" spans="1:49" s="1" customFormat="1" ht="25.5" customHeight="1" x14ac:dyDescent="0.3">
      <c r="A33" s="65" t="s">
        <v>65</v>
      </c>
      <c r="B33" s="66" t="s">
        <v>167</v>
      </c>
      <c r="C33" s="98">
        <v>3</v>
      </c>
      <c r="D33" s="16" t="s">
        <v>264</v>
      </c>
      <c r="E33" s="16"/>
      <c r="F33" s="98"/>
      <c r="G33" s="16">
        <v>1</v>
      </c>
      <c r="H33" s="16" t="s">
        <v>225</v>
      </c>
      <c r="I33" s="16">
        <v>1</v>
      </c>
      <c r="J33" s="99">
        <v>44071</v>
      </c>
      <c r="K33" s="98"/>
      <c r="L33" s="100">
        <f t="shared" si="3"/>
        <v>5</v>
      </c>
      <c r="M33" s="16">
        <v>4</v>
      </c>
      <c r="N33" s="17">
        <f t="shared" si="0"/>
        <v>80</v>
      </c>
      <c r="O33" s="17">
        <v>4</v>
      </c>
      <c r="P33" s="17">
        <f t="shared" si="1"/>
        <v>80</v>
      </c>
      <c r="Q33" s="17">
        <f t="shared" si="2"/>
        <v>80</v>
      </c>
      <c r="R33" s="96" t="str">
        <f t="shared" si="4"/>
        <v>1</v>
      </c>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row>
    <row r="34" spans="1:49" s="1" customFormat="1" ht="25.5" customHeight="1" x14ac:dyDescent="0.3">
      <c r="A34" s="65">
        <v>861</v>
      </c>
      <c r="B34" s="67" t="s">
        <v>66</v>
      </c>
      <c r="C34" s="98">
        <v>3</v>
      </c>
      <c r="D34" s="16" t="s">
        <v>265</v>
      </c>
      <c r="E34" s="16"/>
      <c r="F34" s="47"/>
      <c r="G34" s="16">
        <v>1</v>
      </c>
      <c r="H34" s="16" t="s">
        <v>247</v>
      </c>
      <c r="I34" s="16">
        <v>1</v>
      </c>
      <c r="J34" s="99">
        <v>44075</v>
      </c>
      <c r="K34" s="47"/>
      <c r="L34" s="100">
        <f t="shared" si="3"/>
        <v>5</v>
      </c>
      <c r="M34" s="16">
        <v>5</v>
      </c>
      <c r="N34" s="17">
        <f t="shared" si="0"/>
        <v>100</v>
      </c>
      <c r="O34" s="17">
        <v>5</v>
      </c>
      <c r="P34" s="17">
        <f t="shared" si="1"/>
        <v>100</v>
      </c>
      <c r="Q34" s="17">
        <f t="shared" si="2"/>
        <v>100</v>
      </c>
      <c r="R34" s="96" t="str">
        <f t="shared" si="4"/>
        <v>5</v>
      </c>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8"/>
      <c r="AS34" s="38"/>
      <c r="AT34" s="38"/>
      <c r="AU34" s="38"/>
      <c r="AV34" s="38"/>
      <c r="AW34" s="38"/>
    </row>
    <row r="35" spans="1:49" s="1" customFormat="1" ht="25.5" customHeight="1" x14ac:dyDescent="0.3">
      <c r="A35" s="65" t="s">
        <v>60</v>
      </c>
      <c r="B35" s="67" t="s">
        <v>59</v>
      </c>
      <c r="C35" s="98">
        <v>3</v>
      </c>
      <c r="D35" s="16" t="s">
        <v>266</v>
      </c>
      <c r="E35" s="16"/>
      <c r="F35" s="47"/>
      <c r="G35" s="16">
        <v>1</v>
      </c>
      <c r="H35" s="16" t="s">
        <v>229</v>
      </c>
      <c r="I35" s="16">
        <v>1</v>
      </c>
      <c r="J35" s="99">
        <v>44063</v>
      </c>
      <c r="K35" s="47"/>
      <c r="L35" s="100">
        <f t="shared" si="3"/>
        <v>5</v>
      </c>
      <c r="M35" s="20">
        <v>5</v>
      </c>
      <c r="N35" s="122">
        <f t="shared" si="0"/>
        <v>100</v>
      </c>
      <c r="O35" s="122">
        <v>5</v>
      </c>
      <c r="P35" s="122">
        <f t="shared" si="1"/>
        <v>100</v>
      </c>
      <c r="Q35" s="122">
        <f t="shared" si="2"/>
        <v>100</v>
      </c>
      <c r="R35" s="96" t="str">
        <f t="shared" si="4"/>
        <v>5</v>
      </c>
      <c r="S35" s="38"/>
      <c r="T35" s="38"/>
      <c r="U35" s="38"/>
      <c r="V35" s="38"/>
      <c r="W35" s="38"/>
      <c r="X35" s="38"/>
      <c r="Y35" s="38"/>
      <c r="Z35" s="38"/>
      <c r="AA35" s="38"/>
      <c r="AB35" s="38"/>
      <c r="AC35" s="38"/>
      <c r="AD35" s="38"/>
      <c r="AE35" s="38"/>
      <c r="AF35" s="38"/>
      <c r="AG35" s="38"/>
      <c r="AH35" s="38"/>
      <c r="AI35" s="38"/>
      <c r="AJ35" s="38"/>
      <c r="AK35" s="38"/>
      <c r="AL35" s="38"/>
      <c r="AM35" s="38"/>
      <c r="AN35" s="38"/>
      <c r="AO35" s="38"/>
      <c r="AP35" s="38"/>
      <c r="AQ35" s="38"/>
      <c r="AR35" s="38"/>
      <c r="AS35" s="38"/>
      <c r="AT35" s="38"/>
      <c r="AU35" s="38"/>
      <c r="AV35" s="38"/>
      <c r="AW35" s="38"/>
    </row>
    <row r="36" spans="1:49" s="1" customFormat="1" ht="25.5" customHeight="1" x14ac:dyDescent="0.3">
      <c r="A36" s="65">
        <v>875</v>
      </c>
      <c r="B36" s="67" t="s">
        <v>6</v>
      </c>
      <c r="C36" s="98">
        <v>3</v>
      </c>
      <c r="D36" s="16" t="s">
        <v>267</v>
      </c>
      <c r="E36" s="16"/>
      <c r="F36" s="47"/>
      <c r="G36" s="16">
        <v>1</v>
      </c>
      <c r="H36" s="16" t="s">
        <v>229</v>
      </c>
      <c r="I36" s="16">
        <v>1</v>
      </c>
      <c r="J36" s="99">
        <v>44075</v>
      </c>
      <c r="K36" s="47"/>
      <c r="L36" s="100">
        <f t="shared" si="3"/>
        <v>5</v>
      </c>
      <c r="M36" s="20">
        <v>5</v>
      </c>
      <c r="N36" s="122">
        <f t="shared" si="0"/>
        <v>100</v>
      </c>
      <c r="O36" s="122">
        <v>3</v>
      </c>
      <c r="P36" s="122">
        <f t="shared" si="1"/>
        <v>60</v>
      </c>
      <c r="Q36" s="122">
        <f t="shared" si="2"/>
        <v>72</v>
      </c>
      <c r="R36" s="96" t="str">
        <f t="shared" si="4"/>
        <v>0</v>
      </c>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row>
    <row r="37" spans="1:49" ht="39.75" customHeight="1" x14ac:dyDescent="0.25">
      <c r="A37" s="65">
        <v>880</v>
      </c>
      <c r="B37" s="66" t="s">
        <v>49</v>
      </c>
      <c r="C37" s="98">
        <v>3</v>
      </c>
      <c r="D37" s="102" t="s">
        <v>268</v>
      </c>
      <c r="E37" s="102">
        <v>1</v>
      </c>
      <c r="F37" s="98"/>
      <c r="G37" s="16">
        <v>1</v>
      </c>
      <c r="H37" s="16" t="s">
        <v>229</v>
      </c>
      <c r="I37" s="16">
        <v>1</v>
      </c>
      <c r="J37" s="99">
        <v>44069</v>
      </c>
      <c r="K37" s="98"/>
      <c r="L37" s="100">
        <f>K37+I37+G37+F37+C37+E37</f>
        <v>6</v>
      </c>
      <c r="M37" s="16">
        <v>6</v>
      </c>
      <c r="N37" s="17">
        <f t="shared" si="0"/>
        <v>100</v>
      </c>
      <c r="O37" s="17">
        <v>5</v>
      </c>
      <c r="P37" s="17">
        <f t="shared" si="1"/>
        <v>83.333333333333343</v>
      </c>
      <c r="Q37" s="17">
        <f t="shared" si="2"/>
        <v>88.333333333333343</v>
      </c>
      <c r="R37" s="96" t="str">
        <f t="shared" si="4"/>
        <v>1</v>
      </c>
      <c r="AF37" s="38"/>
      <c r="AG37" s="38"/>
      <c r="AH37" s="38"/>
      <c r="AI37" s="38"/>
      <c r="AJ37" s="38"/>
      <c r="AK37" s="38"/>
      <c r="AL37" s="38"/>
      <c r="AM37" s="38"/>
      <c r="AN37" s="38"/>
      <c r="AO37" s="38"/>
      <c r="AP37" s="38"/>
      <c r="AQ37" s="38"/>
      <c r="AR37" s="38"/>
      <c r="AS37" s="38"/>
      <c r="AT37" s="38"/>
      <c r="AU37" s="38"/>
      <c r="AV37" s="38"/>
      <c r="AW37" s="38"/>
    </row>
    <row r="38" spans="1:49" ht="27.6" x14ac:dyDescent="0.25">
      <c r="A38" s="65">
        <v>886</v>
      </c>
      <c r="B38" s="66" t="s">
        <v>46</v>
      </c>
      <c r="C38" s="98">
        <v>3</v>
      </c>
      <c r="D38" s="103" t="s">
        <v>269</v>
      </c>
      <c r="E38" s="103"/>
      <c r="F38" s="98"/>
      <c r="G38" s="16">
        <v>1</v>
      </c>
      <c r="H38" s="16" t="s">
        <v>270</v>
      </c>
      <c r="I38" s="16">
        <v>1</v>
      </c>
      <c r="J38" s="99">
        <v>44060</v>
      </c>
      <c r="K38" s="98"/>
      <c r="L38" s="100">
        <f t="shared" si="3"/>
        <v>5</v>
      </c>
      <c r="M38" s="16">
        <v>5</v>
      </c>
      <c r="N38" s="17">
        <f t="shared" si="0"/>
        <v>100</v>
      </c>
      <c r="O38" s="17">
        <v>5</v>
      </c>
      <c r="P38" s="17">
        <f t="shared" si="1"/>
        <v>100</v>
      </c>
      <c r="Q38" s="17">
        <f t="shared" si="2"/>
        <v>100</v>
      </c>
      <c r="R38" s="96" t="str">
        <f t="shared" si="4"/>
        <v>5</v>
      </c>
      <c r="AF38" s="38"/>
      <c r="AG38" s="38"/>
      <c r="AH38" s="38"/>
      <c r="AI38" s="38"/>
      <c r="AJ38" s="38"/>
      <c r="AK38" s="38"/>
      <c r="AL38" s="38"/>
      <c r="AM38" s="38"/>
      <c r="AN38" s="38"/>
      <c r="AO38" s="38"/>
      <c r="AP38" s="38"/>
      <c r="AQ38" s="38"/>
      <c r="AR38" s="38"/>
      <c r="AS38" s="38"/>
      <c r="AT38" s="38"/>
      <c r="AU38" s="38"/>
      <c r="AV38" s="38"/>
      <c r="AW38" s="38"/>
    </row>
    <row r="39" spans="1:49" ht="27.6" x14ac:dyDescent="0.25">
      <c r="A39" s="65">
        <v>892</v>
      </c>
      <c r="B39" s="66" t="s">
        <v>39</v>
      </c>
      <c r="C39" s="98">
        <v>3</v>
      </c>
      <c r="D39" s="103" t="s">
        <v>271</v>
      </c>
      <c r="E39" s="103"/>
      <c r="F39" s="98"/>
      <c r="G39" s="16">
        <v>1</v>
      </c>
      <c r="H39" s="16" t="s">
        <v>225</v>
      </c>
      <c r="I39" s="16">
        <v>1</v>
      </c>
      <c r="J39" s="99">
        <v>44067</v>
      </c>
      <c r="K39" s="98"/>
      <c r="L39" s="100">
        <f t="shared" si="3"/>
        <v>5</v>
      </c>
      <c r="M39" s="16">
        <v>4</v>
      </c>
      <c r="N39" s="17">
        <f t="shared" si="0"/>
        <v>80</v>
      </c>
      <c r="O39" s="17">
        <v>4</v>
      </c>
      <c r="P39" s="17">
        <f t="shared" si="1"/>
        <v>80</v>
      </c>
      <c r="Q39" s="17">
        <f t="shared" si="2"/>
        <v>80</v>
      </c>
      <c r="R39" s="96" t="str">
        <f t="shared" si="4"/>
        <v>1</v>
      </c>
      <c r="AF39" s="38"/>
      <c r="AG39" s="38"/>
      <c r="AH39" s="38"/>
      <c r="AI39" s="38"/>
      <c r="AJ39" s="38"/>
      <c r="AK39" s="38"/>
      <c r="AL39" s="38"/>
      <c r="AM39" s="38"/>
      <c r="AN39" s="38"/>
      <c r="AO39" s="38"/>
      <c r="AP39" s="38"/>
      <c r="AQ39" s="38"/>
      <c r="AR39" s="38"/>
      <c r="AS39" s="38"/>
      <c r="AT39" s="38"/>
      <c r="AU39" s="38"/>
      <c r="AV39" s="38"/>
      <c r="AW39" s="38"/>
    </row>
    <row r="40" spans="1:49" x14ac:dyDescent="0.25">
      <c r="G40" s="104"/>
      <c r="H40" s="104"/>
      <c r="I40" s="104"/>
      <c r="J40" s="104"/>
      <c r="L40" s="104"/>
      <c r="AF40" s="38"/>
      <c r="AG40" s="38"/>
      <c r="AH40" s="38"/>
      <c r="AI40" s="38"/>
      <c r="AJ40" s="38"/>
      <c r="AK40" s="38"/>
      <c r="AL40" s="38"/>
      <c r="AM40" s="38"/>
      <c r="AN40" s="38"/>
      <c r="AO40" s="38"/>
      <c r="AP40" s="38"/>
      <c r="AQ40" s="38"/>
      <c r="AR40" s="38"/>
      <c r="AS40" s="38"/>
      <c r="AT40" s="38"/>
      <c r="AU40" s="38"/>
      <c r="AV40" s="38"/>
      <c r="AW40" s="38"/>
    </row>
    <row r="41" spans="1:49" x14ac:dyDescent="0.25">
      <c r="G41" s="104"/>
      <c r="H41" s="104"/>
      <c r="I41" s="104"/>
      <c r="J41" s="104"/>
      <c r="L41" s="104"/>
      <c r="AF41" s="38"/>
      <c r="AG41" s="38"/>
      <c r="AH41" s="38"/>
      <c r="AI41" s="38"/>
      <c r="AJ41" s="38"/>
      <c r="AK41" s="38"/>
      <c r="AL41" s="38"/>
      <c r="AM41" s="38"/>
      <c r="AN41" s="38"/>
      <c r="AO41" s="38"/>
      <c r="AP41" s="38"/>
      <c r="AQ41" s="38"/>
      <c r="AR41" s="38"/>
      <c r="AS41" s="38"/>
      <c r="AT41" s="38"/>
      <c r="AU41" s="38"/>
      <c r="AV41" s="38"/>
      <c r="AW41" s="38"/>
    </row>
    <row r="42" spans="1:49" x14ac:dyDescent="0.25">
      <c r="B42" s="7"/>
      <c r="C42" s="7"/>
      <c r="D42" s="7"/>
      <c r="E42" s="7"/>
      <c r="F42" s="7"/>
      <c r="G42" s="105"/>
      <c r="H42" s="105"/>
      <c r="I42" s="105"/>
      <c r="J42" s="105"/>
      <c r="K42" s="7"/>
      <c r="L42" s="105"/>
      <c r="M42" s="8"/>
      <c r="AF42" s="38"/>
      <c r="AG42" s="38"/>
      <c r="AH42" s="38"/>
      <c r="AI42" s="38"/>
      <c r="AJ42" s="38"/>
      <c r="AK42" s="38"/>
      <c r="AL42" s="38"/>
      <c r="AM42" s="38"/>
      <c r="AN42" s="38"/>
      <c r="AO42" s="38"/>
      <c r="AP42" s="38"/>
      <c r="AQ42" s="38"/>
      <c r="AR42" s="38"/>
      <c r="AS42" s="38"/>
      <c r="AT42" s="38"/>
      <c r="AU42" s="38"/>
      <c r="AV42" s="38"/>
      <c r="AW42" s="38"/>
    </row>
    <row r="43" spans="1:49" x14ac:dyDescent="0.25">
      <c r="B43" s="7"/>
      <c r="C43" s="7"/>
      <c r="D43" s="7"/>
      <c r="E43" s="7"/>
      <c r="F43" s="7"/>
      <c r="G43" s="105"/>
      <c r="H43" s="105"/>
      <c r="I43" s="105"/>
      <c r="J43" s="105"/>
      <c r="K43" s="7"/>
      <c r="L43" s="105"/>
      <c r="M43" s="8"/>
      <c r="AF43" s="38"/>
      <c r="AG43" s="38"/>
      <c r="AH43" s="38"/>
      <c r="AI43" s="38"/>
      <c r="AJ43" s="38"/>
      <c r="AK43" s="38"/>
      <c r="AL43" s="38"/>
      <c r="AM43" s="38"/>
      <c r="AN43" s="38"/>
      <c r="AO43" s="38"/>
      <c r="AP43" s="38"/>
      <c r="AQ43" s="38"/>
      <c r="AR43" s="38"/>
      <c r="AS43" s="38"/>
      <c r="AT43" s="38"/>
      <c r="AU43" s="38"/>
      <c r="AV43" s="38"/>
      <c r="AW43" s="38"/>
    </row>
    <row r="44" spans="1:49" x14ac:dyDescent="0.25">
      <c r="B44" s="7"/>
      <c r="C44" s="7"/>
      <c r="D44" s="7"/>
      <c r="E44" s="7"/>
      <c r="F44" s="7"/>
      <c r="G44" s="105"/>
      <c r="H44" s="105"/>
      <c r="I44" s="105"/>
      <c r="J44" s="105"/>
      <c r="K44" s="7"/>
      <c r="L44" s="105"/>
      <c r="M44" s="8"/>
      <c r="AF44" s="38"/>
      <c r="AG44" s="38"/>
      <c r="AH44" s="38"/>
      <c r="AI44" s="38"/>
      <c r="AJ44" s="38"/>
      <c r="AK44" s="38"/>
      <c r="AL44" s="38"/>
      <c r="AM44" s="38"/>
      <c r="AN44" s="38"/>
      <c r="AO44" s="38"/>
      <c r="AP44" s="38"/>
      <c r="AQ44" s="38"/>
      <c r="AR44" s="38"/>
      <c r="AS44" s="38"/>
      <c r="AT44" s="38"/>
      <c r="AU44" s="38"/>
      <c r="AV44" s="38"/>
      <c r="AW44" s="38"/>
    </row>
    <row r="45" spans="1:49" x14ac:dyDescent="0.25">
      <c r="B45" s="7"/>
      <c r="C45" s="7"/>
      <c r="D45" s="7"/>
      <c r="E45" s="7"/>
      <c r="F45" s="7"/>
      <c r="G45" s="105"/>
      <c r="H45" s="105"/>
      <c r="I45" s="105"/>
      <c r="J45" s="105"/>
      <c r="K45" s="7"/>
      <c r="L45" s="105"/>
      <c r="M45" s="8"/>
      <c r="AF45" s="38"/>
      <c r="AG45" s="38"/>
      <c r="AH45" s="38"/>
      <c r="AI45" s="38"/>
      <c r="AJ45" s="38"/>
      <c r="AK45" s="38"/>
      <c r="AL45" s="38"/>
      <c r="AM45" s="38"/>
      <c r="AN45" s="38"/>
      <c r="AO45" s="38"/>
      <c r="AP45" s="38"/>
      <c r="AQ45" s="38"/>
      <c r="AR45" s="38"/>
      <c r="AS45" s="38"/>
      <c r="AT45" s="38"/>
      <c r="AU45" s="38"/>
      <c r="AV45" s="38"/>
      <c r="AW45" s="38"/>
    </row>
    <row r="46" spans="1:49" x14ac:dyDescent="0.25">
      <c r="B46" s="7"/>
      <c r="C46" s="7"/>
      <c r="D46" s="7"/>
      <c r="E46" s="7"/>
      <c r="F46" s="7"/>
      <c r="G46" s="105"/>
      <c r="H46" s="105"/>
      <c r="I46" s="105"/>
      <c r="J46" s="105"/>
      <c r="K46" s="7"/>
      <c r="L46" s="105"/>
      <c r="M46" s="8"/>
      <c r="AF46" s="38"/>
      <c r="AG46" s="38"/>
      <c r="AH46" s="38"/>
      <c r="AI46" s="38"/>
      <c r="AJ46" s="38"/>
      <c r="AK46" s="38"/>
      <c r="AL46" s="38"/>
      <c r="AM46" s="38"/>
      <c r="AN46" s="38"/>
      <c r="AO46" s="38"/>
      <c r="AP46" s="38"/>
      <c r="AQ46" s="38"/>
      <c r="AR46" s="38"/>
      <c r="AS46" s="38"/>
      <c r="AT46" s="38"/>
      <c r="AU46" s="38"/>
      <c r="AV46" s="38"/>
      <c r="AW46" s="38"/>
    </row>
    <row r="47" spans="1:49" x14ac:dyDescent="0.25">
      <c r="B47" s="7"/>
      <c r="C47" s="7"/>
      <c r="D47" s="7"/>
      <c r="E47" s="7"/>
      <c r="F47" s="7"/>
      <c r="G47" s="8"/>
      <c r="H47" s="8"/>
      <c r="I47" s="8"/>
      <c r="J47" s="8"/>
      <c r="K47" s="7"/>
      <c r="L47" s="8"/>
      <c r="M47" s="8"/>
      <c r="AF47" s="38"/>
      <c r="AG47" s="38"/>
      <c r="AH47" s="38"/>
      <c r="AI47" s="38"/>
      <c r="AJ47" s="38"/>
      <c r="AK47" s="38"/>
      <c r="AL47" s="38"/>
      <c r="AM47" s="38"/>
      <c r="AN47" s="38"/>
      <c r="AO47" s="38"/>
      <c r="AP47" s="38"/>
      <c r="AQ47" s="38"/>
      <c r="AR47" s="38"/>
      <c r="AS47" s="38"/>
      <c r="AT47" s="38"/>
      <c r="AU47" s="38"/>
      <c r="AV47" s="38"/>
      <c r="AW47" s="38"/>
    </row>
    <row r="48" spans="1:49" x14ac:dyDescent="0.25">
      <c r="B48" s="7"/>
      <c r="C48" s="7"/>
      <c r="D48" s="7"/>
      <c r="E48" s="7"/>
      <c r="F48" s="7"/>
      <c r="G48" s="8"/>
      <c r="H48" s="8"/>
      <c r="I48" s="8"/>
      <c r="J48" s="8"/>
      <c r="K48" s="7"/>
      <c r="L48" s="8"/>
      <c r="M48" s="8"/>
      <c r="AF48" s="38"/>
      <c r="AG48" s="38"/>
      <c r="AH48" s="38"/>
      <c r="AI48" s="38"/>
      <c r="AJ48" s="38"/>
      <c r="AK48" s="38"/>
      <c r="AL48" s="38"/>
      <c r="AM48" s="38"/>
      <c r="AN48" s="38"/>
      <c r="AO48" s="38"/>
      <c r="AP48" s="38"/>
      <c r="AQ48" s="38"/>
      <c r="AR48" s="38"/>
      <c r="AS48" s="38"/>
      <c r="AT48" s="38"/>
      <c r="AU48" s="38"/>
      <c r="AV48" s="38"/>
      <c r="AW48" s="38"/>
    </row>
    <row r="49" spans="2:49" x14ac:dyDescent="0.25">
      <c r="B49" s="7"/>
      <c r="C49" s="7"/>
      <c r="D49" s="7"/>
      <c r="E49" s="7"/>
      <c r="F49" s="7"/>
      <c r="G49" s="8"/>
      <c r="H49" s="8"/>
      <c r="I49" s="8"/>
      <c r="J49" s="8"/>
      <c r="K49" s="7"/>
      <c r="L49" s="8"/>
      <c r="M49" s="8"/>
      <c r="AF49" s="38"/>
      <c r="AG49" s="38"/>
      <c r="AH49" s="38"/>
      <c r="AI49" s="38"/>
      <c r="AJ49" s="38"/>
      <c r="AK49" s="38"/>
      <c r="AL49" s="38"/>
      <c r="AM49" s="38"/>
      <c r="AN49" s="38"/>
      <c r="AO49" s="38"/>
      <c r="AP49" s="38"/>
      <c r="AQ49" s="38"/>
      <c r="AR49" s="38"/>
      <c r="AS49" s="38"/>
      <c r="AT49" s="38"/>
      <c r="AU49" s="38"/>
      <c r="AV49" s="38"/>
      <c r="AW49" s="38"/>
    </row>
    <row r="50" spans="2:49" x14ac:dyDescent="0.25">
      <c r="B50" s="7"/>
      <c r="C50" s="7"/>
      <c r="D50" s="7"/>
      <c r="E50" s="7"/>
      <c r="F50" s="7"/>
      <c r="G50" s="8"/>
      <c r="H50" s="8"/>
      <c r="I50" s="8"/>
      <c r="J50" s="8"/>
      <c r="K50" s="7"/>
      <c r="L50" s="8"/>
      <c r="M50" s="8"/>
      <c r="AF50" s="38"/>
      <c r="AG50" s="38"/>
      <c r="AH50" s="38"/>
      <c r="AI50" s="38"/>
      <c r="AJ50" s="38"/>
      <c r="AK50" s="38"/>
      <c r="AL50" s="38"/>
      <c r="AM50" s="38"/>
      <c r="AN50" s="38"/>
      <c r="AO50" s="38"/>
      <c r="AP50" s="38"/>
      <c r="AQ50" s="38"/>
      <c r="AR50" s="38"/>
      <c r="AS50" s="38"/>
      <c r="AT50" s="38"/>
      <c r="AU50" s="38"/>
      <c r="AV50" s="38"/>
      <c r="AW50" s="38"/>
    </row>
    <row r="51" spans="2:49" x14ac:dyDescent="0.25">
      <c r="B51" s="7"/>
      <c r="C51" s="7"/>
      <c r="D51" s="7"/>
      <c r="E51" s="7"/>
      <c r="F51" s="7"/>
      <c r="G51" s="8"/>
      <c r="H51" s="8"/>
      <c r="I51" s="8"/>
      <c r="J51" s="8"/>
      <c r="K51" s="7"/>
      <c r="L51" s="8"/>
      <c r="M51" s="8"/>
      <c r="AF51" s="38"/>
      <c r="AG51" s="38"/>
      <c r="AH51" s="38"/>
      <c r="AI51" s="38"/>
      <c r="AJ51" s="38"/>
      <c r="AK51" s="38"/>
      <c r="AL51" s="38"/>
      <c r="AM51" s="38"/>
      <c r="AN51" s="38"/>
      <c r="AO51" s="38"/>
      <c r="AP51" s="38"/>
      <c r="AQ51" s="38"/>
      <c r="AR51" s="38"/>
      <c r="AS51" s="38"/>
      <c r="AT51" s="38"/>
      <c r="AU51" s="38"/>
      <c r="AV51" s="38"/>
      <c r="AW51" s="38"/>
    </row>
    <row r="52" spans="2:49" x14ac:dyDescent="0.25">
      <c r="B52" s="7"/>
      <c r="C52" s="7"/>
      <c r="D52" s="7"/>
      <c r="E52" s="7"/>
      <c r="F52" s="7"/>
      <c r="G52" s="8"/>
      <c r="H52" s="8"/>
      <c r="I52" s="8"/>
      <c r="J52" s="8"/>
      <c r="K52" s="7"/>
      <c r="L52" s="8"/>
      <c r="M52" s="8"/>
      <c r="AF52" s="38"/>
      <c r="AG52" s="38"/>
      <c r="AH52" s="38"/>
      <c r="AI52" s="38"/>
      <c r="AJ52" s="38"/>
      <c r="AK52" s="38"/>
      <c r="AL52" s="38"/>
      <c r="AM52" s="38"/>
      <c r="AN52" s="38"/>
      <c r="AO52" s="38"/>
      <c r="AP52" s="38"/>
      <c r="AQ52" s="38"/>
      <c r="AR52" s="38"/>
      <c r="AS52" s="38"/>
      <c r="AT52" s="38"/>
      <c r="AU52" s="38"/>
      <c r="AV52" s="38"/>
      <c r="AW52" s="38"/>
    </row>
    <row r="53" spans="2:49" x14ac:dyDescent="0.25">
      <c r="B53" s="7"/>
      <c r="C53" s="7"/>
      <c r="D53" s="7"/>
      <c r="E53" s="7"/>
      <c r="F53" s="7"/>
      <c r="G53" s="8"/>
      <c r="H53" s="8"/>
      <c r="I53" s="8"/>
      <c r="J53" s="8"/>
      <c r="K53" s="7"/>
      <c r="L53" s="8"/>
      <c r="M53" s="8"/>
      <c r="AF53" s="38"/>
      <c r="AG53" s="38"/>
      <c r="AH53" s="38"/>
      <c r="AI53" s="38"/>
      <c r="AJ53" s="38"/>
      <c r="AK53" s="38"/>
      <c r="AL53" s="38"/>
      <c r="AM53" s="38"/>
      <c r="AN53" s="38"/>
      <c r="AO53" s="38"/>
      <c r="AP53" s="38"/>
      <c r="AQ53" s="38"/>
      <c r="AR53" s="38"/>
      <c r="AS53" s="38"/>
      <c r="AT53" s="38"/>
      <c r="AU53" s="38"/>
      <c r="AV53" s="38"/>
      <c r="AW53" s="38"/>
    </row>
    <row r="54" spans="2:49" x14ac:dyDescent="0.25">
      <c r="B54" s="7"/>
      <c r="C54" s="7"/>
      <c r="D54" s="7"/>
      <c r="E54" s="7"/>
      <c r="F54" s="7"/>
      <c r="G54" s="8"/>
      <c r="H54" s="8"/>
      <c r="I54" s="8"/>
      <c r="J54" s="8"/>
      <c r="K54" s="7"/>
      <c r="L54" s="8"/>
      <c r="M54" s="8"/>
      <c r="AF54" s="38"/>
      <c r="AG54" s="38"/>
      <c r="AH54" s="38"/>
      <c r="AI54" s="38"/>
      <c r="AJ54" s="38"/>
      <c r="AK54" s="38"/>
      <c r="AL54" s="38"/>
      <c r="AM54" s="38"/>
      <c r="AN54" s="38"/>
      <c r="AO54" s="38"/>
      <c r="AP54" s="38"/>
      <c r="AQ54" s="38"/>
      <c r="AR54" s="38"/>
      <c r="AS54" s="38"/>
      <c r="AT54" s="38"/>
      <c r="AU54" s="38"/>
      <c r="AV54" s="38"/>
      <c r="AW54" s="38"/>
    </row>
    <row r="55" spans="2:49" x14ac:dyDescent="0.25">
      <c r="B55" s="7"/>
      <c r="C55" s="7"/>
      <c r="D55" s="7"/>
      <c r="E55" s="7"/>
      <c r="F55" s="7"/>
      <c r="G55" s="8"/>
      <c r="H55" s="8"/>
      <c r="I55" s="8"/>
      <c r="J55" s="8"/>
      <c r="K55" s="7"/>
      <c r="L55" s="8"/>
      <c r="M55" s="8"/>
      <c r="AF55" s="38"/>
      <c r="AG55" s="38"/>
      <c r="AH55" s="38"/>
      <c r="AI55" s="38"/>
      <c r="AJ55" s="38"/>
      <c r="AK55" s="38"/>
      <c r="AL55" s="38"/>
      <c r="AM55" s="38"/>
      <c r="AN55" s="38"/>
      <c r="AO55" s="38"/>
      <c r="AP55" s="38"/>
      <c r="AQ55" s="38"/>
      <c r="AR55" s="38"/>
      <c r="AS55" s="38"/>
      <c r="AT55" s="38"/>
      <c r="AU55" s="38"/>
      <c r="AV55" s="38"/>
      <c r="AW55" s="38"/>
    </row>
    <row r="56" spans="2:49" x14ac:dyDescent="0.25">
      <c r="B56" s="7"/>
      <c r="C56" s="7"/>
      <c r="D56" s="7"/>
      <c r="E56" s="7"/>
      <c r="F56" s="7"/>
      <c r="G56" s="8"/>
      <c r="H56" s="8"/>
      <c r="I56" s="8"/>
      <c r="J56" s="8"/>
      <c r="K56" s="7"/>
      <c r="L56" s="8"/>
      <c r="M56" s="8"/>
      <c r="AF56" s="38"/>
      <c r="AG56" s="38"/>
      <c r="AH56" s="38"/>
      <c r="AI56" s="38"/>
      <c r="AJ56" s="38"/>
      <c r="AK56" s="38"/>
      <c r="AL56" s="38"/>
      <c r="AM56" s="38"/>
      <c r="AN56" s="38"/>
      <c r="AO56" s="38"/>
      <c r="AP56" s="38"/>
      <c r="AQ56" s="38"/>
      <c r="AR56" s="38"/>
      <c r="AS56" s="38"/>
      <c r="AT56" s="38"/>
      <c r="AU56" s="38"/>
      <c r="AV56" s="38"/>
      <c r="AW56" s="38"/>
    </row>
    <row r="57" spans="2:49" x14ac:dyDescent="0.25">
      <c r="B57" s="7"/>
      <c r="C57" s="7"/>
      <c r="D57" s="7"/>
      <c r="E57" s="7"/>
      <c r="F57" s="7"/>
      <c r="G57" s="8"/>
      <c r="H57" s="8"/>
      <c r="I57" s="8"/>
      <c r="J57" s="8"/>
      <c r="K57" s="7"/>
      <c r="L57" s="8"/>
      <c r="M57" s="8"/>
      <c r="AF57" s="38"/>
      <c r="AG57" s="38"/>
      <c r="AH57" s="38"/>
      <c r="AI57" s="38"/>
      <c r="AJ57" s="38"/>
      <c r="AK57" s="38"/>
      <c r="AL57" s="38"/>
      <c r="AM57" s="38"/>
      <c r="AN57" s="38"/>
      <c r="AO57" s="38"/>
      <c r="AP57" s="38"/>
      <c r="AQ57" s="38"/>
      <c r="AR57" s="38"/>
      <c r="AS57" s="38"/>
      <c r="AT57" s="38"/>
      <c r="AU57" s="38"/>
      <c r="AV57" s="38"/>
      <c r="AW57" s="38"/>
    </row>
    <row r="58" spans="2:49" x14ac:dyDescent="0.25">
      <c r="B58" s="7"/>
      <c r="C58" s="7"/>
      <c r="D58" s="7"/>
      <c r="E58" s="7"/>
      <c r="F58" s="7"/>
      <c r="G58" s="8"/>
      <c r="H58" s="8"/>
      <c r="I58" s="8"/>
      <c r="J58" s="8"/>
      <c r="K58" s="7"/>
      <c r="L58" s="8"/>
      <c r="M58" s="8"/>
      <c r="AF58" s="38"/>
      <c r="AG58" s="38"/>
      <c r="AH58" s="38"/>
      <c r="AI58" s="38"/>
      <c r="AJ58" s="38"/>
      <c r="AK58" s="38"/>
      <c r="AL58" s="38"/>
      <c r="AM58" s="38"/>
      <c r="AN58" s="38"/>
      <c r="AO58" s="38"/>
      <c r="AP58" s="38"/>
      <c r="AQ58" s="38"/>
      <c r="AR58" s="38"/>
      <c r="AS58" s="38"/>
      <c r="AT58" s="38"/>
      <c r="AU58" s="38"/>
      <c r="AV58" s="38"/>
      <c r="AW58" s="38"/>
    </row>
    <row r="59" spans="2:49" x14ac:dyDescent="0.25">
      <c r="B59" s="7"/>
      <c r="C59" s="7"/>
      <c r="D59" s="7"/>
      <c r="E59" s="7"/>
      <c r="F59" s="7"/>
      <c r="G59" s="8"/>
      <c r="H59" s="8"/>
      <c r="I59" s="8"/>
      <c r="J59" s="8"/>
      <c r="K59" s="7"/>
      <c r="L59" s="8"/>
      <c r="M59" s="8"/>
      <c r="AF59" s="38"/>
      <c r="AG59" s="38"/>
      <c r="AH59" s="38"/>
      <c r="AI59" s="38"/>
      <c r="AJ59" s="38"/>
      <c r="AK59" s="38"/>
      <c r="AL59" s="38"/>
      <c r="AM59" s="38"/>
      <c r="AN59" s="38"/>
      <c r="AO59" s="38"/>
      <c r="AP59" s="38"/>
      <c r="AQ59" s="38"/>
      <c r="AR59" s="38"/>
      <c r="AS59" s="38"/>
      <c r="AT59" s="38"/>
      <c r="AU59" s="38"/>
      <c r="AV59" s="38"/>
      <c r="AW59" s="38"/>
    </row>
    <row r="60" spans="2:49" x14ac:dyDescent="0.25">
      <c r="B60" s="7"/>
      <c r="C60" s="7"/>
      <c r="D60" s="7"/>
      <c r="E60" s="7"/>
      <c r="F60" s="7"/>
      <c r="G60" s="8"/>
      <c r="H60" s="8"/>
      <c r="I60" s="8"/>
      <c r="J60" s="8"/>
      <c r="K60" s="7"/>
      <c r="L60" s="8"/>
      <c r="M60" s="8"/>
      <c r="AF60" s="38"/>
      <c r="AG60" s="38"/>
      <c r="AH60" s="38"/>
      <c r="AI60" s="38"/>
      <c r="AJ60" s="38"/>
      <c r="AK60" s="38"/>
      <c r="AL60" s="38"/>
      <c r="AM60" s="38"/>
      <c r="AN60" s="38"/>
      <c r="AO60" s="38"/>
      <c r="AP60" s="38"/>
      <c r="AQ60" s="38"/>
      <c r="AR60" s="38"/>
      <c r="AS60" s="38"/>
      <c r="AT60" s="38"/>
      <c r="AU60" s="38"/>
      <c r="AV60" s="38"/>
      <c r="AW60" s="38"/>
    </row>
    <row r="61" spans="2:49" x14ac:dyDescent="0.25">
      <c r="B61" s="7"/>
      <c r="C61" s="7"/>
      <c r="D61" s="7"/>
      <c r="E61" s="7"/>
      <c r="F61" s="7"/>
      <c r="G61" s="8"/>
      <c r="H61" s="8"/>
      <c r="I61" s="8"/>
      <c r="J61" s="8"/>
      <c r="K61" s="7"/>
      <c r="L61" s="8"/>
      <c r="M61" s="8"/>
      <c r="AF61" s="38"/>
      <c r="AG61" s="38"/>
      <c r="AH61" s="38"/>
      <c r="AI61" s="38"/>
      <c r="AJ61" s="38"/>
      <c r="AK61" s="38"/>
      <c r="AL61" s="38"/>
      <c r="AM61" s="38"/>
      <c r="AN61" s="38"/>
      <c r="AO61" s="38"/>
      <c r="AP61" s="38"/>
      <c r="AQ61" s="38"/>
      <c r="AR61" s="38"/>
      <c r="AS61" s="38"/>
      <c r="AT61" s="38"/>
      <c r="AU61" s="38"/>
      <c r="AV61" s="38"/>
      <c r="AW61" s="38"/>
    </row>
    <row r="62" spans="2:49" x14ac:dyDescent="0.25">
      <c r="B62" s="7"/>
      <c r="C62" s="7"/>
      <c r="D62" s="7"/>
      <c r="E62" s="7"/>
      <c r="F62" s="7"/>
      <c r="G62" s="8"/>
      <c r="H62" s="8"/>
      <c r="I62" s="8"/>
      <c r="J62" s="8"/>
      <c r="K62" s="7"/>
      <c r="L62" s="8"/>
      <c r="M62" s="8"/>
      <c r="AF62" s="38"/>
      <c r="AG62" s="38"/>
      <c r="AH62" s="38"/>
      <c r="AI62" s="38"/>
      <c r="AJ62" s="38"/>
      <c r="AK62" s="38"/>
      <c r="AL62" s="38"/>
      <c r="AM62" s="38"/>
      <c r="AN62" s="38"/>
      <c r="AO62" s="38"/>
      <c r="AP62" s="38"/>
      <c r="AQ62" s="38"/>
      <c r="AR62" s="38"/>
      <c r="AS62" s="38"/>
      <c r="AT62" s="38"/>
      <c r="AU62" s="38"/>
      <c r="AV62" s="38"/>
      <c r="AW62" s="38"/>
    </row>
    <row r="63" spans="2:49" x14ac:dyDescent="0.25">
      <c r="B63" s="7"/>
      <c r="C63" s="7"/>
      <c r="D63" s="7"/>
      <c r="E63" s="7"/>
      <c r="F63" s="7"/>
      <c r="G63" s="8"/>
      <c r="H63" s="8"/>
      <c r="I63" s="8"/>
      <c r="J63" s="8"/>
      <c r="K63" s="7"/>
      <c r="L63" s="8"/>
      <c r="M63" s="8"/>
      <c r="AF63" s="38"/>
      <c r="AG63" s="38"/>
      <c r="AH63" s="38"/>
      <c r="AI63" s="38"/>
      <c r="AJ63" s="38"/>
      <c r="AK63" s="38"/>
      <c r="AL63" s="38"/>
      <c r="AM63" s="38"/>
      <c r="AN63" s="38"/>
      <c r="AO63" s="38"/>
      <c r="AP63" s="38"/>
      <c r="AQ63" s="38"/>
      <c r="AR63" s="38"/>
      <c r="AS63" s="38"/>
      <c r="AT63" s="38"/>
      <c r="AU63" s="38"/>
      <c r="AV63" s="38"/>
      <c r="AW63" s="38"/>
    </row>
    <row r="64" spans="2:49" x14ac:dyDescent="0.25">
      <c r="B64" s="7"/>
      <c r="C64" s="7"/>
      <c r="D64" s="7"/>
      <c r="E64" s="7"/>
      <c r="F64" s="7"/>
      <c r="G64" s="8"/>
      <c r="H64" s="8"/>
      <c r="I64" s="8"/>
      <c r="J64" s="8"/>
      <c r="K64" s="7"/>
      <c r="L64" s="8"/>
      <c r="M64" s="8"/>
      <c r="AF64" s="38"/>
      <c r="AG64" s="38"/>
      <c r="AH64" s="38"/>
      <c r="AI64" s="38"/>
      <c r="AJ64" s="38"/>
      <c r="AK64" s="38"/>
      <c r="AL64" s="38"/>
      <c r="AM64" s="38"/>
      <c r="AN64" s="38"/>
      <c r="AO64" s="38"/>
      <c r="AP64" s="38"/>
      <c r="AQ64" s="38"/>
      <c r="AR64" s="38"/>
      <c r="AS64" s="38"/>
      <c r="AT64" s="38"/>
      <c r="AU64" s="38"/>
      <c r="AV64" s="38"/>
      <c r="AW64" s="38"/>
    </row>
    <row r="65" spans="2:49" x14ac:dyDescent="0.25">
      <c r="B65" s="7"/>
      <c r="C65" s="7"/>
      <c r="D65" s="7"/>
      <c r="E65" s="7"/>
      <c r="F65" s="7"/>
      <c r="G65" s="8"/>
      <c r="H65" s="8"/>
      <c r="I65" s="8"/>
      <c r="J65" s="8"/>
      <c r="K65" s="7"/>
      <c r="L65" s="8"/>
      <c r="M65" s="8"/>
      <c r="AF65" s="38"/>
      <c r="AG65" s="38"/>
      <c r="AH65" s="38"/>
      <c r="AI65" s="38"/>
      <c r="AJ65" s="38"/>
      <c r="AK65" s="38"/>
      <c r="AL65" s="38"/>
      <c r="AM65" s="38"/>
      <c r="AN65" s="38"/>
      <c r="AO65" s="38"/>
      <c r="AP65" s="38"/>
      <c r="AQ65" s="38"/>
      <c r="AR65" s="38"/>
      <c r="AS65" s="38"/>
      <c r="AT65" s="38"/>
      <c r="AU65" s="38"/>
      <c r="AV65" s="38"/>
      <c r="AW65" s="38"/>
    </row>
    <row r="66" spans="2:49" x14ac:dyDescent="0.25">
      <c r="B66" s="7"/>
      <c r="C66" s="7"/>
      <c r="D66" s="7"/>
      <c r="E66" s="7"/>
      <c r="F66" s="7"/>
      <c r="G66" s="8"/>
      <c r="H66" s="8"/>
      <c r="I66" s="8"/>
      <c r="J66" s="8"/>
      <c r="K66" s="7"/>
      <c r="L66" s="8"/>
      <c r="M66" s="8"/>
      <c r="AF66" s="38"/>
      <c r="AG66" s="38"/>
      <c r="AH66" s="38"/>
      <c r="AI66" s="38"/>
      <c r="AJ66" s="38"/>
      <c r="AK66" s="38"/>
      <c r="AL66" s="38"/>
      <c r="AM66" s="38"/>
      <c r="AN66" s="38"/>
      <c r="AO66" s="38"/>
      <c r="AP66" s="38"/>
      <c r="AQ66" s="38"/>
      <c r="AR66" s="38"/>
      <c r="AS66" s="38"/>
      <c r="AT66" s="38"/>
      <c r="AU66" s="38"/>
      <c r="AV66" s="38"/>
      <c r="AW66" s="38"/>
    </row>
    <row r="67" spans="2:49" x14ac:dyDescent="0.25">
      <c r="B67" s="7"/>
      <c r="C67" s="7"/>
      <c r="D67" s="7"/>
      <c r="E67" s="7"/>
      <c r="F67" s="7"/>
      <c r="G67" s="8"/>
      <c r="H67" s="8"/>
      <c r="I67" s="8"/>
      <c r="J67" s="8"/>
      <c r="K67" s="7"/>
      <c r="L67" s="8"/>
      <c r="M67" s="8"/>
      <c r="AF67" s="38"/>
      <c r="AG67" s="38"/>
      <c r="AH67" s="38"/>
      <c r="AI67" s="38"/>
      <c r="AJ67" s="38"/>
      <c r="AK67" s="38"/>
      <c r="AL67" s="38"/>
      <c r="AM67" s="38"/>
      <c r="AN67" s="38"/>
      <c r="AO67" s="38"/>
      <c r="AP67" s="38"/>
      <c r="AQ67" s="38"/>
      <c r="AR67" s="38"/>
      <c r="AS67" s="38"/>
      <c r="AT67" s="38"/>
      <c r="AU67" s="38"/>
      <c r="AV67" s="38"/>
      <c r="AW67" s="38"/>
    </row>
    <row r="68" spans="2:49" x14ac:dyDescent="0.25">
      <c r="B68" s="7"/>
      <c r="C68" s="7"/>
      <c r="D68" s="7"/>
      <c r="E68" s="7"/>
      <c r="F68" s="7"/>
      <c r="G68" s="8"/>
      <c r="H68" s="8"/>
      <c r="I68" s="8"/>
      <c r="J68" s="8"/>
      <c r="K68" s="7"/>
      <c r="L68" s="8"/>
      <c r="M68" s="8"/>
      <c r="AF68" s="38"/>
      <c r="AG68" s="38"/>
      <c r="AH68" s="38"/>
      <c r="AI68" s="38"/>
      <c r="AJ68" s="38"/>
      <c r="AK68" s="38"/>
      <c r="AL68" s="38"/>
      <c r="AM68" s="38"/>
      <c r="AN68" s="38"/>
      <c r="AO68" s="38"/>
      <c r="AP68" s="38"/>
      <c r="AQ68" s="38"/>
      <c r="AR68" s="38"/>
      <c r="AS68" s="38"/>
      <c r="AT68" s="38"/>
      <c r="AU68" s="38"/>
      <c r="AV68" s="38"/>
      <c r="AW68" s="38"/>
    </row>
    <row r="69" spans="2:49" x14ac:dyDescent="0.25">
      <c r="B69" s="7"/>
      <c r="C69" s="7"/>
      <c r="D69" s="7"/>
      <c r="E69" s="7"/>
      <c r="F69" s="7"/>
      <c r="G69" s="8"/>
      <c r="H69" s="8"/>
      <c r="I69" s="8"/>
      <c r="J69" s="8"/>
      <c r="K69" s="7"/>
      <c r="L69" s="8"/>
      <c r="M69" s="8"/>
      <c r="AF69" s="38"/>
      <c r="AG69" s="38"/>
      <c r="AH69" s="38"/>
      <c r="AI69" s="38"/>
      <c r="AJ69" s="38"/>
      <c r="AK69" s="38"/>
      <c r="AL69" s="38"/>
      <c r="AM69" s="38"/>
      <c r="AN69" s="38"/>
      <c r="AO69" s="38"/>
      <c r="AP69" s="38"/>
      <c r="AQ69" s="38"/>
      <c r="AR69" s="38"/>
      <c r="AS69" s="38"/>
      <c r="AT69" s="38"/>
      <c r="AU69" s="38"/>
      <c r="AV69" s="38"/>
      <c r="AW69" s="38"/>
    </row>
    <row r="70" spans="2:49" x14ac:dyDescent="0.25">
      <c r="B70" s="7"/>
      <c r="C70" s="7"/>
      <c r="D70" s="7"/>
      <c r="E70" s="7"/>
      <c r="F70" s="7"/>
      <c r="G70" s="8"/>
      <c r="H70" s="8"/>
      <c r="I70" s="8"/>
      <c r="J70" s="8"/>
      <c r="K70" s="7"/>
      <c r="L70" s="8"/>
      <c r="M70" s="8"/>
      <c r="AF70" s="38"/>
      <c r="AG70" s="38"/>
      <c r="AH70" s="38"/>
      <c r="AI70" s="38"/>
      <c r="AJ70" s="38"/>
      <c r="AK70" s="38"/>
      <c r="AL70" s="38"/>
      <c r="AM70" s="38"/>
      <c r="AN70" s="38"/>
      <c r="AO70" s="38"/>
      <c r="AP70" s="38"/>
      <c r="AQ70" s="38"/>
      <c r="AR70" s="38"/>
      <c r="AS70" s="38"/>
      <c r="AT70" s="38"/>
      <c r="AU70" s="38"/>
      <c r="AV70" s="38"/>
      <c r="AW70" s="38"/>
    </row>
    <row r="71" spans="2:49" x14ac:dyDescent="0.25">
      <c r="B71" s="7"/>
      <c r="C71" s="7"/>
      <c r="D71" s="7"/>
      <c r="E71" s="7"/>
      <c r="F71" s="7"/>
      <c r="G71" s="8"/>
      <c r="H71" s="8"/>
      <c r="I71" s="8"/>
      <c r="J71" s="8"/>
      <c r="K71" s="7"/>
      <c r="L71" s="8"/>
      <c r="M71" s="8"/>
      <c r="AF71" s="38"/>
      <c r="AG71" s="38"/>
      <c r="AH71" s="38"/>
      <c r="AI71" s="38"/>
      <c r="AJ71" s="38"/>
      <c r="AK71" s="38"/>
      <c r="AL71" s="38"/>
      <c r="AM71" s="38"/>
      <c r="AN71" s="38"/>
      <c r="AO71" s="38"/>
      <c r="AP71" s="38"/>
      <c r="AQ71" s="38"/>
      <c r="AR71" s="38"/>
      <c r="AS71" s="38"/>
      <c r="AT71" s="38"/>
      <c r="AU71" s="38"/>
      <c r="AV71" s="38"/>
      <c r="AW71" s="38"/>
    </row>
    <row r="72" spans="2:49" x14ac:dyDescent="0.25">
      <c r="B72" s="7"/>
      <c r="C72" s="7"/>
      <c r="D72" s="7"/>
      <c r="E72" s="7"/>
      <c r="F72" s="7"/>
      <c r="G72" s="8"/>
      <c r="H72" s="8"/>
      <c r="I72" s="8"/>
      <c r="J72" s="8"/>
      <c r="K72" s="7"/>
      <c r="L72" s="8"/>
      <c r="M72" s="8"/>
      <c r="AF72" s="38"/>
      <c r="AG72" s="38"/>
      <c r="AH72" s="38"/>
      <c r="AI72" s="38"/>
      <c r="AJ72" s="38"/>
      <c r="AK72" s="38"/>
      <c r="AL72" s="38"/>
      <c r="AM72" s="38"/>
      <c r="AN72" s="38"/>
      <c r="AO72" s="38"/>
      <c r="AP72" s="38"/>
      <c r="AQ72" s="38"/>
      <c r="AR72" s="38"/>
      <c r="AS72" s="38"/>
      <c r="AT72" s="38"/>
      <c r="AU72" s="38"/>
      <c r="AV72" s="38"/>
      <c r="AW72" s="38"/>
    </row>
    <row r="73" spans="2:49" x14ac:dyDescent="0.25">
      <c r="B73" s="7"/>
      <c r="C73" s="7"/>
      <c r="D73" s="7"/>
      <c r="E73" s="7"/>
      <c r="F73" s="7"/>
      <c r="G73" s="8"/>
      <c r="H73" s="8"/>
      <c r="I73" s="8"/>
      <c r="J73" s="8"/>
      <c r="K73" s="7"/>
      <c r="L73" s="8"/>
      <c r="M73" s="8"/>
      <c r="AF73" s="38"/>
      <c r="AG73" s="38"/>
      <c r="AH73" s="38"/>
      <c r="AI73" s="38"/>
      <c r="AJ73" s="38"/>
      <c r="AK73" s="38"/>
      <c r="AL73" s="38"/>
      <c r="AM73" s="38"/>
      <c r="AN73" s="38"/>
      <c r="AO73" s="38"/>
      <c r="AP73" s="38"/>
      <c r="AQ73" s="38"/>
      <c r="AR73" s="38"/>
      <c r="AS73" s="38"/>
      <c r="AT73" s="38"/>
      <c r="AU73" s="38"/>
      <c r="AV73" s="38"/>
      <c r="AW73" s="38"/>
    </row>
    <row r="74" spans="2:49" x14ac:dyDescent="0.25">
      <c r="B74" s="7"/>
      <c r="C74" s="7"/>
      <c r="D74" s="7"/>
      <c r="E74" s="7"/>
      <c r="F74" s="7"/>
      <c r="G74" s="8"/>
      <c r="H74" s="8"/>
      <c r="I74" s="8"/>
      <c r="J74" s="8"/>
      <c r="K74" s="7"/>
      <c r="L74" s="8"/>
      <c r="M74" s="8"/>
      <c r="AF74" s="38"/>
      <c r="AG74" s="38"/>
      <c r="AH74" s="38"/>
      <c r="AI74" s="38"/>
      <c r="AJ74" s="38"/>
      <c r="AK74" s="38"/>
      <c r="AL74" s="38"/>
      <c r="AM74" s="38"/>
      <c r="AN74" s="38"/>
      <c r="AO74" s="38"/>
      <c r="AP74" s="38"/>
      <c r="AQ74" s="38"/>
      <c r="AR74" s="38"/>
      <c r="AS74" s="38"/>
      <c r="AT74" s="38"/>
      <c r="AU74" s="38"/>
      <c r="AV74" s="38"/>
      <c r="AW74" s="38"/>
    </row>
    <row r="75" spans="2:49" x14ac:dyDescent="0.25">
      <c r="B75" s="7"/>
      <c r="C75" s="7"/>
      <c r="D75" s="7"/>
      <c r="E75" s="7"/>
      <c r="F75" s="7"/>
      <c r="G75" s="8"/>
      <c r="H75" s="8"/>
      <c r="I75" s="8"/>
      <c r="J75" s="8"/>
      <c r="K75" s="7"/>
      <c r="L75" s="8"/>
      <c r="M75" s="8"/>
      <c r="AF75" s="38"/>
      <c r="AG75" s="38"/>
      <c r="AH75" s="38"/>
      <c r="AI75" s="38"/>
      <c r="AJ75" s="38"/>
      <c r="AK75" s="38"/>
      <c r="AL75" s="38"/>
      <c r="AM75" s="38"/>
      <c r="AN75" s="38"/>
      <c r="AO75" s="38"/>
      <c r="AP75" s="38"/>
      <c r="AQ75" s="38"/>
      <c r="AR75" s="38"/>
      <c r="AS75" s="38"/>
      <c r="AT75" s="38"/>
      <c r="AU75" s="38"/>
      <c r="AV75" s="38"/>
      <c r="AW75" s="38"/>
    </row>
    <row r="76" spans="2:49" x14ac:dyDescent="0.25">
      <c r="B76" s="7"/>
      <c r="C76" s="7"/>
      <c r="D76" s="7"/>
      <c r="E76" s="7"/>
      <c r="F76" s="7"/>
      <c r="G76" s="8"/>
      <c r="H76" s="8"/>
      <c r="I76" s="8"/>
      <c r="J76" s="8"/>
      <c r="K76" s="7"/>
      <c r="L76" s="8"/>
      <c r="M76" s="8"/>
      <c r="AF76" s="38"/>
      <c r="AG76" s="38"/>
      <c r="AH76" s="38"/>
      <c r="AI76" s="38"/>
      <c r="AJ76" s="38"/>
      <c r="AK76" s="38"/>
      <c r="AL76" s="38"/>
      <c r="AM76" s="38"/>
      <c r="AN76" s="38"/>
      <c r="AO76" s="38"/>
      <c r="AP76" s="38"/>
      <c r="AQ76" s="38"/>
      <c r="AR76" s="38"/>
      <c r="AS76" s="38"/>
      <c r="AT76" s="38"/>
      <c r="AU76" s="38"/>
      <c r="AV76" s="38"/>
      <c r="AW76" s="38"/>
    </row>
    <row r="77" spans="2:49" x14ac:dyDescent="0.25">
      <c r="B77" s="7"/>
      <c r="C77" s="7"/>
      <c r="D77" s="7"/>
      <c r="E77" s="7"/>
      <c r="F77" s="7"/>
      <c r="G77" s="8"/>
      <c r="H77" s="8"/>
      <c r="I77" s="8"/>
      <c r="J77" s="8"/>
      <c r="K77" s="7"/>
      <c r="L77" s="8"/>
      <c r="M77" s="8"/>
      <c r="AF77" s="38"/>
      <c r="AG77" s="38"/>
      <c r="AH77" s="38"/>
      <c r="AI77" s="38"/>
      <c r="AJ77" s="38"/>
      <c r="AK77" s="38"/>
      <c r="AL77" s="38"/>
      <c r="AM77" s="38"/>
      <c r="AN77" s="38"/>
      <c r="AO77" s="38"/>
      <c r="AP77" s="38"/>
      <c r="AQ77" s="38"/>
      <c r="AR77" s="38"/>
      <c r="AS77" s="38"/>
      <c r="AT77" s="38"/>
      <c r="AU77" s="38"/>
      <c r="AV77" s="38"/>
      <c r="AW77" s="38"/>
    </row>
    <row r="78" spans="2:49" x14ac:dyDescent="0.25">
      <c r="B78" s="7"/>
      <c r="C78" s="7"/>
      <c r="D78" s="7"/>
      <c r="E78" s="7"/>
      <c r="F78" s="7"/>
      <c r="G78" s="8"/>
      <c r="H78" s="8"/>
      <c r="I78" s="8"/>
      <c r="J78" s="8"/>
      <c r="K78" s="7"/>
      <c r="L78" s="8"/>
      <c r="M78" s="8"/>
      <c r="AF78" s="38"/>
      <c r="AG78" s="38"/>
      <c r="AH78" s="38"/>
      <c r="AI78" s="38"/>
      <c r="AJ78" s="38"/>
      <c r="AK78" s="38"/>
      <c r="AL78" s="38"/>
      <c r="AM78" s="38"/>
      <c r="AN78" s="38"/>
      <c r="AO78" s="38"/>
      <c r="AP78" s="38"/>
      <c r="AQ78" s="38"/>
      <c r="AR78" s="38"/>
      <c r="AS78" s="38"/>
      <c r="AT78" s="38"/>
      <c r="AU78" s="38"/>
      <c r="AV78" s="38"/>
      <c r="AW78" s="38"/>
    </row>
    <row r="79" spans="2:49" x14ac:dyDescent="0.25">
      <c r="B79" s="7"/>
      <c r="C79" s="7"/>
      <c r="D79" s="7"/>
      <c r="E79" s="7"/>
      <c r="F79" s="7"/>
      <c r="G79" s="8"/>
      <c r="H79" s="8"/>
      <c r="I79" s="8"/>
      <c r="J79" s="8"/>
      <c r="K79" s="7"/>
      <c r="L79" s="8"/>
      <c r="M79" s="8"/>
      <c r="AF79" s="38"/>
      <c r="AG79" s="38"/>
      <c r="AH79" s="38"/>
      <c r="AI79" s="38"/>
      <c r="AJ79" s="38"/>
      <c r="AK79" s="38"/>
      <c r="AL79" s="38"/>
      <c r="AM79" s="38"/>
      <c r="AN79" s="38"/>
      <c r="AO79" s="38"/>
      <c r="AP79" s="38"/>
      <c r="AQ79" s="38"/>
      <c r="AR79" s="38"/>
      <c r="AS79" s="38"/>
      <c r="AT79" s="38"/>
      <c r="AU79" s="38"/>
      <c r="AV79" s="38"/>
      <c r="AW79" s="38"/>
    </row>
    <row r="80" spans="2:49" x14ac:dyDescent="0.25">
      <c r="B80" s="7"/>
      <c r="C80" s="7"/>
      <c r="D80" s="7"/>
      <c r="E80" s="7"/>
      <c r="F80" s="7"/>
      <c r="G80" s="8"/>
      <c r="H80" s="8"/>
      <c r="I80" s="8"/>
      <c r="J80" s="8"/>
      <c r="K80" s="7"/>
      <c r="L80" s="8"/>
      <c r="M80" s="8"/>
      <c r="AF80" s="38"/>
      <c r="AG80" s="38"/>
      <c r="AH80" s="38"/>
      <c r="AI80" s="38"/>
      <c r="AJ80" s="38"/>
      <c r="AK80" s="38"/>
      <c r="AL80" s="38"/>
      <c r="AM80" s="38"/>
      <c r="AN80" s="38"/>
      <c r="AO80" s="38"/>
      <c r="AP80" s="38"/>
      <c r="AQ80" s="38"/>
      <c r="AR80" s="38"/>
      <c r="AS80" s="38"/>
      <c r="AT80" s="38"/>
      <c r="AU80" s="38"/>
      <c r="AV80" s="38"/>
      <c r="AW80" s="38"/>
    </row>
    <row r="81" spans="2:49" x14ac:dyDescent="0.25">
      <c r="B81" s="7"/>
      <c r="C81" s="7"/>
      <c r="D81" s="7"/>
      <c r="E81" s="7"/>
      <c r="F81" s="7"/>
      <c r="G81" s="8"/>
      <c r="H81" s="8"/>
      <c r="I81" s="8"/>
      <c r="J81" s="8"/>
      <c r="K81" s="7"/>
      <c r="L81" s="8"/>
      <c r="M81" s="8"/>
      <c r="AF81" s="38"/>
      <c r="AG81" s="38"/>
      <c r="AH81" s="38"/>
      <c r="AI81" s="38"/>
      <c r="AJ81" s="38"/>
      <c r="AK81" s="38"/>
      <c r="AL81" s="38"/>
      <c r="AM81" s="38"/>
      <c r="AN81" s="38"/>
      <c r="AO81" s="38"/>
      <c r="AP81" s="38"/>
      <c r="AQ81" s="38"/>
      <c r="AR81" s="38"/>
      <c r="AS81" s="38"/>
      <c r="AT81" s="38"/>
      <c r="AU81" s="38"/>
      <c r="AV81" s="38"/>
      <c r="AW81" s="38"/>
    </row>
    <row r="82" spans="2:49" x14ac:dyDescent="0.25">
      <c r="B82" s="7"/>
      <c r="C82" s="7"/>
      <c r="D82" s="7"/>
      <c r="E82" s="7"/>
      <c r="F82" s="7"/>
      <c r="G82" s="8"/>
      <c r="H82" s="8"/>
      <c r="I82" s="8"/>
      <c r="J82" s="8"/>
      <c r="K82" s="7"/>
      <c r="L82" s="8"/>
      <c r="M82" s="8"/>
      <c r="AF82" s="38"/>
      <c r="AG82" s="38"/>
      <c r="AH82" s="38"/>
      <c r="AI82" s="38"/>
      <c r="AJ82" s="38"/>
      <c r="AK82" s="38"/>
      <c r="AL82" s="38"/>
      <c r="AM82" s="38"/>
      <c r="AN82" s="38"/>
      <c r="AO82" s="38"/>
      <c r="AP82" s="38"/>
      <c r="AQ82" s="38"/>
      <c r="AR82" s="38"/>
      <c r="AS82" s="38"/>
      <c r="AT82" s="38"/>
      <c r="AU82" s="38"/>
      <c r="AV82" s="38"/>
      <c r="AW82" s="38"/>
    </row>
    <row r="83" spans="2:49" x14ac:dyDescent="0.25">
      <c r="B83" s="7"/>
      <c r="C83" s="7"/>
      <c r="D83" s="7"/>
      <c r="E83" s="7"/>
      <c r="F83" s="7"/>
      <c r="G83" s="8"/>
      <c r="H83" s="8"/>
      <c r="I83" s="8"/>
      <c r="J83" s="8"/>
      <c r="K83" s="7"/>
      <c r="L83" s="8"/>
      <c r="M83" s="8"/>
      <c r="AF83" s="38"/>
      <c r="AG83" s="38"/>
      <c r="AH83" s="38"/>
      <c r="AI83" s="38"/>
      <c r="AJ83" s="38"/>
      <c r="AK83" s="38"/>
      <c r="AL83" s="38"/>
      <c r="AM83" s="38"/>
      <c r="AN83" s="38"/>
      <c r="AO83" s="38"/>
      <c r="AP83" s="38"/>
      <c r="AQ83" s="38"/>
      <c r="AR83" s="38"/>
      <c r="AS83" s="38"/>
      <c r="AT83" s="38"/>
      <c r="AU83" s="38"/>
      <c r="AV83" s="38"/>
      <c r="AW83" s="38"/>
    </row>
    <row r="84" spans="2:49" x14ac:dyDescent="0.25">
      <c r="B84" s="7"/>
      <c r="C84" s="7"/>
      <c r="D84" s="7"/>
      <c r="E84" s="7"/>
      <c r="F84" s="7"/>
      <c r="G84" s="8"/>
      <c r="H84" s="8"/>
      <c r="I84" s="8"/>
      <c r="J84" s="8"/>
      <c r="K84" s="7"/>
      <c r="L84" s="8"/>
      <c r="M84" s="8"/>
      <c r="AF84" s="38"/>
      <c r="AG84" s="38"/>
      <c r="AH84" s="38"/>
      <c r="AI84" s="38"/>
      <c r="AJ84" s="38"/>
      <c r="AK84" s="38"/>
      <c r="AL84" s="38"/>
      <c r="AM84" s="38"/>
      <c r="AN84" s="38"/>
      <c r="AO84" s="38"/>
      <c r="AP84" s="38"/>
      <c r="AQ84" s="38"/>
      <c r="AR84" s="38"/>
      <c r="AS84" s="38"/>
      <c r="AT84" s="38"/>
      <c r="AU84" s="38"/>
      <c r="AV84" s="38"/>
      <c r="AW84" s="38"/>
    </row>
    <row r="85" spans="2:49" x14ac:dyDescent="0.25">
      <c r="B85" s="7"/>
      <c r="C85" s="7"/>
      <c r="D85" s="7"/>
      <c r="E85" s="7"/>
      <c r="F85" s="7"/>
      <c r="G85" s="8"/>
      <c r="H85" s="8"/>
      <c r="I85" s="8"/>
      <c r="J85" s="8"/>
      <c r="K85" s="7"/>
      <c r="L85" s="8"/>
      <c r="M85" s="8"/>
      <c r="AF85" s="38"/>
      <c r="AG85" s="38"/>
      <c r="AH85" s="38"/>
      <c r="AI85" s="38"/>
      <c r="AJ85" s="38"/>
      <c r="AK85" s="38"/>
      <c r="AL85" s="38"/>
      <c r="AM85" s="38"/>
      <c r="AN85" s="38"/>
      <c r="AO85" s="38"/>
      <c r="AP85" s="38"/>
      <c r="AQ85" s="38"/>
      <c r="AR85" s="38"/>
      <c r="AS85" s="38"/>
      <c r="AT85" s="38"/>
      <c r="AU85" s="38"/>
      <c r="AV85" s="38"/>
      <c r="AW85" s="38"/>
    </row>
    <row r="86" spans="2:49" x14ac:dyDescent="0.25">
      <c r="B86" s="7"/>
      <c r="C86" s="7"/>
      <c r="D86" s="7"/>
      <c r="E86" s="7"/>
      <c r="F86" s="7"/>
      <c r="G86" s="8"/>
      <c r="H86" s="8"/>
      <c r="I86" s="8"/>
      <c r="J86" s="8"/>
      <c r="K86" s="7"/>
      <c r="L86" s="8"/>
      <c r="M86" s="8"/>
      <c r="AF86" s="38"/>
      <c r="AG86" s="38"/>
      <c r="AH86" s="38"/>
      <c r="AI86" s="38"/>
      <c r="AJ86" s="38"/>
      <c r="AK86" s="38"/>
      <c r="AL86" s="38"/>
      <c r="AM86" s="38"/>
      <c r="AN86" s="38"/>
      <c r="AO86" s="38"/>
      <c r="AP86" s="38"/>
      <c r="AQ86" s="38"/>
      <c r="AR86" s="38"/>
      <c r="AS86" s="38"/>
      <c r="AT86" s="38"/>
      <c r="AU86" s="38"/>
      <c r="AV86" s="38"/>
      <c r="AW86" s="38"/>
    </row>
    <row r="87" spans="2:49" x14ac:dyDescent="0.25">
      <c r="B87" s="7"/>
      <c r="C87" s="7"/>
      <c r="D87" s="7"/>
      <c r="E87" s="7"/>
      <c r="F87" s="7"/>
      <c r="G87" s="8"/>
      <c r="H87" s="8"/>
      <c r="I87" s="8"/>
      <c r="J87" s="8"/>
      <c r="K87" s="7"/>
      <c r="L87" s="8"/>
      <c r="M87" s="8"/>
      <c r="AF87" s="38"/>
      <c r="AG87" s="38"/>
      <c r="AH87" s="38"/>
      <c r="AI87" s="38"/>
      <c r="AJ87" s="38"/>
      <c r="AK87" s="38"/>
      <c r="AL87" s="38"/>
      <c r="AM87" s="38"/>
      <c r="AN87" s="38"/>
      <c r="AO87" s="38"/>
      <c r="AP87" s="38"/>
      <c r="AQ87" s="38"/>
      <c r="AR87" s="38"/>
      <c r="AS87" s="38"/>
      <c r="AT87" s="38"/>
      <c r="AU87" s="38"/>
      <c r="AV87" s="38"/>
      <c r="AW87" s="38"/>
    </row>
    <row r="88" spans="2:49" x14ac:dyDescent="0.25">
      <c r="B88" s="7"/>
      <c r="C88" s="7"/>
      <c r="D88" s="7"/>
      <c r="E88" s="7"/>
      <c r="F88" s="7"/>
      <c r="G88" s="8"/>
      <c r="H88" s="8"/>
      <c r="I88" s="8"/>
      <c r="J88" s="8"/>
      <c r="K88" s="7"/>
      <c r="L88" s="8"/>
      <c r="M88" s="8"/>
      <c r="AF88" s="38"/>
      <c r="AG88" s="38"/>
      <c r="AH88" s="38"/>
      <c r="AI88" s="38"/>
      <c r="AJ88" s="38"/>
      <c r="AK88" s="38"/>
      <c r="AL88" s="38"/>
      <c r="AM88" s="38"/>
      <c r="AN88" s="38"/>
      <c r="AO88" s="38"/>
      <c r="AP88" s="38"/>
      <c r="AQ88" s="38"/>
      <c r="AR88" s="38"/>
      <c r="AS88" s="38"/>
      <c r="AT88" s="38"/>
      <c r="AU88" s="38"/>
      <c r="AV88" s="38"/>
      <c r="AW88" s="38"/>
    </row>
    <row r="89" spans="2:49" x14ac:dyDescent="0.25">
      <c r="B89" s="7"/>
      <c r="C89" s="7"/>
      <c r="D89" s="7"/>
      <c r="E89" s="7"/>
      <c r="F89" s="7"/>
      <c r="G89" s="8"/>
      <c r="H89" s="8"/>
      <c r="I89" s="8"/>
      <c r="J89" s="8"/>
      <c r="K89" s="7"/>
      <c r="L89" s="8"/>
      <c r="M89" s="8"/>
      <c r="AF89" s="38"/>
      <c r="AG89" s="38"/>
      <c r="AH89" s="38"/>
      <c r="AI89" s="38"/>
      <c r="AJ89" s="38"/>
      <c r="AK89" s="38"/>
      <c r="AL89" s="38"/>
      <c r="AM89" s="38"/>
      <c r="AN89" s="38"/>
      <c r="AO89" s="38"/>
      <c r="AP89" s="38"/>
      <c r="AQ89" s="38"/>
      <c r="AR89" s="38"/>
      <c r="AS89" s="38"/>
      <c r="AT89" s="38"/>
      <c r="AU89" s="38"/>
      <c r="AV89" s="38"/>
      <c r="AW89" s="38"/>
    </row>
    <row r="90" spans="2:49" x14ac:dyDescent="0.25">
      <c r="B90" s="7"/>
      <c r="C90" s="7"/>
      <c r="D90" s="7"/>
      <c r="E90" s="7"/>
      <c r="F90" s="7"/>
      <c r="G90" s="8"/>
      <c r="H90" s="8"/>
      <c r="I90" s="8"/>
      <c r="J90" s="8"/>
      <c r="K90" s="7"/>
      <c r="L90" s="8"/>
      <c r="M90" s="8"/>
      <c r="AF90" s="38"/>
      <c r="AG90" s="38"/>
      <c r="AH90" s="38"/>
      <c r="AI90" s="38"/>
      <c r="AJ90" s="38"/>
      <c r="AK90" s="38"/>
      <c r="AL90" s="38"/>
      <c r="AM90" s="38"/>
      <c r="AN90" s="38"/>
      <c r="AO90" s="38"/>
      <c r="AP90" s="38"/>
      <c r="AQ90" s="38"/>
      <c r="AR90" s="38"/>
      <c r="AS90" s="38"/>
      <c r="AT90" s="38"/>
      <c r="AU90" s="38"/>
      <c r="AV90" s="38"/>
      <c r="AW90" s="38"/>
    </row>
    <row r="91" spans="2:49" x14ac:dyDescent="0.25">
      <c r="B91" s="7"/>
      <c r="C91" s="7"/>
      <c r="D91" s="7"/>
      <c r="E91" s="7"/>
      <c r="F91" s="7"/>
      <c r="G91" s="8"/>
      <c r="H91" s="8"/>
      <c r="I91" s="8"/>
      <c r="J91" s="8"/>
      <c r="K91" s="7"/>
      <c r="L91" s="8"/>
      <c r="M91" s="8"/>
      <c r="AF91" s="38"/>
      <c r="AG91" s="38"/>
      <c r="AH91" s="38"/>
      <c r="AI91" s="38"/>
      <c r="AJ91" s="38"/>
      <c r="AK91" s="38"/>
      <c r="AL91" s="38"/>
      <c r="AM91" s="38"/>
      <c r="AN91" s="38"/>
      <c r="AO91" s="38"/>
      <c r="AP91" s="38"/>
      <c r="AQ91" s="38"/>
      <c r="AR91" s="38"/>
      <c r="AS91" s="38"/>
      <c r="AT91" s="38"/>
      <c r="AU91" s="38"/>
      <c r="AV91" s="38"/>
      <c r="AW91" s="38"/>
    </row>
    <row r="92" spans="2:49" x14ac:dyDescent="0.25">
      <c r="B92" s="7"/>
      <c r="C92" s="7"/>
      <c r="D92" s="7"/>
      <c r="E92" s="7"/>
      <c r="F92" s="7"/>
      <c r="G92" s="8"/>
      <c r="H92" s="8"/>
      <c r="I92" s="8"/>
      <c r="J92" s="8"/>
      <c r="K92" s="7"/>
      <c r="L92" s="8"/>
      <c r="M92" s="8"/>
      <c r="AF92" s="38"/>
      <c r="AG92" s="38"/>
      <c r="AH92" s="38"/>
      <c r="AI92" s="38"/>
      <c r="AJ92" s="38"/>
      <c r="AK92" s="38"/>
      <c r="AL92" s="38"/>
      <c r="AM92" s="38"/>
      <c r="AN92" s="38"/>
      <c r="AO92" s="38"/>
      <c r="AP92" s="38"/>
      <c r="AQ92" s="38"/>
      <c r="AR92" s="38"/>
      <c r="AS92" s="38"/>
      <c r="AT92" s="38"/>
      <c r="AU92" s="38"/>
      <c r="AV92" s="38"/>
      <c r="AW92" s="38"/>
    </row>
    <row r="93" spans="2:49" x14ac:dyDescent="0.25">
      <c r="B93" s="7"/>
      <c r="C93" s="7"/>
      <c r="D93" s="7"/>
      <c r="E93" s="7"/>
      <c r="F93" s="7"/>
      <c r="G93" s="8"/>
      <c r="H93" s="8"/>
      <c r="I93" s="8"/>
      <c r="J93" s="8"/>
      <c r="K93" s="7"/>
      <c r="L93" s="8"/>
      <c r="M93" s="8"/>
      <c r="AF93" s="38"/>
      <c r="AG93" s="38"/>
      <c r="AH93" s="38"/>
      <c r="AI93" s="38"/>
      <c r="AJ93" s="38"/>
      <c r="AK93" s="38"/>
      <c r="AL93" s="38"/>
      <c r="AM93" s="38"/>
      <c r="AN93" s="38"/>
      <c r="AO93" s="38"/>
      <c r="AP93" s="38"/>
      <c r="AQ93" s="38"/>
      <c r="AR93" s="38"/>
      <c r="AS93" s="38"/>
      <c r="AT93" s="38"/>
      <c r="AU93" s="38"/>
      <c r="AV93" s="38"/>
      <c r="AW93" s="38"/>
    </row>
    <row r="94" spans="2:49" x14ac:dyDescent="0.25">
      <c r="B94" s="7"/>
      <c r="C94" s="7"/>
      <c r="D94" s="7"/>
      <c r="E94" s="7"/>
      <c r="F94" s="7"/>
      <c r="G94" s="8"/>
      <c r="H94" s="8"/>
      <c r="I94" s="8"/>
      <c r="J94" s="8"/>
      <c r="K94" s="7"/>
      <c r="L94" s="8"/>
      <c r="M94" s="8"/>
      <c r="AF94" s="38"/>
      <c r="AG94" s="38"/>
      <c r="AH94" s="38"/>
      <c r="AI94" s="38"/>
      <c r="AJ94" s="38"/>
      <c r="AK94" s="38"/>
      <c r="AL94" s="38"/>
      <c r="AM94" s="38"/>
      <c r="AN94" s="38"/>
      <c r="AO94" s="38"/>
      <c r="AP94" s="38"/>
      <c r="AQ94" s="38"/>
      <c r="AR94" s="38"/>
      <c r="AS94" s="38"/>
      <c r="AT94" s="38"/>
      <c r="AU94" s="38"/>
      <c r="AV94" s="38"/>
      <c r="AW94" s="38"/>
    </row>
    <row r="95" spans="2:49" x14ac:dyDescent="0.25">
      <c r="B95" s="7"/>
      <c r="C95" s="7"/>
      <c r="D95" s="7"/>
      <c r="E95" s="7"/>
      <c r="F95" s="7"/>
      <c r="G95" s="8"/>
      <c r="H95" s="8"/>
      <c r="I95" s="8"/>
      <c r="J95" s="8"/>
      <c r="K95" s="7"/>
      <c r="L95" s="8"/>
      <c r="M95" s="8"/>
      <c r="AF95" s="38"/>
      <c r="AG95" s="38"/>
      <c r="AH95" s="38"/>
      <c r="AI95" s="38"/>
      <c r="AJ95" s="38"/>
      <c r="AK95" s="38"/>
      <c r="AL95" s="38"/>
      <c r="AM95" s="38"/>
      <c r="AN95" s="38"/>
      <c r="AO95" s="38"/>
      <c r="AP95" s="38"/>
      <c r="AQ95" s="38"/>
      <c r="AR95" s="38"/>
      <c r="AS95" s="38"/>
      <c r="AT95" s="38"/>
      <c r="AU95" s="38"/>
      <c r="AV95" s="38"/>
      <c r="AW95" s="38"/>
    </row>
    <row r="96" spans="2:49" x14ac:dyDescent="0.25">
      <c r="B96" s="7"/>
      <c r="C96" s="7"/>
      <c r="D96" s="7"/>
      <c r="E96" s="7"/>
      <c r="F96" s="7"/>
      <c r="G96" s="8"/>
      <c r="H96" s="8"/>
      <c r="I96" s="8"/>
      <c r="J96" s="8"/>
      <c r="K96" s="7"/>
      <c r="L96" s="8"/>
      <c r="M96" s="8"/>
      <c r="AF96" s="38"/>
      <c r="AG96" s="38"/>
      <c r="AH96" s="38"/>
      <c r="AI96" s="38"/>
      <c r="AJ96" s="38"/>
      <c r="AK96" s="38"/>
      <c r="AL96" s="38"/>
      <c r="AM96" s="38"/>
      <c r="AN96" s="38"/>
      <c r="AO96" s="38"/>
      <c r="AP96" s="38"/>
      <c r="AQ96" s="38"/>
      <c r="AR96" s="38"/>
      <c r="AS96" s="38"/>
      <c r="AT96" s="38"/>
      <c r="AU96" s="38"/>
      <c r="AV96" s="38"/>
      <c r="AW96" s="38"/>
    </row>
    <row r="97" spans="2:49" x14ac:dyDescent="0.25">
      <c r="B97" s="7"/>
      <c r="C97" s="7"/>
      <c r="D97" s="7"/>
      <c r="E97" s="7"/>
      <c r="F97" s="7"/>
      <c r="G97" s="8"/>
      <c r="H97" s="8"/>
      <c r="I97" s="8"/>
      <c r="J97" s="8"/>
      <c r="K97" s="7"/>
      <c r="L97" s="8"/>
      <c r="M97" s="8"/>
      <c r="AF97" s="38"/>
      <c r="AG97" s="38"/>
      <c r="AH97" s="38"/>
      <c r="AI97" s="38"/>
      <c r="AJ97" s="38"/>
      <c r="AK97" s="38"/>
      <c r="AL97" s="38"/>
      <c r="AM97" s="38"/>
      <c r="AN97" s="38"/>
      <c r="AO97" s="38"/>
      <c r="AP97" s="38"/>
      <c r="AQ97" s="38"/>
      <c r="AR97" s="38"/>
      <c r="AS97" s="38"/>
      <c r="AT97" s="38"/>
      <c r="AU97" s="38"/>
      <c r="AV97" s="38"/>
      <c r="AW97" s="38"/>
    </row>
    <row r="98" spans="2:49" x14ac:dyDescent="0.25">
      <c r="B98" s="7"/>
      <c r="C98" s="7"/>
      <c r="D98" s="7"/>
      <c r="E98" s="7"/>
      <c r="F98" s="7"/>
      <c r="G98" s="8"/>
      <c r="H98" s="8"/>
      <c r="I98" s="8"/>
      <c r="J98" s="8"/>
      <c r="K98" s="7"/>
      <c r="L98" s="8"/>
      <c r="M98" s="8"/>
    </row>
    <row r="99" spans="2:49" x14ac:dyDescent="0.25">
      <c r="B99" s="7"/>
      <c r="C99" s="7"/>
      <c r="D99" s="7"/>
      <c r="E99" s="7"/>
      <c r="F99" s="7"/>
      <c r="G99" s="8"/>
      <c r="H99" s="8"/>
      <c r="I99" s="8"/>
      <c r="J99" s="8"/>
      <c r="K99" s="7"/>
      <c r="L99" s="8"/>
      <c r="M99" s="8"/>
    </row>
    <row r="100" spans="2:49" x14ac:dyDescent="0.25">
      <c r="B100" s="7"/>
      <c r="C100" s="7"/>
      <c r="D100" s="7"/>
      <c r="E100" s="7"/>
      <c r="F100" s="7"/>
      <c r="G100" s="8"/>
      <c r="H100" s="8"/>
      <c r="I100" s="8"/>
      <c r="J100" s="8"/>
      <c r="K100" s="7"/>
      <c r="L100" s="8"/>
      <c r="M100" s="8"/>
    </row>
    <row r="101" spans="2:49" x14ac:dyDescent="0.25">
      <c r="B101" s="7"/>
      <c r="C101" s="7"/>
      <c r="D101" s="7"/>
      <c r="E101" s="7"/>
      <c r="F101" s="7"/>
      <c r="G101" s="8"/>
      <c r="H101" s="8"/>
      <c r="I101" s="8"/>
      <c r="J101" s="8"/>
      <c r="K101" s="7"/>
      <c r="L101" s="8"/>
      <c r="M101" s="8"/>
    </row>
    <row r="102" spans="2:49" x14ac:dyDescent="0.25">
      <c r="B102" s="7"/>
      <c r="C102" s="7"/>
      <c r="D102" s="7"/>
      <c r="E102" s="7"/>
      <c r="F102" s="7"/>
      <c r="G102" s="8"/>
      <c r="H102" s="8"/>
      <c r="I102" s="8"/>
      <c r="J102" s="8"/>
      <c r="K102" s="7"/>
      <c r="L102" s="8"/>
      <c r="M102" s="8"/>
    </row>
    <row r="103" spans="2:49" x14ac:dyDescent="0.25">
      <c r="B103" s="7"/>
      <c r="C103" s="7"/>
      <c r="D103" s="7"/>
      <c r="E103" s="7"/>
      <c r="F103" s="7"/>
      <c r="G103" s="8"/>
      <c r="H103" s="8"/>
      <c r="I103" s="8"/>
      <c r="J103" s="8"/>
      <c r="K103" s="7"/>
      <c r="L103" s="8"/>
      <c r="M103" s="8"/>
    </row>
    <row r="104" spans="2:49" x14ac:dyDescent="0.25">
      <c r="B104" s="7"/>
      <c r="C104" s="7"/>
      <c r="D104" s="7"/>
      <c r="E104" s="7"/>
      <c r="F104" s="7"/>
      <c r="G104" s="8"/>
      <c r="H104" s="8"/>
      <c r="I104" s="8"/>
      <c r="J104" s="8"/>
      <c r="K104" s="7"/>
      <c r="L104" s="8"/>
      <c r="M104" s="8"/>
    </row>
    <row r="105" spans="2:49" x14ac:dyDescent="0.25">
      <c r="B105" s="7"/>
      <c r="C105" s="7"/>
      <c r="D105" s="7"/>
      <c r="E105" s="7"/>
      <c r="F105" s="7"/>
      <c r="G105" s="8"/>
      <c r="H105" s="8"/>
      <c r="I105" s="8"/>
      <c r="J105" s="8"/>
      <c r="K105" s="7"/>
      <c r="L105" s="8"/>
      <c r="M105" s="8"/>
    </row>
    <row r="106" spans="2:49" x14ac:dyDescent="0.25">
      <c r="B106" s="7"/>
      <c r="C106" s="7"/>
      <c r="D106" s="7"/>
      <c r="E106" s="7"/>
      <c r="F106" s="7"/>
      <c r="G106" s="8"/>
      <c r="H106" s="8"/>
      <c r="I106" s="8"/>
      <c r="J106" s="8"/>
      <c r="K106" s="7"/>
      <c r="L106" s="8"/>
      <c r="M106" s="8"/>
    </row>
    <row r="107" spans="2:49" x14ac:dyDescent="0.25">
      <c r="B107" s="7"/>
      <c r="C107" s="7"/>
      <c r="D107" s="7"/>
      <c r="E107" s="7"/>
      <c r="F107" s="7"/>
      <c r="G107" s="8"/>
      <c r="H107" s="8"/>
      <c r="I107" s="8"/>
      <c r="J107" s="8"/>
      <c r="K107" s="7"/>
      <c r="L107" s="8"/>
      <c r="M107" s="8"/>
    </row>
    <row r="108" spans="2:49" x14ac:dyDescent="0.25">
      <c r="B108" s="7"/>
      <c r="C108" s="7"/>
      <c r="D108" s="7"/>
      <c r="E108" s="7"/>
      <c r="F108" s="7"/>
      <c r="G108" s="8"/>
      <c r="H108" s="8"/>
      <c r="I108" s="8"/>
      <c r="J108" s="8"/>
      <c r="K108" s="7"/>
      <c r="L108" s="8"/>
      <c r="M108" s="8"/>
    </row>
    <row r="109" spans="2:49" x14ac:dyDescent="0.25">
      <c r="B109" s="7"/>
      <c r="C109" s="7"/>
      <c r="D109" s="7"/>
      <c r="E109" s="7"/>
      <c r="F109" s="7"/>
      <c r="G109" s="8"/>
      <c r="H109" s="8"/>
      <c r="I109" s="8"/>
      <c r="J109" s="8"/>
      <c r="K109" s="7"/>
      <c r="L109" s="8"/>
      <c r="M109" s="8"/>
    </row>
    <row r="110" spans="2:49" x14ac:dyDescent="0.25">
      <c r="B110" s="7"/>
      <c r="C110" s="7"/>
      <c r="D110" s="7"/>
      <c r="E110" s="7"/>
      <c r="F110" s="7"/>
      <c r="G110" s="8"/>
      <c r="H110" s="8"/>
      <c r="I110" s="8"/>
      <c r="J110" s="8"/>
      <c r="K110" s="7"/>
      <c r="L110" s="8"/>
      <c r="M110" s="8"/>
    </row>
    <row r="111" spans="2:49" x14ac:dyDescent="0.25">
      <c r="B111" s="7"/>
      <c r="C111" s="7"/>
      <c r="D111" s="7"/>
      <c r="E111" s="7"/>
      <c r="F111" s="7"/>
      <c r="G111" s="8"/>
      <c r="H111" s="8"/>
      <c r="I111" s="8"/>
      <c r="J111" s="8"/>
      <c r="K111" s="7"/>
      <c r="L111" s="8"/>
      <c r="M111" s="8"/>
    </row>
    <row r="112" spans="2:49" x14ac:dyDescent="0.25">
      <c r="B112" s="7"/>
      <c r="C112" s="7"/>
      <c r="D112" s="7"/>
      <c r="E112" s="7"/>
      <c r="F112" s="7"/>
      <c r="G112" s="8"/>
      <c r="H112" s="8"/>
      <c r="I112" s="8"/>
      <c r="J112" s="8"/>
      <c r="K112" s="7"/>
      <c r="L112" s="8"/>
      <c r="M112" s="8"/>
    </row>
    <row r="113" spans="2:18" x14ac:dyDescent="0.25">
      <c r="B113" s="7"/>
      <c r="C113" s="7"/>
      <c r="D113" s="7"/>
      <c r="E113" s="7"/>
      <c r="F113" s="7"/>
      <c r="G113" s="8"/>
      <c r="H113" s="8"/>
      <c r="I113" s="8"/>
      <c r="J113" s="8"/>
      <c r="K113" s="7"/>
      <c r="L113" s="8"/>
      <c r="M113" s="8"/>
      <c r="R113" s="3"/>
    </row>
    <row r="114" spans="2:18" x14ac:dyDescent="0.25">
      <c r="B114" s="7"/>
      <c r="C114" s="7"/>
      <c r="D114" s="7"/>
      <c r="E114" s="7"/>
      <c r="F114" s="7"/>
      <c r="G114" s="8"/>
      <c r="H114" s="8"/>
      <c r="I114" s="8"/>
      <c r="J114" s="8"/>
      <c r="K114" s="7"/>
      <c r="L114" s="8"/>
      <c r="M114" s="8"/>
      <c r="R114" s="3"/>
    </row>
    <row r="115" spans="2:18" x14ac:dyDescent="0.25">
      <c r="B115" s="7"/>
      <c r="C115" s="7"/>
      <c r="D115" s="7"/>
      <c r="E115" s="7"/>
      <c r="F115" s="7"/>
      <c r="G115" s="8"/>
      <c r="H115" s="8"/>
      <c r="I115" s="8"/>
      <c r="J115" s="8"/>
      <c r="K115" s="7"/>
      <c r="L115" s="8"/>
      <c r="M115" s="8"/>
      <c r="R115" s="3"/>
    </row>
    <row r="116" spans="2:18" x14ac:dyDescent="0.25">
      <c r="B116" s="7"/>
      <c r="C116" s="7"/>
      <c r="D116" s="7"/>
      <c r="E116" s="7"/>
      <c r="F116" s="7"/>
      <c r="G116" s="8"/>
      <c r="H116" s="8"/>
      <c r="I116" s="8"/>
      <c r="J116" s="8"/>
      <c r="K116" s="7"/>
      <c r="L116" s="8"/>
      <c r="M116" s="8"/>
      <c r="R116" s="3"/>
    </row>
    <row r="117" spans="2:18" x14ac:dyDescent="0.25">
      <c r="B117" s="7"/>
      <c r="C117" s="7"/>
      <c r="D117" s="7"/>
      <c r="E117" s="7"/>
      <c r="F117" s="7"/>
      <c r="G117" s="8"/>
      <c r="H117" s="8"/>
      <c r="I117" s="8"/>
      <c r="J117" s="8"/>
      <c r="K117" s="7"/>
      <c r="L117" s="8"/>
      <c r="M117" s="8"/>
      <c r="R117" s="3"/>
    </row>
    <row r="118" spans="2:18" x14ac:dyDescent="0.25">
      <c r="B118" s="7"/>
      <c r="C118" s="7"/>
      <c r="D118" s="7"/>
      <c r="E118" s="7"/>
      <c r="F118" s="7"/>
      <c r="G118" s="8"/>
      <c r="H118" s="8"/>
      <c r="I118" s="8"/>
      <c r="J118" s="8"/>
      <c r="K118" s="7"/>
      <c r="L118" s="8"/>
      <c r="M118" s="8"/>
      <c r="R118" s="3"/>
    </row>
    <row r="119" spans="2:18" x14ac:dyDescent="0.25">
      <c r="B119" s="7"/>
      <c r="C119" s="7"/>
      <c r="D119" s="7"/>
      <c r="E119" s="7"/>
      <c r="F119" s="7"/>
      <c r="G119" s="8"/>
      <c r="H119" s="8"/>
      <c r="I119" s="8"/>
      <c r="J119" s="8"/>
      <c r="K119" s="7"/>
      <c r="L119" s="8"/>
      <c r="M119" s="8"/>
      <c r="R119" s="3"/>
    </row>
    <row r="120" spans="2:18" x14ac:dyDescent="0.25">
      <c r="B120" s="7"/>
      <c r="C120" s="7"/>
      <c r="D120" s="7"/>
      <c r="E120" s="7"/>
      <c r="F120" s="7"/>
      <c r="G120" s="8"/>
      <c r="H120" s="8"/>
      <c r="I120" s="8"/>
      <c r="J120" s="8"/>
      <c r="K120" s="7"/>
      <c r="L120" s="8"/>
      <c r="M120" s="8"/>
      <c r="R120" s="3"/>
    </row>
    <row r="121" spans="2:18" x14ac:dyDescent="0.25">
      <c r="B121" s="7"/>
      <c r="C121" s="7"/>
      <c r="D121" s="7"/>
      <c r="E121" s="7"/>
      <c r="F121" s="7"/>
      <c r="G121" s="8"/>
      <c r="H121" s="8"/>
      <c r="I121" s="8"/>
      <c r="J121" s="8"/>
      <c r="K121" s="7"/>
      <c r="L121" s="8"/>
      <c r="M121" s="8"/>
      <c r="R121" s="3"/>
    </row>
    <row r="122" spans="2:18" x14ac:dyDescent="0.25">
      <c r="B122" s="7"/>
      <c r="C122" s="7"/>
      <c r="D122" s="7"/>
      <c r="E122" s="7"/>
      <c r="F122" s="7"/>
      <c r="G122" s="8"/>
      <c r="H122" s="8"/>
      <c r="I122" s="8"/>
      <c r="J122" s="8"/>
      <c r="K122" s="7"/>
      <c r="L122" s="8"/>
      <c r="M122" s="8"/>
      <c r="R122" s="3"/>
    </row>
    <row r="123" spans="2:18" x14ac:dyDescent="0.25">
      <c r="B123" s="7"/>
      <c r="C123" s="7"/>
      <c r="D123" s="7"/>
      <c r="E123" s="7"/>
      <c r="F123" s="7"/>
      <c r="G123" s="8"/>
      <c r="H123" s="8"/>
      <c r="I123" s="8"/>
      <c r="J123" s="8"/>
      <c r="K123" s="7"/>
      <c r="L123" s="8"/>
      <c r="M123" s="8"/>
      <c r="R123" s="3"/>
    </row>
    <row r="124" spans="2:18" x14ac:dyDescent="0.25">
      <c r="B124" s="7"/>
      <c r="C124" s="7"/>
      <c r="D124" s="7"/>
      <c r="E124" s="7"/>
      <c r="F124" s="7"/>
      <c r="G124" s="8"/>
      <c r="H124" s="8"/>
      <c r="I124" s="8"/>
      <c r="J124" s="8"/>
      <c r="K124" s="7"/>
      <c r="L124" s="8"/>
      <c r="M124" s="8"/>
      <c r="R124" s="3"/>
    </row>
    <row r="125" spans="2:18" x14ac:dyDescent="0.25">
      <c r="B125" s="7"/>
      <c r="C125" s="7"/>
      <c r="D125" s="7"/>
      <c r="E125" s="7"/>
      <c r="F125" s="7"/>
      <c r="G125" s="8"/>
      <c r="H125" s="8"/>
      <c r="I125" s="8"/>
      <c r="J125" s="8"/>
      <c r="K125" s="7"/>
      <c r="L125" s="8"/>
      <c r="M125" s="8"/>
      <c r="R125" s="3"/>
    </row>
    <row r="126" spans="2:18" x14ac:dyDescent="0.25">
      <c r="B126" s="7"/>
      <c r="C126" s="7"/>
      <c r="D126" s="7"/>
      <c r="E126" s="7"/>
      <c r="F126" s="7"/>
      <c r="G126" s="8"/>
      <c r="H126" s="8"/>
      <c r="I126" s="8"/>
      <c r="J126" s="8"/>
      <c r="K126" s="7"/>
      <c r="L126" s="8"/>
      <c r="M126" s="8"/>
      <c r="R126" s="3"/>
    </row>
    <row r="127" spans="2:18" x14ac:dyDescent="0.25">
      <c r="B127" s="7"/>
      <c r="C127" s="7"/>
      <c r="D127" s="7"/>
      <c r="E127" s="7"/>
      <c r="F127" s="7"/>
      <c r="G127" s="8"/>
      <c r="H127" s="8"/>
      <c r="I127" s="8"/>
      <c r="J127" s="8"/>
      <c r="K127" s="7"/>
      <c r="L127" s="8"/>
      <c r="M127" s="8"/>
      <c r="R127" s="3"/>
    </row>
    <row r="128" spans="2:18" x14ac:dyDescent="0.25">
      <c r="B128" s="7"/>
      <c r="C128" s="7"/>
      <c r="D128" s="7"/>
      <c r="E128" s="7"/>
      <c r="F128" s="7"/>
      <c r="G128" s="8"/>
      <c r="H128" s="8"/>
      <c r="I128" s="8"/>
      <c r="J128" s="8"/>
      <c r="K128" s="7"/>
      <c r="L128" s="8"/>
      <c r="M128" s="8"/>
      <c r="R128" s="3"/>
    </row>
    <row r="129" spans="2:18" x14ac:dyDescent="0.25">
      <c r="B129" s="7"/>
      <c r="C129" s="7"/>
      <c r="D129" s="7"/>
      <c r="E129" s="7"/>
      <c r="F129" s="7"/>
      <c r="G129" s="8"/>
      <c r="H129" s="8"/>
      <c r="I129" s="8"/>
      <c r="J129" s="8"/>
      <c r="K129" s="7"/>
      <c r="L129" s="8"/>
      <c r="M129" s="8"/>
      <c r="R129" s="3"/>
    </row>
    <row r="130" spans="2:18" x14ac:dyDescent="0.25">
      <c r="B130" s="7"/>
      <c r="C130" s="7"/>
      <c r="D130" s="7"/>
      <c r="E130" s="7"/>
      <c r="F130" s="7"/>
      <c r="G130" s="8"/>
      <c r="H130" s="8"/>
      <c r="I130" s="8"/>
      <c r="J130" s="8"/>
      <c r="K130" s="7"/>
      <c r="L130" s="8"/>
      <c r="M130" s="8"/>
      <c r="R130" s="3"/>
    </row>
    <row r="131" spans="2:18" x14ac:dyDescent="0.25">
      <c r="B131" s="7"/>
      <c r="C131" s="7"/>
      <c r="D131" s="7"/>
      <c r="E131" s="7"/>
      <c r="F131" s="7"/>
      <c r="G131" s="8"/>
      <c r="H131" s="8"/>
      <c r="I131" s="8"/>
      <c r="J131" s="8"/>
      <c r="K131" s="7"/>
      <c r="L131" s="8"/>
      <c r="M131" s="8"/>
      <c r="R131" s="3"/>
    </row>
    <row r="132" spans="2:18" x14ac:dyDescent="0.25">
      <c r="B132" s="7"/>
      <c r="C132" s="7"/>
      <c r="D132" s="7"/>
      <c r="E132" s="7"/>
      <c r="F132" s="7"/>
      <c r="G132" s="8"/>
      <c r="H132" s="8"/>
      <c r="I132" s="8"/>
      <c r="J132" s="8"/>
      <c r="K132" s="7"/>
      <c r="L132" s="8"/>
      <c r="M132" s="8"/>
      <c r="R132" s="3"/>
    </row>
    <row r="133" spans="2:18" x14ac:dyDescent="0.25">
      <c r="B133" s="7"/>
      <c r="C133" s="7"/>
      <c r="D133" s="7"/>
      <c r="E133" s="7"/>
      <c r="F133" s="7"/>
      <c r="G133" s="8"/>
      <c r="H133" s="8"/>
      <c r="I133" s="8"/>
      <c r="J133" s="8"/>
      <c r="K133" s="7"/>
      <c r="L133" s="8"/>
      <c r="M133" s="8"/>
      <c r="R133" s="3"/>
    </row>
    <row r="134" spans="2:18" x14ac:dyDescent="0.25">
      <c r="B134" s="7"/>
      <c r="C134" s="7"/>
      <c r="D134" s="7"/>
      <c r="E134" s="7"/>
      <c r="F134" s="7"/>
      <c r="G134" s="8"/>
      <c r="H134" s="8"/>
      <c r="I134" s="8"/>
      <c r="J134" s="8"/>
      <c r="K134" s="7"/>
      <c r="L134" s="8"/>
      <c r="M134" s="8"/>
      <c r="R134" s="3"/>
    </row>
    <row r="135" spans="2:18" x14ac:dyDescent="0.25">
      <c r="B135" s="7"/>
      <c r="C135" s="7"/>
      <c r="D135" s="7"/>
      <c r="E135" s="7"/>
      <c r="F135" s="7"/>
      <c r="G135" s="8"/>
      <c r="H135" s="8"/>
      <c r="I135" s="8"/>
      <c r="J135" s="8"/>
      <c r="K135" s="7"/>
      <c r="L135" s="8"/>
      <c r="M135" s="8"/>
      <c r="R135" s="3"/>
    </row>
    <row r="136" spans="2:18" x14ac:dyDescent="0.25">
      <c r="B136" s="7"/>
      <c r="C136" s="7"/>
      <c r="D136" s="7"/>
      <c r="E136" s="7"/>
      <c r="F136" s="7"/>
      <c r="G136" s="8"/>
      <c r="H136" s="8"/>
      <c r="I136" s="8"/>
      <c r="J136" s="8"/>
      <c r="K136" s="7"/>
      <c r="L136" s="8"/>
      <c r="M136" s="8"/>
      <c r="R136" s="3"/>
    </row>
    <row r="137" spans="2:18" x14ac:dyDescent="0.25">
      <c r="B137" s="7"/>
      <c r="C137" s="7"/>
      <c r="D137" s="7"/>
      <c r="E137" s="7"/>
      <c r="F137" s="7"/>
      <c r="G137" s="8"/>
      <c r="H137" s="8"/>
      <c r="I137" s="8"/>
      <c r="J137" s="8"/>
      <c r="K137" s="7"/>
      <c r="L137" s="8"/>
      <c r="M137" s="8"/>
      <c r="R137" s="3"/>
    </row>
    <row r="138" spans="2:18" x14ac:dyDescent="0.25">
      <c r="B138" s="7"/>
      <c r="C138" s="7"/>
      <c r="D138" s="7"/>
      <c r="E138" s="7"/>
      <c r="F138" s="7"/>
      <c r="G138" s="8"/>
      <c r="H138" s="8"/>
      <c r="I138" s="8"/>
      <c r="J138" s="8"/>
      <c r="K138" s="7"/>
      <c r="L138" s="8"/>
      <c r="M138" s="8"/>
      <c r="R138" s="3"/>
    </row>
    <row r="139" spans="2:18" x14ac:dyDescent="0.25">
      <c r="B139" s="7"/>
      <c r="C139" s="7"/>
      <c r="D139" s="7"/>
      <c r="E139" s="7"/>
      <c r="F139" s="7"/>
      <c r="G139" s="8"/>
      <c r="H139" s="8"/>
      <c r="I139" s="8"/>
      <c r="J139" s="8"/>
      <c r="K139" s="7"/>
      <c r="L139" s="8"/>
      <c r="M139" s="8"/>
      <c r="R139" s="3"/>
    </row>
    <row r="140" spans="2:18" x14ac:dyDescent="0.25">
      <c r="B140" s="7"/>
      <c r="C140" s="7"/>
      <c r="D140" s="7"/>
      <c r="E140" s="7"/>
      <c r="F140" s="7"/>
      <c r="G140" s="8"/>
      <c r="H140" s="8"/>
      <c r="I140" s="8"/>
      <c r="J140" s="8"/>
      <c r="K140" s="7"/>
      <c r="L140" s="8"/>
      <c r="M140" s="8"/>
      <c r="R140" s="3"/>
    </row>
    <row r="141" spans="2:18" x14ac:dyDescent="0.25">
      <c r="B141" s="7"/>
      <c r="C141" s="7"/>
      <c r="D141" s="7"/>
      <c r="E141" s="7"/>
      <c r="F141" s="7"/>
      <c r="G141" s="8"/>
      <c r="H141" s="8"/>
      <c r="I141" s="8"/>
      <c r="J141" s="8"/>
      <c r="K141" s="7"/>
      <c r="L141" s="8"/>
      <c r="M141" s="8"/>
      <c r="R141" s="3"/>
    </row>
    <row r="142" spans="2:18" x14ac:dyDescent="0.25">
      <c r="B142" s="7"/>
      <c r="C142" s="7"/>
      <c r="D142" s="7"/>
      <c r="E142" s="7"/>
      <c r="F142" s="7"/>
      <c r="G142" s="8"/>
      <c r="H142" s="8"/>
      <c r="I142" s="8"/>
      <c r="J142" s="8"/>
      <c r="K142" s="7"/>
      <c r="L142" s="8"/>
      <c r="M142" s="8"/>
      <c r="R142" s="3"/>
    </row>
  </sheetData>
  <autoFilter ref="A6:AW39"/>
  <mergeCells count="1">
    <mergeCell ref="A1:R1"/>
  </mergeCells>
  <pageMargins left="0" right="0" top="0" bottom="0" header="0" footer="0"/>
  <pageSetup paperSize="9" scale="58" orientation="landscape" r:id="rId1"/>
  <rowBreaks count="2" manualBreakCount="2">
    <brk id="27" max="17" man="1"/>
    <brk id="39" max="16383" man="1"/>
  </rowBreaks>
  <colBreaks count="1" manualBreakCount="1">
    <brk id="18"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filterMode="1"/>
  <dimension ref="A1:CC211"/>
  <sheetViews>
    <sheetView view="pageBreakPreview" zoomScale="80" zoomScaleNormal="80" zoomScaleSheetLayoutView="80" zoomScalePageLayoutView="80" workbookViewId="0">
      <pane xSplit="2" ySplit="8" topLeftCell="C9" activePane="bottomRight" state="frozen"/>
      <selection activeCell="C4" sqref="C4"/>
      <selection pane="topRight" activeCell="C4" sqref="C4"/>
      <selection pane="bottomLeft" activeCell="C4" sqref="C4"/>
      <selection pane="bottomRight" activeCell="BS12" sqref="BS12"/>
    </sheetView>
  </sheetViews>
  <sheetFormatPr defaultColWidth="9.109375" defaultRowHeight="14.4" x14ac:dyDescent="0.3"/>
  <cols>
    <col min="1" max="1" width="6.6640625" style="46" customWidth="1"/>
    <col min="2" max="2" width="52.5546875" style="46" customWidth="1"/>
    <col min="3" max="74" width="18.6640625" style="46" customWidth="1"/>
    <col min="75" max="79" width="18.6640625" style="13" customWidth="1"/>
    <col min="80" max="80" width="20.44140625" style="13" customWidth="1"/>
    <col min="81" max="81" width="18.6640625" style="42" customWidth="1"/>
    <col min="82" max="16384" width="9.109375" style="13"/>
  </cols>
  <sheetData>
    <row r="1" spans="1:81" ht="17.399999999999999" x14ac:dyDescent="0.3">
      <c r="A1" s="162" t="s">
        <v>79</v>
      </c>
      <c r="B1" s="162"/>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c r="AF1" s="162"/>
      <c r="AG1" s="162"/>
      <c r="AH1" s="162"/>
      <c r="AI1" s="162"/>
      <c r="AJ1" s="162"/>
      <c r="AK1" s="162"/>
      <c r="AL1" s="162"/>
      <c r="AM1" s="162"/>
      <c r="AN1" s="162"/>
      <c r="AO1" s="162"/>
      <c r="AP1" s="162"/>
      <c r="AQ1" s="162"/>
      <c r="AR1" s="162"/>
      <c r="AS1" s="162"/>
      <c r="AT1" s="162"/>
      <c r="AU1" s="162"/>
      <c r="AV1" s="162"/>
      <c r="AW1" s="162"/>
      <c r="AX1" s="162"/>
      <c r="AY1" s="162"/>
      <c r="AZ1" s="162"/>
      <c r="BA1" s="162"/>
      <c r="BB1" s="162"/>
      <c r="BC1" s="162"/>
      <c r="BD1" s="162"/>
      <c r="BE1" s="162"/>
      <c r="BF1" s="162"/>
      <c r="BG1" s="162"/>
      <c r="BH1" s="162"/>
      <c r="BI1" s="162"/>
      <c r="BJ1" s="162"/>
      <c r="BK1" s="162"/>
      <c r="BL1" s="162"/>
      <c r="BM1" s="162"/>
      <c r="BN1" s="162"/>
      <c r="BO1" s="162"/>
      <c r="BP1" s="162"/>
      <c r="BQ1" s="162"/>
      <c r="BR1" s="162"/>
      <c r="BS1" s="162"/>
      <c r="BT1" s="162"/>
      <c r="BU1" s="162"/>
      <c r="BV1" s="162"/>
      <c r="BW1" s="162"/>
      <c r="BX1" s="162"/>
      <c r="BY1" s="162"/>
      <c r="BZ1" s="162"/>
      <c r="CA1" s="162"/>
      <c r="CB1" s="162"/>
      <c r="CC1" s="162"/>
    </row>
    <row r="2" spans="1:81" ht="10.5" customHeight="1" x14ac:dyDescent="0.3">
      <c r="BW2" s="123"/>
      <c r="BX2" s="123"/>
      <c r="BY2" s="126"/>
    </row>
    <row r="3" spans="1:81" ht="168" customHeight="1" x14ac:dyDescent="0.3">
      <c r="A3" s="89" t="s">
        <v>0</v>
      </c>
      <c r="B3" s="89" t="s">
        <v>1</v>
      </c>
      <c r="C3" s="159" t="s">
        <v>184</v>
      </c>
      <c r="D3" s="160"/>
      <c r="E3" s="161"/>
      <c r="F3" s="159" t="s">
        <v>188</v>
      </c>
      <c r="G3" s="160"/>
      <c r="H3" s="161"/>
      <c r="I3" s="159" t="s">
        <v>191</v>
      </c>
      <c r="J3" s="160"/>
      <c r="K3" s="161"/>
      <c r="L3" s="159" t="s">
        <v>185</v>
      </c>
      <c r="M3" s="160"/>
      <c r="N3" s="161"/>
      <c r="O3" s="159" t="s">
        <v>192</v>
      </c>
      <c r="P3" s="160"/>
      <c r="Q3" s="161"/>
      <c r="R3" s="159" t="s">
        <v>193</v>
      </c>
      <c r="S3" s="160"/>
      <c r="T3" s="161"/>
      <c r="U3" s="159" t="s">
        <v>190</v>
      </c>
      <c r="V3" s="160"/>
      <c r="W3" s="161"/>
      <c r="X3" s="159" t="s">
        <v>189</v>
      </c>
      <c r="Y3" s="160"/>
      <c r="Z3" s="161"/>
      <c r="AA3" s="159" t="s">
        <v>186</v>
      </c>
      <c r="AB3" s="160"/>
      <c r="AC3" s="161"/>
      <c r="AD3" s="159" t="s">
        <v>194</v>
      </c>
      <c r="AE3" s="160"/>
      <c r="AF3" s="161"/>
      <c r="AG3" s="159" t="s">
        <v>195</v>
      </c>
      <c r="AH3" s="160"/>
      <c r="AI3" s="161"/>
      <c r="AJ3" s="159" t="s">
        <v>196</v>
      </c>
      <c r="AK3" s="160"/>
      <c r="AL3" s="161"/>
      <c r="AM3" s="159" t="s">
        <v>187</v>
      </c>
      <c r="AN3" s="160"/>
      <c r="AO3" s="161"/>
      <c r="AP3" s="159" t="s">
        <v>197</v>
      </c>
      <c r="AQ3" s="160"/>
      <c r="AR3" s="161"/>
      <c r="AS3" s="159" t="s">
        <v>200</v>
      </c>
      <c r="AT3" s="160"/>
      <c r="AU3" s="161"/>
      <c r="AV3" s="159" t="s">
        <v>206</v>
      </c>
      <c r="AW3" s="160"/>
      <c r="AX3" s="161"/>
      <c r="AY3" s="159" t="s">
        <v>198</v>
      </c>
      <c r="AZ3" s="160"/>
      <c r="BA3" s="161"/>
      <c r="BB3" s="159" t="s">
        <v>207</v>
      </c>
      <c r="BC3" s="160"/>
      <c r="BD3" s="161"/>
      <c r="BE3" s="159" t="s">
        <v>199</v>
      </c>
      <c r="BF3" s="160"/>
      <c r="BG3" s="161"/>
      <c r="BH3" s="159" t="s">
        <v>201</v>
      </c>
      <c r="BI3" s="160"/>
      <c r="BJ3" s="161"/>
      <c r="BK3" s="159" t="s">
        <v>202</v>
      </c>
      <c r="BL3" s="160"/>
      <c r="BM3" s="161"/>
      <c r="BN3" s="159" t="s">
        <v>203</v>
      </c>
      <c r="BO3" s="160"/>
      <c r="BP3" s="161"/>
      <c r="BQ3" s="159" t="s">
        <v>204</v>
      </c>
      <c r="BR3" s="160"/>
      <c r="BS3" s="161"/>
      <c r="BT3" s="159" t="s">
        <v>205</v>
      </c>
      <c r="BU3" s="160"/>
      <c r="BV3" s="161"/>
      <c r="BW3" s="95" t="s">
        <v>26</v>
      </c>
      <c r="BX3" s="127" t="s">
        <v>27</v>
      </c>
      <c r="BY3" s="95" t="s">
        <v>28</v>
      </c>
      <c r="BZ3" s="95" t="s">
        <v>20</v>
      </c>
      <c r="CA3" s="95" t="s">
        <v>83</v>
      </c>
      <c r="CB3" s="95" t="s">
        <v>84</v>
      </c>
      <c r="CC3" s="95" t="s">
        <v>17</v>
      </c>
    </row>
    <row r="4" spans="1:81" ht="12" x14ac:dyDescent="0.3">
      <c r="A4" s="89" t="s">
        <v>61</v>
      </c>
      <c r="B4" s="89" t="s">
        <v>62</v>
      </c>
      <c r="C4" s="89" t="s">
        <v>85</v>
      </c>
      <c r="D4" s="89" t="s">
        <v>86</v>
      </c>
      <c r="E4" s="89" t="s">
        <v>294</v>
      </c>
      <c r="F4" s="89" t="s">
        <v>87</v>
      </c>
      <c r="G4" s="89" t="s">
        <v>88</v>
      </c>
      <c r="H4" s="89" t="s">
        <v>295</v>
      </c>
      <c r="I4" s="89" t="s">
        <v>89</v>
      </c>
      <c r="J4" s="89" t="s">
        <v>90</v>
      </c>
      <c r="K4" s="89" t="s">
        <v>296</v>
      </c>
      <c r="L4" s="89" t="s">
        <v>91</v>
      </c>
      <c r="M4" s="89" t="s">
        <v>92</v>
      </c>
      <c r="N4" s="89" t="s">
        <v>297</v>
      </c>
      <c r="O4" s="89" t="s">
        <v>93</v>
      </c>
      <c r="P4" s="89" t="s">
        <v>94</v>
      </c>
      <c r="Q4" s="89" t="s">
        <v>298</v>
      </c>
      <c r="R4" s="89" t="s">
        <v>95</v>
      </c>
      <c r="S4" s="89" t="s">
        <v>96</v>
      </c>
      <c r="T4" s="89" t="s">
        <v>299</v>
      </c>
      <c r="U4" s="89" t="s">
        <v>97</v>
      </c>
      <c r="V4" s="89" t="s">
        <v>98</v>
      </c>
      <c r="W4" s="89" t="s">
        <v>300</v>
      </c>
      <c r="X4" s="89" t="s">
        <v>99</v>
      </c>
      <c r="Y4" s="89" t="s">
        <v>100</v>
      </c>
      <c r="Z4" s="89" t="s">
        <v>301</v>
      </c>
      <c r="AA4" s="89" t="s">
        <v>101</v>
      </c>
      <c r="AB4" s="89" t="s">
        <v>102</v>
      </c>
      <c r="AC4" s="89" t="s">
        <v>302</v>
      </c>
      <c r="AD4" s="89" t="s">
        <v>103</v>
      </c>
      <c r="AE4" s="89" t="s">
        <v>104</v>
      </c>
      <c r="AF4" s="89" t="s">
        <v>303</v>
      </c>
      <c r="AG4" s="89" t="s">
        <v>105</v>
      </c>
      <c r="AH4" s="89" t="s">
        <v>106</v>
      </c>
      <c r="AI4" s="89" t="s">
        <v>304</v>
      </c>
      <c r="AJ4" s="89" t="s">
        <v>107</v>
      </c>
      <c r="AK4" s="89" t="s">
        <v>108</v>
      </c>
      <c r="AL4" s="89" t="s">
        <v>305</v>
      </c>
      <c r="AM4" s="89" t="s">
        <v>109</v>
      </c>
      <c r="AN4" s="89" t="s">
        <v>110</v>
      </c>
      <c r="AO4" s="89" t="s">
        <v>306</v>
      </c>
      <c r="AP4" s="89" t="s">
        <v>111</v>
      </c>
      <c r="AQ4" s="89" t="s">
        <v>112</v>
      </c>
      <c r="AR4" s="89" t="s">
        <v>307</v>
      </c>
      <c r="AS4" s="89" t="s">
        <v>113</v>
      </c>
      <c r="AT4" s="89" t="s">
        <v>114</v>
      </c>
      <c r="AU4" s="89" t="s">
        <v>308</v>
      </c>
      <c r="AV4" s="89" t="s">
        <v>115</v>
      </c>
      <c r="AW4" s="89" t="s">
        <v>116</v>
      </c>
      <c r="AX4" s="89" t="s">
        <v>309</v>
      </c>
      <c r="AY4" s="89" t="s">
        <v>117</v>
      </c>
      <c r="AZ4" s="89" t="s">
        <v>118</v>
      </c>
      <c r="BA4" s="89" t="s">
        <v>310</v>
      </c>
      <c r="BB4" s="89" t="s">
        <v>119</v>
      </c>
      <c r="BC4" s="89" t="s">
        <v>120</v>
      </c>
      <c r="BD4" s="89" t="s">
        <v>311</v>
      </c>
      <c r="BE4" s="89" t="s">
        <v>121</v>
      </c>
      <c r="BF4" s="89" t="s">
        <v>122</v>
      </c>
      <c r="BG4" s="89" t="s">
        <v>312</v>
      </c>
      <c r="BH4" s="89" t="s">
        <v>123</v>
      </c>
      <c r="BI4" s="89" t="s">
        <v>124</v>
      </c>
      <c r="BJ4" s="89" t="s">
        <v>313</v>
      </c>
      <c r="BK4" s="89" t="s">
        <v>125</v>
      </c>
      <c r="BL4" s="89" t="s">
        <v>126</v>
      </c>
      <c r="BM4" s="89" t="s">
        <v>314</v>
      </c>
      <c r="BN4" s="89" t="s">
        <v>208</v>
      </c>
      <c r="BO4" s="89" t="s">
        <v>209</v>
      </c>
      <c r="BP4" s="89" t="s">
        <v>315</v>
      </c>
      <c r="BQ4" s="89" t="s">
        <v>210</v>
      </c>
      <c r="BR4" s="89" t="s">
        <v>211</v>
      </c>
      <c r="BS4" s="89" t="s">
        <v>316</v>
      </c>
      <c r="BT4" s="89" t="s">
        <v>212</v>
      </c>
      <c r="BU4" s="89" t="s">
        <v>213</v>
      </c>
      <c r="BV4" s="89" t="s">
        <v>317</v>
      </c>
      <c r="BW4" s="95" t="s">
        <v>67</v>
      </c>
      <c r="BX4" s="127" t="s">
        <v>68</v>
      </c>
      <c r="BY4" s="95" t="s">
        <v>127</v>
      </c>
      <c r="BZ4" s="95" t="s">
        <v>128</v>
      </c>
      <c r="CA4" s="95" t="s">
        <v>214</v>
      </c>
      <c r="CB4" s="95" t="s">
        <v>215</v>
      </c>
      <c r="CC4" s="95" t="s">
        <v>216</v>
      </c>
    </row>
    <row r="5" spans="1:81" s="42" customFormat="1" x14ac:dyDescent="0.3">
      <c r="A5" s="89"/>
      <c r="B5" s="90" t="s">
        <v>12</v>
      </c>
      <c r="C5" s="156">
        <v>44001</v>
      </c>
      <c r="D5" s="157"/>
      <c r="E5" s="158"/>
      <c r="F5" s="156">
        <v>44015</v>
      </c>
      <c r="G5" s="157"/>
      <c r="H5" s="158"/>
      <c r="I5" s="156">
        <v>44015</v>
      </c>
      <c r="J5" s="157"/>
      <c r="K5" s="158"/>
      <c r="L5" s="156">
        <v>44036</v>
      </c>
      <c r="M5" s="157"/>
      <c r="N5" s="158"/>
      <c r="O5" s="156">
        <v>44036</v>
      </c>
      <c r="P5" s="157"/>
      <c r="Q5" s="158"/>
      <c r="R5" s="156">
        <v>44036</v>
      </c>
      <c r="S5" s="157"/>
      <c r="T5" s="158"/>
      <c r="U5" s="156">
        <v>44043</v>
      </c>
      <c r="V5" s="157"/>
      <c r="W5" s="158"/>
      <c r="X5" s="156">
        <v>44043</v>
      </c>
      <c r="Y5" s="157"/>
      <c r="Z5" s="158"/>
      <c r="AA5" s="156">
        <v>44043</v>
      </c>
      <c r="AB5" s="157"/>
      <c r="AC5" s="158"/>
      <c r="AD5" s="156">
        <v>44043</v>
      </c>
      <c r="AE5" s="157"/>
      <c r="AF5" s="158"/>
      <c r="AG5" s="156">
        <v>44043</v>
      </c>
      <c r="AH5" s="157"/>
      <c r="AI5" s="158"/>
      <c r="AJ5" s="156">
        <v>44043</v>
      </c>
      <c r="AK5" s="157"/>
      <c r="AL5" s="158"/>
      <c r="AM5" s="156">
        <v>44044</v>
      </c>
      <c r="AN5" s="157"/>
      <c r="AO5" s="158"/>
      <c r="AP5" s="156">
        <v>44053</v>
      </c>
      <c r="AQ5" s="157"/>
      <c r="AR5" s="158"/>
      <c r="AS5" s="156">
        <v>44057</v>
      </c>
      <c r="AT5" s="157"/>
      <c r="AU5" s="158"/>
      <c r="AV5" s="156">
        <v>44064</v>
      </c>
      <c r="AW5" s="157"/>
      <c r="AX5" s="158"/>
      <c r="AY5" s="156">
        <v>44074</v>
      </c>
      <c r="AZ5" s="157"/>
      <c r="BA5" s="158"/>
      <c r="BB5" s="156">
        <v>44074</v>
      </c>
      <c r="BC5" s="157"/>
      <c r="BD5" s="158"/>
      <c r="BE5" s="156">
        <v>44075</v>
      </c>
      <c r="BF5" s="157"/>
      <c r="BG5" s="158"/>
      <c r="BH5" s="156">
        <v>44075</v>
      </c>
      <c r="BI5" s="157"/>
      <c r="BJ5" s="158"/>
      <c r="BK5" s="156">
        <v>44075</v>
      </c>
      <c r="BL5" s="157"/>
      <c r="BM5" s="158"/>
      <c r="BN5" s="156">
        <v>44075</v>
      </c>
      <c r="BO5" s="157"/>
      <c r="BP5" s="158"/>
      <c r="BQ5" s="156">
        <v>44075</v>
      </c>
      <c r="BR5" s="157"/>
      <c r="BS5" s="158"/>
      <c r="BT5" s="156">
        <v>44075</v>
      </c>
      <c r="BU5" s="165"/>
      <c r="BV5" s="166"/>
      <c r="BW5" s="95"/>
      <c r="BX5" s="127"/>
      <c r="BY5" s="95"/>
      <c r="BZ5" s="95"/>
      <c r="CA5" s="95"/>
      <c r="CB5" s="95"/>
      <c r="CC5" s="95"/>
    </row>
    <row r="6" spans="1:81" ht="24" x14ac:dyDescent="0.3">
      <c r="A6" s="89"/>
      <c r="B6" s="90" t="s">
        <v>24</v>
      </c>
      <c r="C6" s="153" t="s">
        <v>169</v>
      </c>
      <c r="D6" s="154"/>
      <c r="E6" s="155"/>
      <c r="F6" s="153" t="s">
        <v>169</v>
      </c>
      <c r="G6" s="154"/>
      <c r="H6" s="155"/>
      <c r="I6" s="153" t="s">
        <v>169</v>
      </c>
      <c r="J6" s="154"/>
      <c r="K6" s="155"/>
      <c r="L6" s="153" t="s">
        <v>169</v>
      </c>
      <c r="M6" s="154"/>
      <c r="N6" s="155"/>
      <c r="O6" s="153" t="s">
        <v>169</v>
      </c>
      <c r="P6" s="154"/>
      <c r="Q6" s="155"/>
      <c r="R6" s="153" t="s">
        <v>169</v>
      </c>
      <c r="S6" s="154"/>
      <c r="T6" s="155"/>
      <c r="U6" s="153" t="s">
        <v>169</v>
      </c>
      <c r="V6" s="154"/>
      <c r="W6" s="155"/>
      <c r="X6" s="153" t="s">
        <v>169</v>
      </c>
      <c r="Y6" s="154"/>
      <c r="Z6" s="155"/>
      <c r="AA6" s="153" t="s">
        <v>169</v>
      </c>
      <c r="AB6" s="154"/>
      <c r="AC6" s="155"/>
      <c r="AD6" s="153" t="s">
        <v>169</v>
      </c>
      <c r="AE6" s="154"/>
      <c r="AF6" s="155"/>
      <c r="AG6" s="153" t="s">
        <v>169</v>
      </c>
      <c r="AH6" s="154"/>
      <c r="AI6" s="155"/>
      <c r="AJ6" s="153" t="s">
        <v>169</v>
      </c>
      <c r="AK6" s="154"/>
      <c r="AL6" s="155"/>
      <c r="AM6" s="153" t="s">
        <v>169</v>
      </c>
      <c r="AN6" s="154"/>
      <c r="AO6" s="155"/>
      <c r="AP6" s="153" t="s">
        <v>169</v>
      </c>
      <c r="AQ6" s="154"/>
      <c r="AR6" s="155"/>
      <c r="AS6" s="153" t="s">
        <v>169</v>
      </c>
      <c r="AT6" s="154"/>
      <c r="AU6" s="155"/>
      <c r="AV6" s="153" t="s">
        <v>169</v>
      </c>
      <c r="AW6" s="154"/>
      <c r="AX6" s="155"/>
      <c r="AY6" s="153" t="s">
        <v>169</v>
      </c>
      <c r="AZ6" s="154"/>
      <c r="BA6" s="155"/>
      <c r="BB6" s="153" t="s">
        <v>169</v>
      </c>
      <c r="BC6" s="154"/>
      <c r="BD6" s="155"/>
      <c r="BE6" s="153" t="s">
        <v>169</v>
      </c>
      <c r="BF6" s="154"/>
      <c r="BG6" s="155"/>
      <c r="BH6" s="153" t="s">
        <v>169</v>
      </c>
      <c r="BI6" s="154"/>
      <c r="BJ6" s="155"/>
      <c r="BK6" s="153" t="s">
        <v>169</v>
      </c>
      <c r="BL6" s="154"/>
      <c r="BM6" s="155"/>
      <c r="BN6" s="153" t="s">
        <v>169</v>
      </c>
      <c r="BO6" s="154"/>
      <c r="BP6" s="155"/>
      <c r="BQ6" s="153" t="s">
        <v>169</v>
      </c>
      <c r="BR6" s="154"/>
      <c r="BS6" s="155"/>
      <c r="BT6" s="153" t="s">
        <v>169</v>
      </c>
      <c r="BU6" s="154"/>
      <c r="BV6" s="155"/>
      <c r="BW6" s="72" t="s">
        <v>169</v>
      </c>
      <c r="BX6" s="72" t="s">
        <v>169</v>
      </c>
      <c r="BY6" s="72" t="s">
        <v>169</v>
      </c>
      <c r="BZ6" s="72" t="s">
        <v>169</v>
      </c>
      <c r="CA6" s="72" t="s">
        <v>169</v>
      </c>
      <c r="CB6" s="72" t="s">
        <v>169</v>
      </c>
      <c r="CC6" s="72" t="s">
        <v>169</v>
      </c>
    </row>
    <row r="7" spans="1:81" s="43" customFormat="1" ht="48" x14ac:dyDescent="0.3">
      <c r="A7" s="91"/>
      <c r="B7" s="90" t="s">
        <v>10</v>
      </c>
      <c r="C7" s="89" t="s">
        <v>25</v>
      </c>
      <c r="D7" s="89" t="s">
        <v>293</v>
      </c>
      <c r="E7" s="89" t="s">
        <v>13</v>
      </c>
      <c r="F7" s="89" t="s">
        <v>25</v>
      </c>
      <c r="G7" s="89" t="s">
        <v>293</v>
      </c>
      <c r="H7" s="89" t="s">
        <v>13</v>
      </c>
      <c r="I7" s="89" t="s">
        <v>25</v>
      </c>
      <c r="J7" s="89" t="s">
        <v>293</v>
      </c>
      <c r="K7" s="89" t="s">
        <v>13</v>
      </c>
      <c r="L7" s="89" t="s">
        <v>25</v>
      </c>
      <c r="M7" s="89" t="s">
        <v>293</v>
      </c>
      <c r="N7" s="89" t="s">
        <v>13</v>
      </c>
      <c r="O7" s="89" t="s">
        <v>25</v>
      </c>
      <c r="P7" s="89" t="s">
        <v>293</v>
      </c>
      <c r="Q7" s="89" t="s">
        <v>13</v>
      </c>
      <c r="R7" s="89" t="s">
        <v>25</v>
      </c>
      <c r="S7" s="89" t="s">
        <v>293</v>
      </c>
      <c r="T7" s="89" t="s">
        <v>13</v>
      </c>
      <c r="U7" s="89" t="s">
        <v>25</v>
      </c>
      <c r="V7" s="89" t="s">
        <v>293</v>
      </c>
      <c r="W7" s="89" t="s">
        <v>13</v>
      </c>
      <c r="X7" s="89" t="s">
        <v>25</v>
      </c>
      <c r="Y7" s="89" t="s">
        <v>293</v>
      </c>
      <c r="Z7" s="89" t="s">
        <v>13</v>
      </c>
      <c r="AA7" s="89" t="s">
        <v>25</v>
      </c>
      <c r="AB7" s="89" t="s">
        <v>293</v>
      </c>
      <c r="AC7" s="89" t="s">
        <v>13</v>
      </c>
      <c r="AD7" s="89" t="s">
        <v>25</v>
      </c>
      <c r="AE7" s="89" t="s">
        <v>293</v>
      </c>
      <c r="AF7" s="89" t="s">
        <v>13</v>
      </c>
      <c r="AG7" s="89" t="s">
        <v>25</v>
      </c>
      <c r="AH7" s="89" t="s">
        <v>293</v>
      </c>
      <c r="AI7" s="89" t="s">
        <v>13</v>
      </c>
      <c r="AJ7" s="89" t="s">
        <v>25</v>
      </c>
      <c r="AK7" s="89" t="s">
        <v>293</v>
      </c>
      <c r="AL7" s="89" t="s">
        <v>13</v>
      </c>
      <c r="AM7" s="89" t="s">
        <v>25</v>
      </c>
      <c r="AN7" s="89" t="s">
        <v>293</v>
      </c>
      <c r="AO7" s="89" t="s">
        <v>13</v>
      </c>
      <c r="AP7" s="89" t="s">
        <v>25</v>
      </c>
      <c r="AQ7" s="89" t="s">
        <v>293</v>
      </c>
      <c r="AR7" s="89" t="s">
        <v>13</v>
      </c>
      <c r="AS7" s="89" t="s">
        <v>25</v>
      </c>
      <c r="AT7" s="89" t="s">
        <v>293</v>
      </c>
      <c r="AU7" s="89" t="s">
        <v>13</v>
      </c>
      <c r="AV7" s="89" t="s">
        <v>25</v>
      </c>
      <c r="AW7" s="89" t="s">
        <v>293</v>
      </c>
      <c r="AX7" s="89" t="s">
        <v>13</v>
      </c>
      <c r="AY7" s="89" t="s">
        <v>25</v>
      </c>
      <c r="AZ7" s="89" t="s">
        <v>293</v>
      </c>
      <c r="BA7" s="89" t="s">
        <v>13</v>
      </c>
      <c r="BB7" s="89" t="s">
        <v>25</v>
      </c>
      <c r="BC7" s="89" t="s">
        <v>293</v>
      </c>
      <c r="BD7" s="89" t="s">
        <v>13</v>
      </c>
      <c r="BE7" s="89" t="s">
        <v>25</v>
      </c>
      <c r="BF7" s="89" t="s">
        <v>293</v>
      </c>
      <c r="BG7" s="89" t="s">
        <v>13</v>
      </c>
      <c r="BH7" s="89" t="s">
        <v>25</v>
      </c>
      <c r="BI7" s="89" t="s">
        <v>293</v>
      </c>
      <c r="BJ7" s="89" t="s">
        <v>13</v>
      </c>
      <c r="BK7" s="89" t="s">
        <v>25</v>
      </c>
      <c r="BL7" s="89" t="s">
        <v>293</v>
      </c>
      <c r="BM7" s="89" t="s">
        <v>13</v>
      </c>
      <c r="BN7" s="89" t="s">
        <v>25</v>
      </c>
      <c r="BO7" s="89" t="s">
        <v>293</v>
      </c>
      <c r="BP7" s="89" t="s">
        <v>13</v>
      </c>
      <c r="BQ7" s="89" t="s">
        <v>25</v>
      </c>
      <c r="BR7" s="89" t="s">
        <v>293</v>
      </c>
      <c r="BS7" s="89" t="s">
        <v>13</v>
      </c>
      <c r="BT7" s="89" t="s">
        <v>25</v>
      </c>
      <c r="BU7" s="89" t="s">
        <v>293</v>
      </c>
      <c r="BV7" s="89" t="s">
        <v>13</v>
      </c>
      <c r="BW7" s="92" t="s">
        <v>14</v>
      </c>
      <c r="BX7" s="127" t="s">
        <v>14</v>
      </c>
      <c r="BY7" s="92" t="s">
        <v>14</v>
      </c>
      <c r="BZ7" s="92" t="s">
        <v>18</v>
      </c>
      <c r="CA7" s="92" t="s">
        <v>18</v>
      </c>
      <c r="CB7" s="92" t="s">
        <v>18</v>
      </c>
      <c r="CC7" s="92" t="s">
        <v>21</v>
      </c>
    </row>
    <row r="8" spans="1:81" s="43" customFormat="1" ht="51" x14ac:dyDescent="0.3">
      <c r="A8" s="91"/>
      <c r="B8" s="90" t="s">
        <v>11</v>
      </c>
      <c r="C8" s="163" t="s">
        <v>80</v>
      </c>
      <c r="D8" s="164"/>
      <c r="E8" s="91" t="s">
        <v>81</v>
      </c>
      <c r="F8" s="163" t="s">
        <v>80</v>
      </c>
      <c r="G8" s="164"/>
      <c r="H8" s="91" t="s">
        <v>81</v>
      </c>
      <c r="I8" s="163" t="s">
        <v>80</v>
      </c>
      <c r="J8" s="164"/>
      <c r="K8" s="91" t="s">
        <v>81</v>
      </c>
      <c r="L8" s="163" t="s">
        <v>80</v>
      </c>
      <c r="M8" s="164"/>
      <c r="N8" s="91" t="s">
        <v>81</v>
      </c>
      <c r="O8" s="163" t="s">
        <v>80</v>
      </c>
      <c r="P8" s="164"/>
      <c r="Q8" s="91" t="s">
        <v>81</v>
      </c>
      <c r="R8" s="163" t="s">
        <v>80</v>
      </c>
      <c r="S8" s="164"/>
      <c r="T8" s="91" t="s">
        <v>81</v>
      </c>
      <c r="U8" s="163" t="s">
        <v>80</v>
      </c>
      <c r="V8" s="164"/>
      <c r="W8" s="91" t="s">
        <v>81</v>
      </c>
      <c r="X8" s="163" t="s">
        <v>80</v>
      </c>
      <c r="Y8" s="164"/>
      <c r="Z8" s="91" t="s">
        <v>81</v>
      </c>
      <c r="AA8" s="163" t="s">
        <v>80</v>
      </c>
      <c r="AB8" s="164"/>
      <c r="AC8" s="91" t="s">
        <v>81</v>
      </c>
      <c r="AD8" s="163" t="s">
        <v>80</v>
      </c>
      <c r="AE8" s="164"/>
      <c r="AF8" s="91" t="s">
        <v>81</v>
      </c>
      <c r="AG8" s="163" t="s">
        <v>80</v>
      </c>
      <c r="AH8" s="164"/>
      <c r="AI8" s="91" t="s">
        <v>81</v>
      </c>
      <c r="AJ8" s="163" t="s">
        <v>80</v>
      </c>
      <c r="AK8" s="164"/>
      <c r="AL8" s="91" t="s">
        <v>81</v>
      </c>
      <c r="AM8" s="163" t="s">
        <v>80</v>
      </c>
      <c r="AN8" s="164"/>
      <c r="AO8" s="91" t="s">
        <v>81</v>
      </c>
      <c r="AP8" s="163" t="s">
        <v>80</v>
      </c>
      <c r="AQ8" s="164"/>
      <c r="AR8" s="91" t="s">
        <v>81</v>
      </c>
      <c r="AS8" s="163" t="s">
        <v>80</v>
      </c>
      <c r="AT8" s="164"/>
      <c r="AU8" s="91" t="s">
        <v>81</v>
      </c>
      <c r="AV8" s="163" t="s">
        <v>80</v>
      </c>
      <c r="AW8" s="164"/>
      <c r="AX8" s="91" t="s">
        <v>81</v>
      </c>
      <c r="AY8" s="163" t="s">
        <v>80</v>
      </c>
      <c r="AZ8" s="164"/>
      <c r="BA8" s="91" t="s">
        <v>81</v>
      </c>
      <c r="BB8" s="163" t="s">
        <v>75</v>
      </c>
      <c r="BC8" s="164"/>
      <c r="BD8" s="91" t="s">
        <v>82</v>
      </c>
      <c r="BE8" s="163" t="s">
        <v>80</v>
      </c>
      <c r="BF8" s="164"/>
      <c r="BG8" s="91" t="s">
        <v>81</v>
      </c>
      <c r="BH8" s="163" t="s">
        <v>80</v>
      </c>
      <c r="BI8" s="164"/>
      <c r="BJ8" s="91" t="s">
        <v>81</v>
      </c>
      <c r="BK8" s="163" t="s">
        <v>80</v>
      </c>
      <c r="BL8" s="164"/>
      <c r="BM8" s="91" t="s">
        <v>81</v>
      </c>
      <c r="BN8" s="163" t="s">
        <v>80</v>
      </c>
      <c r="BO8" s="164"/>
      <c r="BP8" s="91" t="s">
        <v>81</v>
      </c>
      <c r="BQ8" s="163" t="s">
        <v>80</v>
      </c>
      <c r="BR8" s="164"/>
      <c r="BS8" s="91" t="s">
        <v>81</v>
      </c>
      <c r="BT8" s="163" t="s">
        <v>80</v>
      </c>
      <c r="BU8" s="164"/>
      <c r="BV8" s="91" t="s">
        <v>81</v>
      </c>
      <c r="BW8" s="92" t="s">
        <v>22</v>
      </c>
      <c r="BX8" s="127" t="s">
        <v>22</v>
      </c>
      <c r="BY8" s="92" t="s">
        <v>22</v>
      </c>
      <c r="BZ8" s="93" t="s">
        <v>22</v>
      </c>
      <c r="CA8" s="93" t="s">
        <v>22</v>
      </c>
      <c r="CB8" s="93" t="s">
        <v>22</v>
      </c>
      <c r="CC8" s="92"/>
    </row>
    <row r="9" spans="1:81" s="56" customFormat="1" ht="50.1" customHeight="1" x14ac:dyDescent="0.3">
      <c r="A9" s="65">
        <v>802</v>
      </c>
      <c r="B9" s="66" t="s">
        <v>34</v>
      </c>
      <c r="C9" s="125" t="s">
        <v>272</v>
      </c>
      <c r="D9" s="124" t="str">
        <f>IF(AND(C9&lt;=$C$5,C9&lt;&gt;"х"),"В срок",IF(C9="х","х",IF(C9&gt;$C$5,"Не в срок")))</f>
        <v>х</v>
      </c>
      <c r="E9" s="118" t="s">
        <v>272</v>
      </c>
      <c r="F9" s="125" t="s">
        <v>272</v>
      </c>
      <c r="G9" s="124" t="str">
        <f>IF(AND(F9&lt;=$F$5,F9&lt;&gt;"х"),"В срок",IF(F9="х","х",IF(F9&gt;$F$5,"Не в срок")))</f>
        <v>х</v>
      </c>
      <c r="H9" s="118" t="s">
        <v>272</v>
      </c>
      <c r="I9" s="125">
        <v>44014</v>
      </c>
      <c r="J9" s="124" t="str">
        <f>IF(AND(I9&lt;=$I$5,I9&lt;&gt;"х"),"В срок",IF(I9="х","х",IF(I9&gt;$I$5,"Не в срок")))</f>
        <v>В срок</v>
      </c>
      <c r="K9" s="118" t="s">
        <v>274</v>
      </c>
      <c r="L9" s="125" t="s">
        <v>272</v>
      </c>
      <c r="M9" s="124" t="str">
        <f>IF(AND(L9&lt;=$L$5,L9&lt;&gt;"х"),"В срок",IF(L9="х","х",IF(L9&gt;$L$5,"Не в срок")))</f>
        <v>х</v>
      </c>
      <c r="N9" s="118" t="s">
        <v>272</v>
      </c>
      <c r="O9" s="125">
        <v>44036</v>
      </c>
      <c r="P9" s="124" t="str">
        <f>IF(AND(O9&lt;=$O$5,O9&lt;&gt;"х"),"В срок",IF(O9="х","х",IF(O9&gt;$O$5,"Не в срок")))</f>
        <v>В срок</v>
      </c>
      <c r="Q9" s="118" t="s">
        <v>274</v>
      </c>
      <c r="R9" s="125" t="s">
        <v>272</v>
      </c>
      <c r="S9" s="124" t="str">
        <f>IF(AND(R9&lt;=$R$5,R9&lt;&gt;"х"),"В срок",IF(R9="х","х",IF(R9&gt;$R$5,"Не в срок")))</f>
        <v>х</v>
      </c>
      <c r="T9" s="118" t="s">
        <v>272</v>
      </c>
      <c r="U9" s="125" t="s">
        <v>272</v>
      </c>
      <c r="V9" s="124" t="str">
        <f>IF(AND(U9&lt;=$U$5,U9&lt;&gt;"х"),"В срок",IF(U9="х","х",IF(U9&gt;$U$5,"Не в срок")))</f>
        <v>х</v>
      </c>
      <c r="W9" s="118" t="s">
        <v>272</v>
      </c>
      <c r="X9" s="125">
        <v>44042</v>
      </c>
      <c r="Y9" s="124" t="str">
        <f>IF(AND(X9&lt;=$X$5,X9&lt;&gt;"х"),"В срок",IF(X9="х","х",IF(X9&gt;$X$5,"Не в срок")))</f>
        <v>В срок</v>
      </c>
      <c r="Z9" s="118" t="s">
        <v>274</v>
      </c>
      <c r="AA9" s="125" t="s">
        <v>272</v>
      </c>
      <c r="AB9" s="124" t="str">
        <f>IF(AND(AA9&lt;=$AA$5,AA9&lt;&gt;"х"),"В срок",IF(AA9="х","х",IF(AA9&gt;$AA$5,"Не в срок")))</f>
        <v>х</v>
      </c>
      <c r="AC9" s="118" t="s">
        <v>272</v>
      </c>
      <c r="AD9" s="128">
        <v>44046</v>
      </c>
      <c r="AE9" s="124" t="str">
        <f>IF(AND(AD9&lt;=$AD$5,AD9&lt;&gt;"х"),"В срок",IF(AD9="х","х",IF(AD9&gt;$AD$5,"Не в срок")))</f>
        <v>Не в срок</v>
      </c>
      <c r="AF9" s="118" t="s">
        <v>274</v>
      </c>
      <c r="AG9" s="125" t="s">
        <v>272</v>
      </c>
      <c r="AH9" s="124" t="str">
        <f>IF(AND(AG9&lt;=$AG$5,AG9&lt;&gt;"х"),"В срок",IF(AG9="х","х",IF(AG9&gt;$AG$5,"Не в срок")))</f>
        <v>х</v>
      </c>
      <c r="AI9" s="118" t="s">
        <v>272</v>
      </c>
      <c r="AJ9" s="125" t="s">
        <v>272</v>
      </c>
      <c r="AK9" s="124" t="str">
        <f>IF(AND(AJ9&lt;=$AJ$5,AJ9&lt;&gt;"х"),"В срок",IF(AJ9="х","х",IF(AJ9&gt;$AJ$5,"Не в срок")))</f>
        <v>х</v>
      </c>
      <c r="AL9" s="118" t="s">
        <v>272</v>
      </c>
      <c r="AM9" s="125" t="s">
        <v>272</v>
      </c>
      <c r="AN9" s="124" t="str">
        <f>IF(AND(AM9&lt;=$AM$5,AM9&lt;&gt;"х"),"В срок",IF(AM9="х","х",IF(AM9&gt;$AM$5,"Не в срок")))</f>
        <v>х</v>
      </c>
      <c r="AO9" s="118" t="s">
        <v>272</v>
      </c>
      <c r="AP9" s="125" t="s">
        <v>272</v>
      </c>
      <c r="AQ9" s="124" t="str">
        <f>IF(AND(AP9&lt;=$AP$5,AP9&lt;&gt;"х"),"В срок",IF(AP9="х","х",IF(AP9&gt;$AP$5,"Не в срок")))</f>
        <v>х</v>
      </c>
      <c r="AR9" s="118" t="s">
        <v>272</v>
      </c>
      <c r="AS9" s="125" t="s">
        <v>272</v>
      </c>
      <c r="AT9" s="124" t="str">
        <f t="shared" ref="AT9:AT11" si="0">IF(AND(AS9&lt;=$AS$5,AS9&lt;&gt;"х"),"В срок",IF(AS9="х","х",IF(AS9&gt;$AS$5,"Не в срок")))</f>
        <v>х</v>
      </c>
      <c r="AU9" s="118" t="s">
        <v>272</v>
      </c>
      <c r="AV9" s="128">
        <v>44064</v>
      </c>
      <c r="AW9" s="124" t="str">
        <f>IF(AND(AV9&lt;=$AV$5,AV9&lt;&gt;"х"),"В срок",IF(AV9="х","х",IF(AV9&gt;$AV$5,"Не в срок")))</f>
        <v>В срок</v>
      </c>
      <c r="AX9" s="118" t="s">
        <v>274</v>
      </c>
      <c r="AY9" s="125" t="s">
        <v>272</v>
      </c>
      <c r="AZ9" s="124" t="str">
        <f>IF(AND(AY9&lt;=$AY$5,AY9&lt;&gt;"х"),"В срок",IF(AY9="х","х",IF(AY9&gt;$AY$5,"Не в срок")))</f>
        <v>х</v>
      </c>
      <c r="BA9" s="118" t="s">
        <v>272</v>
      </c>
      <c r="BB9" s="125">
        <v>44074</v>
      </c>
      <c r="BC9" s="124" t="str">
        <f>IF(AND(BB9&lt;=$BB$5,BB9&lt;&gt;"х"),"В срок",IF(BB9="х","х",IF(BB9&gt;$BB$5,"Не в срок")))</f>
        <v>В срок</v>
      </c>
      <c r="BD9" s="118" t="s">
        <v>274</v>
      </c>
      <c r="BE9" s="125">
        <v>44071</v>
      </c>
      <c r="BF9" s="124" t="str">
        <f>IF(AND(BE9&lt;=$BE$5,BE9&lt;&gt;"х"),"В срок",IF(BE9="х","х",IF(BE9&gt;$BE$5,"Не в срок")))</f>
        <v>В срок</v>
      </c>
      <c r="BG9" s="118" t="s">
        <v>274</v>
      </c>
      <c r="BH9" s="125">
        <v>44071</v>
      </c>
      <c r="BI9" s="124" t="str">
        <f>IF(AND(BH9&lt;=$BH$5,BH9&lt;&gt;"х"),"В срок",IF(BH9="х","х",IF(BH9&gt;$BH$5,"Не в срок")))</f>
        <v>В срок</v>
      </c>
      <c r="BJ9" s="118" t="s">
        <v>274</v>
      </c>
      <c r="BK9" s="125">
        <v>44071</v>
      </c>
      <c r="BL9" s="124" t="str">
        <f>IF(AND(BK9&lt;=$BK$5,BK9&lt;&gt;"х"),"В срок",IF(BK9="х","х",IF(BK9&gt;$BK$5,"Не в срок")))</f>
        <v>В срок</v>
      </c>
      <c r="BM9" s="118" t="s">
        <v>274</v>
      </c>
      <c r="BN9" s="125">
        <v>44074</v>
      </c>
      <c r="BO9" s="124" t="str">
        <f>IF(AND(BN9&lt;=$BN$5,BN9&lt;&gt;"х"),"В срок",IF(BN9="х","х",IF(BN9&gt;$BN$5,"Не в срок")))</f>
        <v>В срок</v>
      </c>
      <c r="BP9" s="118" t="s">
        <v>274</v>
      </c>
      <c r="BQ9" s="125">
        <v>44074</v>
      </c>
      <c r="BR9" s="124" t="str">
        <f>IF(AND(BQ9&lt;=$BQ$5,BQ9&lt;&gt;"х"),"В срок",IF(BQ9="х","х",IF(BQ9&gt;$BQ$5,"Не в срок")))</f>
        <v>В срок</v>
      </c>
      <c r="BS9" s="118" t="s">
        <v>274</v>
      </c>
      <c r="BT9" s="125" t="s">
        <v>272</v>
      </c>
      <c r="BU9" s="124" t="str">
        <f>IF(AND(BT9&lt;=$BT$5,BT9&lt;&gt;"х"),"В срок",IF(BT9="х","х",IF(BT9&gt;$BT$5,"Не в срок")))</f>
        <v>х</v>
      </c>
      <c r="BV9" s="118" t="s">
        <v>272</v>
      </c>
      <c r="BW9" s="143">
        <f>24-(COUNTIF(C9:BV9,"х")/3)</f>
        <v>11</v>
      </c>
      <c r="BX9" s="143">
        <f>COUNTIF(C9:BV9,"В срок")</f>
        <v>10</v>
      </c>
      <c r="BY9" s="143">
        <f t="shared" ref="BY9:BY41" si="1">COUNTIF(C9:BV9,"да")</f>
        <v>11</v>
      </c>
      <c r="BZ9" s="55">
        <f>IF(BW9=0,"х",BX9/BW9*100)</f>
        <v>90.909090909090907</v>
      </c>
      <c r="CA9" s="55">
        <f>IF(BW9=0,"х",BY9/BW9*100)</f>
        <v>100</v>
      </c>
      <c r="CB9" s="55">
        <f>IF(BW9=0,"х",((BZ9*0.3)+(CA9*0.7)))</f>
        <v>97.272727272727266</v>
      </c>
      <c r="CC9" s="94" t="str">
        <f>IF(CB9="х","1",IF(CB9=100,"5",IF(AND(CB9&gt;=90,CB9&lt;100),"3",IF(AND(CB9&gt;=80,CB9&lt;90),"1",IF(AND(CB9&lt;80),"0")))))</f>
        <v>3</v>
      </c>
    </row>
    <row r="10" spans="1:81" s="56" customFormat="1" ht="50.1" customHeight="1" x14ac:dyDescent="0.3">
      <c r="A10" s="65">
        <v>803</v>
      </c>
      <c r="B10" s="67" t="s">
        <v>7</v>
      </c>
      <c r="C10" s="125" t="s">
        <v>272</v>
      </c>
      <c r="D10" s="124" t="str">
        <f t="shared" ref="D10:D41" si="2">IF(AND(C10&lt;=$C$5,C10&lt;&gt;"х"),"В срок",IF(C10="х","х",IF(C10&gt;$C$5,"Не в срок")))</f>
        <v>х</v>
      </c>
      <c r="E10" s="118" t="s">
        <v>272</v>
      </c>
      <c r="F10" s="125" t="s">
        <v>272</v>
      </c>
      <c r="G10" s="124" t="str">
        <f t="shared" ref="G10:G41" si="3">IF(AND(F10&lt;=$F$5,F10&lt;&gt;"х"),"В срок",IF(F10="х","х",IF(F10&gt;$F$5,"Не в срок")))</f>
        <v>х</v>
      </c>
      <c r="H10" s="118" t="s">
        <v>272</v>
      </c>
      <c r="I10" s="125" t="s">
        <v>272</v>
      </c>
      <c r="J10" s="124" t="str">
        <f t="shared" ref="J10:J41" si="4">IF(AND(I10&lt;=$I$5,I10&lt;&gt;"х"),"В срок",IF(I10="х","х",IF(I10&gt;$I$5,"Не в срок")))</f>
        <v>х</v>
      </c>
      <c r="K10" s="118" t="s">
        <v>272</v>
      </c>
      <c r="L10" s="125" t="s">
        <v>272</v>
      </c>
      <c r="M10" s="124" t="str">
        <f t="shared" ref="M10:M41" si="5">IF(AND(L10&lt;=$L$5,L10&lt;&gt;"х"),"В срок",IF(L10="х","х",IF(L10&gt;$L$5,"Не в срок")))</f>
        <v>х</v>
      </c>
      <c r="N10" s="118" t="s">
        <v>272</v>
      </c>
      <c r="O10" s="125">
        <v>44036</v>
      </c>
      <c r="P10" s="124" t="str">
        <f t="shared" ref="P10:P41" si="6">IF(AND(O10&lt;=$O$5,O10&lt;&gt;"х"),"В срок",IF(O10="х","х",IF(O10&gt;$O$5,"Не в срок")))</f>
        <v>В срок</v>
      </c>
      <c r="Q10" s="118" t="s">
        <v>274</v>
      </c>
      <c r="R10" s="125" t="s">
        <v>272</v>
      </c>
      <c r="S10" s="124" t="str">
        <f t="shared" ref="S10:S41" si="7">IF(AND(R10&lt;=$R$5,R10&lt;&gt;"х"),"В срок",IF(R10="х","х",IF(R10&gt;$R$5,"Не в срок")))</f>
        <v>х</v>
      </c>
      <c r="T10" s="118" t="s">
        <v>272</v>
      </c>
      <c r="U10" s="125">
        <v>44043</v>
      </c>
      <c r="V10" s="124" t="str">
        <f t="shared" ref="V10:V41" si="8">IF(AND(U10&lt;=$U$5,U10&lt;&gt;"х"),"В срок",IF(U10="х","х",IF(U10&gt;$U$5,"Не в срок")))</f>
        <v>В срок</v>
      </c>
      <c r="W10" s="118" t="s">
        <v>274</v>
      </c>
      <c r="X10" s="125">
        <v>44043</v>
      </c>
      <c r="Y10" s="124" t="str">
        <f t="shared" ref="Y10:Y41" si="9">IF(AND(X10&lt;=$X$5,X10&lt;&gt;"х"),"В срок",IF(X10="х","х",IF(X10&gt;$X$5,"Не в срок")))</f>
        <v>В срок</v>
      </c>
      <c r="Z10" s="118" t="s">
        <v>274</v>
      </c>
      <c r="AA10" s="125" t="s">
        <v>272</v>
      </c>
      <c r="AB10" s="124" t="str">
        <f t="shared" ref="AB10:AB41" si="10">IF(AND(AA10&lt;=$AA$5,AA10&lt;&gt;"х"),"В срок",IF(AA10="х","х",IF(AA10&gt;$AA$5,"Не в срок")))</f>
        <v>х</v>
      </c>
      <c r="AC10" s="118" t="s">
        <v>272</v>
      </c>
      <c r="AD10" s="128">
        <v>44036</v>
      </c>
      <c r="AE10" s="124" t="str">
        <f t="shared" ref="AE10:AE41" si="11">IF(AND(AD10&lt;=$AD$5,AD10&lt;&gt;"х"),"В срок",IF(AD10="х","х",IF(AD10&gt;$AD$5,"Не в срок")))</f>
        <v>В срок</v>
      </c>
      <c r="AF10" s="118" t="s">
        <v>274</v>
      </c>
      <c r="AG10" s="125" t="s">
        <v>272</v>
      </c>
      <c r="AH10" s="124" t="str">
        <f t="shared" ref="AH10:AH41" si="12">IF(AND(AG10&lt;=$AG$5,AG10&lt;&gt;"х"),"В срок",IF(AG10="х","х",IF(AG10&gt;$AG$5,"Не в срок")))</f>
        <v>х</v>
      </c>
      <c r="AI10" s="118" t="s">
        <v>272</v>
      </c>
      <c r="AJ10" s="125" t="s">
        <v>272</v>
      </c>
      <c r="AK10" s="124" t="str">
        <f t="shared" ref="AK10:AK41" si="13">IF(AND(AJ10&lt;=$AJ$5,AJ10&lt;&gt;"х"),"В срок",IF(AJ10="х","х",IF(AJ10&gt;$AJ$5,"Не в срок")))</f>
        <v>х</v>
      </c>
      <c r="AL10" s="118" t="s">
        <v>272</v>
      </c>
      <c r="AM10" s="125" t="s">
        <v>272</v>
      </c>
      <c r="AN10" s="124" t="str">
        <f t="shared" ref="AN10:AN41" si="14">IF(AND(AM10&lt;=$AM$5,AM10&lt;&gt;"х"),"В срок",IF(AM10="х","х",IF(AM10&gt;$AM$5,"Не в срок")))</f>
        <v>х</v>
      </c>
      <c r="AO10" s="118" t="s">
        <v>272</v>
      </c>
      <c r="AP10" s="125" t="s">
        <v>272</v>
      </c>
      <c r="AQ10" s="124" t="str">
        <f t="shared" ref="AQ10:AQ41" si="15">IF(AND(AP10&lt;=$AP$5,AP10&lt;&gt;"х"),"В срок",IF(AP10="х","х",IF(AP10&gt;$AP$5,"Не в срок")))</f>
        <v>х</v>
      </c>
      <c r="AR10" s="118" t="s">
        <v>272</v>
      </c>
      <c r="AS10" s="125" t="s">
        <v>272</v>
      </c>
      <c r="AT10" s="124" t="str">
        <f t="shared" si="0"/>
        <v>х</v>
      </c>
      <c r="AU10" s="118" t="s">
        <v>272</v>
      </c>
      <c r="AV10" s="125" t="s">
        <v>272</v>
      </c>
      <c r="AW10" s="124" t="str">
        <f t="shared" ref="AW10:AW41" si="16">IF(AND(AV10&lt;=$AV$5,AV10&lt;&gt;"х"),"В срок",IF(AV10="х","х",IF(AV10&gt;$AV$5,"Не в срок")))</f>
        <v>х</v>
      </c>
      <c r="AX10" s="118" t="s">
        <v>272</v>
      </c>
      <c r="AY10" s="125" t="s">
        <v>272</v>
      </c>
      <c r="AZ10" s="124" t="str">
        <f t="shared" ref="AZ10:AZ41" si="17">IF(AND(AY10&lt;=$AY$5,AY10&lt;&gt;"х"),"В срок",IF(AY10="х","х",IF(AY10&gt;$AY$5,"Не в срок")))</f>
        <v>х</v>
      </c>
      <c r="BA10" s="118" t="s">
        <v>272</v>
      </c>
      <c r="BB10" s="125">
        <v>44074</v>
      </c>
      <c r="BC10" s="124" t="str">
        <f t="shared" ref="BC10:BC41" si="18">IF(AND(BB10&lt;=$BB$5,BB10&lt;&gt;"х"),"В срок",IF(BB10="х","х",IF(BB10&gt;$BB$5,"Не в срок")))</f>
        <v>В срок</v>
      </c>
      <c r="BD10" s="118" t="s">
        <v>275</v>
      </c>
      <c r="BE10" s="125">
        <v>44043</v>
      </c>
      <c r="BF10" s="124" t="str">
        <f t="shared" ref="BF10:BF41" si="19">IF(AND(BE10&lt;=$BE$5,BE10&lt;&gt;"х"),"В срок",IF(BE10="х","х",IF(BE10&gt;$BE$5,"Не в срок")))</f>
        <v>В срок</v>
      </c>
      <c r="BG10" s="118" t="s">
        <v>274</v>
      </c>
      <c r="BH10" s="125" t="s">
        <v>272</v>
      </c>
      <c r="BI10" s="124" t="str">
        <f t="shared" ref="BI10:BI41" si="20">IF(AND(BH10&lt;=$BH$5,BH10&lt;&gt;"х"),"В срок",IF(BH10="х","х",IF(BH10&gt;$BH$5,"Не в срок")))</f>
        <v>х</v>
      </c>
      <c r="BJ10" s="118" t="s">
        <v>272</v>
      </c>
      <c r="BK10" s="125" t="s">
        <v>272</v>
      </c>
      <c r="BL10" s="124" t="str">
        <f t="shared" ref="BL10:BL41" si="21">IF(AND(BK10&lt;=$BK$5,BK10&lt;&gt;"х"),"В срок",IF(BK10="х","х",IF(BK10&gt;$BK$5,"Не в срок")))</f>
        <v>х</v>
      </c>
      <c r="BM10" s="118" t="s">
        <v>272</v>
      </c>
      <c r="BN10" s="125" t="s">
        <v>272</v>
      </c>
      <c r="BO10" s="124" t="str">
        <f t="shared" ref="BO10:BO41" si="22">IF(AND(BN10&lt;=$BN$5,BN10&lt;&gt;"х"),"В срок",IF(BN10="х","х",IF(BN10&gt;$BN$5,"Не в срок")))</f>
        <v>х</v>
      </c>
      <c r="BP10" s="118" t="s">
        <v>272</v>
      </c>
      <c r="BQ10" s="125" t="s">
        <v>272</v>
      </c>
      <c r="BR10" s="124" t="str">
        <f t="shared" ref="BR10:BR41" si="23">IF(AND(BQ10&lt;=$BQ$5,BQ10&lt;&gt;"х"),"В срок",IF(BQ10="х","х",IF(BQ10&gt;$BQ$5,"Не в срок")))</f>
        <v>х</v>
      </c>
      <c r="BS10" s="118" t="s">
        <v>272</v>
      </c>
      <c r="BT10" s="124" t="s">
        <v>272</v>
      </c>
      <c r="BU10" s="124" t="str">
        <f>IF(AND(BT10&lt;=$BT$5,BT10&lt;&gt;"х"),"В срок",IF(BT10="х","х",IF(BT10&gt;$BT$5,"Не в срок")))</f>
        <v>х</v>
      </c>
      <c r="BV10" s="118" t="s">
        <v>272</v>
      </c>
      <c r="BW10" s="143">
        <f t="shared" ref="BW10:BW41" si="24">24-(COUNTIF(C10:BV10,"х")/3)</f>
        <v>6</v>
      </c>
      <c r="BX10" s="143">
        <f t="shared" ref="BX10:BX41" si="25">COUNTIF(C10:BV10,"В срок")</f>
        <v>6</v>
      </c>
      <c r="BY10" s="143">
        <f t="shared" si="1"/>
        <v>5</v>
      </c>
      <c r="BZ10" s="55">
        <f t="shared" ref="BZ10:BZ40" si="26">IF(BW10=0,"х",BX10/BW10*100)</f>
        <v>100</v>
      </c>
      <c r="CA10" s="55">
        <f t="shared" ref="CA10:CA40" si="27">IF(BW10=0,"х",BY10/BW10*100)</f>
        <v>83.333333333333343</v>
      </c>
      <c r="CB10" s="55">
        <f t="shared" ref="CB10:CB40" si="28">IF(BW10=0,"х",((BZ10*0.3)+(CA10*0.7)))</f>
        <v>88.333333333333343</v>
      </c>
      <c r="CC10" s="94" t="str">
        <f>IF(CB10="х","1",IF(CB10=100,"5",IF(AND(CB10&gt;=90,CB10&lt;100),"3",IF(AND(CB10&gt;=80,CB10&lt;90),"1",IF(AND(CB10&lt;80),"0")))))</f>
        <v>1</v>
      </c>
    </row>
    <row r="11" spans="1:81" s="56" customFormat="1" ht="50.1" customHeight="1" x14ac:dyDescent="0.3">
      <c r="A11" s="65">
        <v>811</v>
      </c>
      <c r="B11" s="67" t="s">
        <v>8</v>
      </c>
      <c r="C11" s="125">
        <v>43997</v>
      </c>
      <c r="D11" s="124" t="str">
        <f t="shared" si="2"/>
        <v>В срок</v>
      </c>
      <c r="E11" s="118" t="s">
        <v>274</v>
      </c>
      <c r="F11" s="125" t="s">
        <v>272</v>
      </c>
      <c r="G11" s="124" t="str">
        <f t="shared" si="3"/>
        <v>х</v>
      </c>
      <c r="H11" s="118" t="s">
        <v>272</v>
      </c>
      <c r="I11" s="125" t="s">
        <v>272</v>
      </c>
      <c r="J11" s="124" t="str">
        <f t="shared" si="4"/>
        <v>х</v>
      </c>
      <c r="K11" s="118" t="s">
        <v>272</v>
      </c>
      <c r="L11" s="125">
        <v>44019</v>
      </c>
      <c r="M11" s="124" t="str">
        <f t="shared" si="5"/>
        <v>В срок</v>
      </c>
      <c r="N11" s="118" t="s">
        <v>274</v>
      </c>
      <c r="O11" s="125">
        <v>44036</v>
      </c>
      <c r="P11" s="124" t="str">
        <f t="shared" si="6"/>
        <v>В срок</v>
      </c>
      <c r="Q11" s="118" t="s">
        <v>274</v>
      </c>
      <c r="R11" s="125">
        <v>44036</v>
      </c>
      <c r="S11" s="124" t="str">
        <f t="shared" si="7"/>
        <v>В срок</v>
      </c>
      <c r="T11" s="118" t="s">
        <v>274</v>
      </c>
      <c r="U11" s="125" t="s">
        <v>272</v>
      </c>
      <c r="V11" s="124" t="str">
        <f t="shared" si="8"/>
        <v>х</v>
      </c>
      <c r="W11" s="118" t="s">
        <v>272</v>
      </c>
      <c r="X11" s="125">
        <v>44043</v>
      </c>
      <c r="Y11" s="124" t="str">
        <f t="shared" si="9"/>
        <v>В срок</v>
      </c>
      <c r="Z11" s="118" t="s">
        <v>274</v>
      </c>
      <c r="AA11" s="125" t="s">
        <v>272</v>
      </c>
      <c r="AB11" s="124" t="str">
        <f t="shared" si="10"/>
        <v>х</v>
      </c>
      <c r="AC11" s="118" t="s">
        <v>272</v>
      </c>
      <c r="AD11" s="128">
        <v>44034</v>
      </c>
      <c r="AE11" s="124" t="str">
        <f t="shared" si="11"/>
        <v>В срок</v>
      </c>
      <c r="AF11" s="118" t="s">
        <v>274</v>
      </c>
      <c r="AG11" s="125" t="s">
        <v>272</v>
      </c>
      <c r="AH11" s="124" t="str">
        <f t="shared" si="12"/>
        <v>х</v>
      </c>
      <c r="AI11" s="118" t="s">
        <v>272</v>
      </c>
      <c r="AJ11" s="125" t="s">
        <v>272</v>
      </c>
      <c r="AK11" s="124" t="str">
        <f t="shared" si="13"/>
        <v>х</v>
      </c>
      <c r="AL11" s="118" t="s">
        <v>272</v>
      </c>
      <c r="AM11" s="125" t="s">
        <v>272</v>
      </c>
      <c r="AN11" s="124" t="str">
        <f t="shared" si="14"/>
        <v>х</v>
      </c>
      <c r="AO11" s="118" t="s">
        <v>272</v>
      </c>
      <c r="AP11" s="125" t="s">
        <v>272</v>
      </c>
      <c r="AQ11" s="124" t="str">
        <f t="shared" si="15"/>
        <v>х</v>
      </c>
      <c r="AR11" s="118" t="s">
        <v>272</v>
      </c>
      <c r="AS11" s="125" t="s">
        <v>272</v>
      </c>
      <c r="AT11" s="124" t="str">
        <f t="shared" si="0"/>
        <v>х</v>
      </c>
      <c r="AU11" s="118" t="s">
        <v>272</v>
      </c>
      <c r="AV11" s="125" t="s">
        <v>272</v>
      </c>
      <c r="AW11" s="124" t="str">
        <f t="shared" si="16"/>
        <v>х</v>
      </c>
      <c r="AX11" s="118" t="s">
        <v>272</v>
      </c>
      <c r="AY11" s="125">
        <v>44040</v>
      </c>
      <c r="AZ11" s="124" t="str">
        <f t="shared" si="17"/>
        <v>В срок</v>
      </c>
      <c r="BA11" s="118" t="s">
        <v>274</v>
      </c>
      <c r="BB11" s="125">
        <v>44074</v>
      </c>
      <c r="BC11" s="124" t="str">
        <f t="shared" si="18"/>
        <v>В срок</v>
      </c>
      <c r="BD11" s="118" t="s">
        <v>274</v>
      </c>
      <c r="BE11" s="125">
        <v>44075</v>
      </c>
      <c r="BF11" s="124" t="str">
        <f t="shared" si="19"/>
        <v>В срок</v>
      </c>
      <c r="BG11" s="118" t="s">
        <v>274</v>
      </c>
      <c r="BH11" s="125" t="s">
        <v>272</v>
      </c>
      <c r="BI11" s="124" t="str">
        <f t="shared" si="20"/>
        <v>х</v>
      </c>
      <c r="BJ11" s="118" t="s">
        <v>272</v>
      </c>
      <c r="BK11" s="125">
        <v>44075</v>
      </c>
      <c r="BL11" s="124" t="str">
        <f t="shared" si="21"/>
        <v>В срок</v>
      </c>
      <c r="BM11" s="118" t="s">
        <v>274</v>
      </c>
      <c r="BN11" s="125" t="s">
        <v>272</v>
      </c>
      <c r="BO11" s="124" t="str">
        <f t="shared" si="22"/>
        <v>х</v>
      </c>
      <c r="BP11" s="118" t="s">
        <v>272</v>
      </c>
      <c r="BQ11" s="125">
        <v>44075</v>
      </c>
      <c r="BR11" s="124" t="str">
        <f t="shared" si="23"/>
        <v>В срок</v>
      </c>
      <c r="BS11" s="118" t="s">
        <v>274</v>
      </c>
      <c r="BT11" s="125">
        <v>44075</v>
      </c>
      <c r="BU11" s="124" t="str">
        <f>IF(AND(BT11&lt;=$BT$5,BT11&lt;&gt;"х"),"В срок",IF(BT11="х","х",IF(BT11&gt;$BT$5,"Не в срок")))</f>
        <v>В срок</v>
      </c>
      <c r="BV11" s="118" t="s">
        <v>274</v>
      </c>
      <c r="BW11" s="143">
        <f t="shared" si="24"/>
        <v>12</v>
      </c>
      <c r="BX11" s="143">
        <f t="shared" si="25"/>
        <v>12</v>
      </c>
      <c r="BY11" s="143">
        <f t="shared" si="1"/>
        <v>12</v>
      </c>
      <c r="BZ11" s="55">
        <f t="shared" si="26"/>
        <v>100</v>
      </c>
      <c r="CA11" s="55">
        <f t="shared" si="27"/>
        <v>100</v>
      </c>
      <c r="CB11" s="55">
        <f t="shared" si="28"/>
        <v>100</v>
      </c>
      <c r="CC11" s="94" t="str">
        <f t="shared" ref="CC11:CC40" si="29">IF(CB11="х","1",IF(CB11=100,"5",IF(AND(CB11&gt;=90,CB11&lt;100),"3",IF(AND(CB11&gt;=80,CB11&lt;90),"1",IF(AND(CB11&lt;80),"0")))))</f>
        <v>5</v>
      </c>
    </row>
    <row r="12" spans="1:81" s="56" customFormat="1" ht="50.1" customHeight="1" x14ac:dyDescent="0.3">
      <c r="A12" s="65">
        <v>812</v>
      </c>
      <c r="B12" s="66" t="s">
        <v>70</v>
      </c>
      <c r="C12" s="125" t="s">
        <v>272</v>
      </c>
      <c r="D12" s="124" t="str">
        <f t="shared" si="2"/>
        <v>х</v>
      </c>
      <c r="E12" s="118" t="s">
        <v>272</v>
      </c>
      <c r="F12" s="125">
        <v>43993</v>
      </c>
      <c r="G12" s="124" t="str">
        <f t="shared" si="3"/>
        <v>В срок</v>
      </c>
      <c r="H12" s="118" t="s">
        <v>274</v>
      </c>
      <c r="I12" s="125" t="s">
        <v>272</v>
      </c>
      <c r="J12" s="124" t="str">
        <f t="shared" si="4"/>
        <v>х</v>
      </c>
      <c r="K12" s="118" t="s">
        <v>272</v>
      </c>
      <c r="L12" s="125" t="s">
        <v>272</v>
      </c>
      <c r="M12" s="124" t="str">
        <f t="shared" si="5"/>
        <v>х</v>
      </c>
      <c r="N12" s="118" t="s">
        <v>272</v>
      </c>
      <c r="O12" s="125" t="s">
        <v>272</v>
      </c>
      <c r="P12" s="124" t="str">
        <f t="shared" si="6"/>
        <v>х</v>
      </c>
      <c r="Q12" s="118" t="s">
        <v>272</v>
      </c>
      <c r="R12" s="125" t="s">
        <v>272</v>
      </c>
      <c r="S12" s="124" t="str">
        <f t="shared" si="7"/>
        <v>х</v>
      </c>
      <c r="T12" s="118" t="s">
        <v>272</v>
      </c>
      <c r="U12" s="125">
        <v>44043</v>
      </c>
      <c r="V12" s="124" t="str">
        <f t="shared" si="8"/>
        <v>В срок</v>
      </c>
      <c r="W12" s="118" t="s">
        <v>274</v>
      </c>
      <c r="X12" s="125">
        <v>44039</v>
      </c>
      <c r="Y12" s="124" t="str">
        <f t="shared" si="9"/>
        <v>В срок</v>
      </c>
      <c r="Z12" s="118" t="s">
        <v>274</v>
      </c>
      <c r="AA12" s="125" t="s">
        <v>272</v>
      </c>
      <c r="AB12" s="124" t="str">
        <f t="shared" si="10"/>
        <v>х</v>
      </c>
      <c r="AC12" s="118" t="s">
        <v>272</v>
      </c>
      <c r="AD12" s="128">
        <v>44027</v>
      </c>
      <c r="AE12" s="124" t="str">
        <f t="shared" si="11"/>
        <v>В срок</v>
      </c>
      <c r="AF12" s="118" t="s">
        <v>274</v>
      </c>
      <c r="AG12" s="125" t="s">
        <v>272</v>
      </c>
      <c r="AH12" s="124" t="str">
        <f t="shared" si="12"/>
        <v>х</v>
      </c>
      <c r="AI12" s="118" t="s">
        <v>272</v>
      </c>
      <c r="AJ12" s="125" t="s">
        <v>272</v>
      </c>
      <c r="AK12" s="124" t="str">
        <f t="shared" si="13"/>
        <v>х</v>
      </c>
      <c r="AL12" s="118" t="s">
        <v>272</v>
      </c>
      <c r="AM12" s="125" t="s">
        <v>272</v>
      </c>
      <c r="AN12" s="124" t="str">
        <f t="shared" si="14"/>
        <v>х</v>
      </c>
      <c r="AO12" s="118" t="s">
        <v>272</v>
      </c>
      <c r="AP12" s="128">
        <v>44035</v>
      </c>
      <c r="AQ12" s="124" t="str">
        <f t="shared" si="15"/>
        <v>В срок</v>
      </c>
      <c r="AR12" s="118" t="s">
        <v>274</v>
      </c>
      <c r="AS12" s="125" t="s">
        <v>272</v>
      </c>
      <c r="AT12" s="124" t="str">
        <f>IF(AND(AS12&lt;=$AS$5,AS12&lt;&gt;"х"),"В срок",IF(AS12="х","х",IF(AS12&gt;$AS$5,"Не в срок")))</f>
        <v>х</v>
      </c>
      <c r="AU12" s="118" t="s">
        <v>272</v>
      </c>
      <c r="AV12" s="125" t="s">
        <v>272</v>
      </c>
      <c r="AW12" s="124" t="str">
        <f t="shared" si="16"/>
        <v>х</v>
      </c>
      <c r="AX12" s="118" t="s">
        <v>272</v>
      </c>
      <c r="AY12" s="125" t="s">
        <v>272</v>
      </c>
      <c r="AZ12" s="124" t="str">
        <f t="shared" si="17"/>
        <v>х</v>
      </c>
      <c r="BA12" s="118" t="s">
        <v>272</v>
      </c>
      <c r="BB12" s="125">
        <v>44074</v>
      </c>
      <c r="BC12" s="124" t="str">
        <f t="shared" si="18"/>
        <v>В срок</v>
      </c>
      <c r="BD12" s="118" t="s">
        <v>274</v>
      </c>
      <c r="BE12" s="125">
        <v>44075</v>
      </c>
      <c r="BF12" s="124" t="str">
        <f t="shared" si="19"/>
        <v>В срок</v>
      </c>
      <c r="BG12" s="118" t="s">
        <v>274</v>
      </c>
      <c r="BH12" s="125">
        <v>44075</v>
      </c>
      <c r="BI12" s="124" t="str">
        <f t="shared" si="20"/>
        <v>В срок</v>
      </c>
      <c r="BJ12" s="118" t="s">
        <v>274</v>
      </c>
      <c r="BK12" s="125" t="s">
        <v>272</v>
      </c>
      <c r="BL12" s="124" t="str">
        <f t="shared" si="21"/>
        <v>х</v>
      </c>
      <c r="BM12" s="118" t="s">
        <v>272</v>
      </c>
      <c r="BN12" s="125">
        <v>44075</v>
      </c>
      <c r="BO12" s="124" t="str">
        <f t="shared" si="22"/>
        <v>В срок</v>
      </c>
      <c r="BP12" s="118" t="s">
        <v>274</v>
      </c>
      <c r="BQ12" s="125" t="s">
        <v>272</v>
      </c>
      <c r="BR12" s="124" t="str">
        <f t="shared" si="23"/>
        <v>х</v>
      </c>
      <c r="BS12" s="118" t="s">
        <v>272</v>
      </c>
      <c r="BT12" s="125" t="s">
        <v>272</v>
      </c>
      <c r="BU12" s="124" t="str">
        <f t="shared" ref="BU12:BU41" si="30">IF(AND(BT12&lt;=$BT$5,BT12&lt;&gt;"х"),"В срок",IF(BT12="х","х",IF(BT12&gt;$BT$5,"Не в срок")))</f>
        <v>х</v>
      </c>
      <c r="BV12" s="118" t="s">
        <v>272</v>
      </c>
      <c r="BW12" s="143">
        <f t="shared" si="24"/>
        <v>9</v>
      </c>
      <c r="BX12" s="143">
        <f t="shared" si="25"/>
        <v>9</v>
      </c>
      <c r="BY12" s="143">
        <f t="shared" si="1"/>
        <v>9</v>
      </c>
      <c r="BZ12" s="55">
        <f t="shared" si="26"/>
        <v>100</v>
      </c>
      <c r="CA12" s="55">
        <f t="shared" si="27"/>
        <v>100</v>
      </c>
      <c r="CB12" s="55">
        <f t="shared" si="28"/>
        <v>100</v>
      </c>
      <c r="CC12" s="94" t="str">
        <f t="shared" si="29"/>
        <v>5</v>
      </c>
    </row>
    <row r="13" spans="1:81" s="56" customFormat="1" ht="50.1" customHeight="1" x14ac:dyDescent="0.3">
      <c r="A13" s="65">
        <v>814</v>
      </c>
      <c r="B13" s="66" t="s">
        <v>71</v>
      </c>
      <c r="C13" s="125" t="s">
        <v>272</v>
      </c>
      <c r="D13" s="124" t="str">
        <f t="shared" si="2"/>
        <v>х</v>
      </c>
      <c r="E13" s="118" t="s">
        <v>272</v>
      </c>
      <c r="F13" s="125">
        <v>44012</v>
      </c>
      <c r="G13" s="124" t="str">
        <f t="shared" si="3"/>
        <v>В срок</v>
      </c>
      <c r="H13" s="118" t="s">
        <v>274</v>
      </c>
      <c r="I13" s="125" t="s">
        <v>272</v>
      </c>
      <c r="J13" s="124" t="str">
        <f t="shared" si="4"/>
        <v>х</v>
      </c>
      <c r="K13" s="118" t="s">
        <v>272</v>
      </c>
      <c r="L13" s="125" t="s">
        <v>272</v>
      </c>
      <c r="M13" s="124" t="str">
        <f t="shared" si="5"/>
        <v>х</v>
      </c>
      <c r="N13" s="118" t="s">
        <v>272</v>
      </c>
      <c r="O13" s="125">
        <v>44036</v>
      </c>
      <c r="P13" s="124" t="str">
        <f t="shared" si="6"/>
        <v>В срок</v>
      </c>
      <c r="Q13" s="118" t="s">
        <v>275</v>
      </c>
      <c r="R13" s="125" t="s">
        <v>272</v>
      </c>
      <c r="S13" s="124" t="str">
        <f t="shared" si="7"/>
        <v>х</v>
      </c>
      <c r="T13" s="118" t="s">
        <v>272</v>
      </c>
      <c r="U13" s="125">
        <v>44042</v>
      </c>
      <c r="V13" s="124" t="str">
        <f t="shared" si="8"/>
        <v>В срок</v>
      </c>
      <c r="W13" s="118" t="s">
        <v>275</v>
      </c>
      <c r="X13" s="125">
        <v>44042</v>
      </c>
      <c r="Y13" s="124" t="str">
        <f t="shared" si="9"/>
        <v>В срок</v>
      </c>
      <c r="Z13" s="118" t="s">
        <v>274</v>
      </c>
      <c r="AA13" s="125" t="s">
        <v>272</v>
      </c>
      <c r="AB13" s="124" t="str">
        <f t="shared" si="10"/>
        <v>х</v>
      </c>
      <c r="AC13" s="118" t="s">
        <v>272</v>
      </c>
      <c r="AD13" s="125">
        <v>44042</v>
      </c>
      <c r="AE13" s="124" t="str">
        <f t="shared" si="11"/>
        <v>В срок</v>
      </c>
      <c r="AF13" s="118" t="s">
        <v>274</v>
      </c>
      <c r="AG13" s="125" t="s">
        <v>272</v>
      </c>
      <c r="AH13" s="124" t="str">
        <f t="shared" si="12"/>
        <v>х</v>
      </c>
      <c r="AI13" s="118" t="s">
        <v>272</v>
      </c>
      <c r="AJ13" s="125" t="s">
        <v>272</v>
      </c>
      <c r="AK13" s="124" t="str">
        <f t="shared" si="13"/>
        <v>х</v>
      </c>
      <c r="AL13" s="118" t="s">
        <v>272</v>
      </c>
      <c r="AM13" s="125" t="s">
        <v>272</v>
      </c>
      <c r="AN13" s="124" t="str">
        <f t="shared" si="14"/>
        <v>х</v>
      </c>
      <c r="AO13" s="118" t="s">
        <v>272</v>
      </c>
      <c r="AP13" s="128">
        <v>44046</v>
      </c>
      <c r="AQ13" s="124" t="str">
        <f t="shared" si="15"/>
        <v>В срок</v>
      </c>
      <c r="AR13" s="118" t="s">
        <v>274</v>
      </c>
      <c r="AS13" s="125" t="s">
        <v>280</v>
      </c>
      <c r="AT13" s="124" t="str">
        <f t="shared" ref="AT13:AT41" si="31">IF(AND(AS13&lt;=$AS$5,AS13&lt;&gt;"х"),"В срок",IF(AS13="х","х",IF(AS13&gt;$AS$5,"Не в срок")))</f>
        <v>Не в срок</v>
      </c>
      <c r="AU13" s="118" t="s">
        <v>274</v>
      </c>
      <c r="AV13" s="125" t="s">
        <v>272</v>
      </c>
      <c r="AW13" s="124" t="str">
        <f t="shared" si="16"/>
        <v>х</v>
      </c>
      <c r="AX13" s="118" t="s">
        <v>272</v>
      </c>
      <c r="AY13" s="125" t="s">
        <v>272</v>
      </c>
      <c r="AZ13" s="124" t="str">
        <f t="shared" si="17"/>
        <v>х</v>
      </c>
      <c r="BA13" s="118" t="s">
        <v>272</v>
      </c>
      <c r="BB13" s="125">
        <v>44103</v>
      </c>
      <c r="BC13" s="124" t="str">
        <f t="shared" si="18"/>
        <v>Не в срок</v>
      </c>
      <c r="BD13" s="118" t="s">
        <v>275</v>
      </c>
      <c r="BE13" s="125">
        <v>44075</v>
      </c>
      <c r="BF13" s="124" t="str">
        <f t="shared" si="19"/>
        <v>В срок</v>
      </c>
      <c r="BG13" s="118" t="s">
        <v>275</v>
      </c>
      <c r="BH13" s="125">
        <v>44078</v>
      </c>
      <c r="BI13" s="124" t="str">
        <f t="shared" si="20"/>
        <v>Не в срок</v>
      </c>
      <c r="BJ13" s="118" t="s">
        <v>274</v>
      </c>
      <c r="BK13" s="125">
        <v>44075</v>
      </c>
      <c r="BL13" s="124" t="str">
        <f t="shared" si="21"/>
        <v>В срок</v>
      </c>
      <c r="BM13" s="118" t="s">
        <v>274</v>
      </c>
      <c r="BN13" s="125">
        <v>44064</v>
      </c>
      <c r="BO13" s="124" t="str">
        <f t="shared" si="22"/>
        <v>В срок</v>
      </c>
      <c r="BP13" s="118" t="s">
        <v>275</v>
      </c>
      <c r="BQ13" s="125" t="s">
        <v>272</v>
      </c>
      <c r="BR13" s="124" t="str">
        <f t="shared" si="23"/>
        <v>х</v>
      </c>
      <c r="BS13" s="118" t="s">
        <v>272</v>
      </c>
      <c r="BT13" s="125" t="s">
        <v>272</v>
      </c>
      <c r="BU13" s="124" t="str">
        <f t="shared" si="30"/>
        <v>х</v>
      </c>
      <c r="BV13" s="118" t="s">
        <v>272</v>
      </c>
      <c r="BW13" s="143">
        <f t="shared" si="24"/>
        <v>12</v>
      </c>
      <c r="BX13" s="143">
        <f t="shared" si="25"/>
        <v>9</v>
      </c>
      <c r="BY13" s="143">
        <f t="shared" si="1"/>
        <v>7</v>
      </c>
      <c r="BZ13" s="55">
        <f t="shared" si="26"/>
        <v>75</v>
      </c>
      <c r="CA13" s="55">
        <f t="shared" si="27"/>
        <v>58.333333333333336</v>
      </c>
      <c r="CB13" s="55">
        <f t="shared" si="28"/>
        <v>63.333333333333336</v>
      </c>
      <c r="CC13" s="94" t="str">
        <f t="shared" si="29"/>
        <v>0</v>
      </c>
    </row>
    <row r="14" spans="1:81" s="56" customFormat="1" ht="50.1" customHeight="1" x14ac:dyDescent="0.3">
      <c r="A14" s="65">
        <v>815</v>
      </c>
      <c r="B14" s="67" t="s">
        <v>53</v>
      </c>
      <c r="C14" s="125" t="s">
        <v>272</v>
      </c>
      <c r="D14" s="124" t="str">
        <f t="shared" si="2"/>
        <v>х</v>
      </c>
      <c r="E14" s="118" t="s">
        <v>272</v>
      </c>
      <c r="F14" s="125">
        <v>43985</v>
      </c>
      <c r="G14" s="124" t="str">
        <f t="shared" si="3"/>
        <v>В срок</v>
      </c>
      <c r="H14" s="118" t="s">
        <v>274</v>
      </c>
      <c r="I14" s="125" t="s">
        <v>272</v>
      </c>
      <c r="J14" s="124" t="str">
        <f t="shared" si="4"/>
        <v>х</v>
      </c>
      <c r="K14" s="118" t="s">
        <v>272</v>
      </c>
      <c r="L14" s="125" t="s">
        <v>272</v>
      </c>
      <c r="M14" s="124" t="str">
        <f t="shared" si="5"/>
        <v>х</v>
      </c>
      <c r="N14" s="118" t="s">
        <v>272</v>
      </c>
      <c r="O14" s="125" t="s">
        <v>272</v>
      </c>
      <c r="P14" s="124" t="str">
        <f t="shared" si="6"/>
        <v>х</v>
      </c>
      <c r="Q14" s="118" t="s">
        <v>272</v>
      </c>
      <c r="R14" s="125" t="s">
        <v>272</v>
      </c>
      <c r="S14" s="124" t="str">
        <f t="shared" si="7"/>
        <v>х</v>
      </c>
      <c r="T14" s="118" t="s">
        <v>272</v>
      </c>
      <c r="U14" s="125">
        <v>44032</v>
      </c>
      <c r="V14" s="124" t="str">
        <f t="shared" si="8"/>
        <v>В срок</v>
      </c>
      <c r="W14" s="118" t="s">
        <v>274</v>
      </c>
      <c r="X14" s="125" t="s">
        <v>272</v>
      </c>
      <c r="Y14" s="124" t="str">
        <f t="shared" si="9"/>
        <v>х</v>
      </c>
      <c r="Z14" s="118" t="s">
        <v>272</v>
      </c>
      <c r="AA14" s="125" t="s">
        <v>272</v>
      </c>
      <c r="AB14" s="124" t="str">
        <f t="shared" si="10"/>
        <v>х</v>
      </c>
      <c r="AC14" s="118" t="s">
        <v>272</v>
      </c>
      <c r="AD14" s="128">
        <v>44034</v>
      </c>
      <c r="AE14" s="124" t="str">
        <f t="shared" si="11"/>
        <v>В срок</v>
      </c>
      <c r="AF14" s="118" t="s">
        <v>274</v>
      </c>
      <c r="AG14" s="125" t="s">
        <v>272</v>
      </c>
      <c r="AH14" s="124" t="str">
        <f t="shared" si="12"/>
        <v>х</v>
      </c>
      <c r="AI14" s="118" t="s">
        <v>272</v>
      </c>
      <c r="AJ14" s="125" t="s">
        <v>272</v>
      </c>
      <c r="AK14" s="124" t="str">
        <f t="shared" si="13"/>
        <v>х</v>
      </c>
      <c r="AL14" s="118" t="s">
        <v>272</v>
      </c>
      <c r="AM14" s="125" t="s">
        <v>272</v>
      </c>
      <c r="AN14" s="124" t="str">
        <f t="shared" si="14"/>
        <v>х</v>
      </c>
      <c r="AO14" s="118" t="s">
        <v>272</v>
      </c>
      <c r="AP14" s="128">
        <v>44032</v>
      </c>
      <c r="AQ14" s="124" t="str">
        <f t="shared" si="15"/>
        <v>В срок</v>
      </c>
      <c r="AR14" s="118" t="s">
        <v>274</v>
      </c>
      <c r="AS14" s="125" t="s">
        <v>272</v>
      </c>
      <c r="AT14" s="124" t="str">
        <f t="shared" si="31"/>
        <v>х</v>
      </c>
      <c r="AU14" s="118" t="s">
        <v>272</v>
      </c>
      <c r="AV14" s="125" t="s">
        <v>272</v>
      </c>
      <c r="AW14" s="124" t="str">
        <f t="shared" si="16"/>
        <v>х</v>
      </c>
      <c r="AX14" s="118" t="s">
        <v>272</v>
      </c>
      <c r="AY14" s="125" t="s">
        <v>272</v>
      </c>
      <c r="AZ14" s="124" t="str">
        <f t="shared" si="17"/>
        <v>х</v>
      </c>
      <c r="BA14" s="118" t="s">
        <v>272</v>
      </c>
      <c r="BB14" s="125">
        <v>44074</v>
      </c>
      <c r="BC14" s="124" t="str">
        <f t="shared" si="18"/>
        <v>В срок</v>
      </c>
      <c r="BD14" s="118" t="s">
        <v>274</v>
      </c>
      <c r="BE14" s="125">
        <v>44074</v>
      </c>
      <c r="BF14" s="124" t="str">
        <f t="shared" si="19"/>
        <v>В срок</v>
      </c>
      <c r="BG14" s="118" t="s">
        <v>274</v>
      </c>
      <c r="BH14" s="125" t="s">
        <v>272</v>
      </c>
      <c r="BI14" s="124" t="str">
        <f t="shared" si="20"/>
        <v>х</v>
      </c>
      <c r="BJ14" s="118" t="s">
        <v>272</v>
      </c>
      <c r="BK14" s="125" t="s">
        <v>272</v>
      </c>
      <c r="BL14" s="124" t="str">
        <f t="shared" si="21"/>
        <v>х</v>
      </c>
      <c r="BM14" s="118" t="s">
        <v>272</v>
      </c>
      <c r="BN14" s="125">
        <v>44040</v>
      </c>
      <c r="BO14" s="124" t="str">
        <f t="shared" si="22"/>
        <v>В срок</v>
      </c>
      <c r="BP14" s="118" t="s">
        <v>274</v>
      </c>
      <c r="BQ14" s="125" t="s">
        <v>272</v>
      </c>
      <c r="BR14" s="124" t="str">
        <f t="shared" si="23"/>
        <v>х</v>
      </c>
      <c r="BS14" s="118" t="s">
        <v>272</v>
      </c>
      <c r="BT14" s="125" t="s">
        <v>272</v>
      </c>
      <c r="BU14" s="124" t="str">
        <f t="shared" si="30"/>
        <v>х</v>
      </c>
      <c r="BV14" s="118" t="s">
        <v>272</v>
      </c>
      <c r="BW14" s="143">
        <f t="shared" si="24"/>
        <v>7</v>
      </c>
      <c r="BX14" s="143">
        <f t="shared" si="25"/>
        <v>7</v>
      </c>
      <c r="BY14" s="143">
        <f t="shared" si="1"/>
        <v>7</v>
      </c>
      <c r="BZ14" s="55">
        <f t="shared" si="26"/>
        <v>100</v>
      </c>
      <c r="CA14" s="55">
        <f t="shared" si="27"/>
        <v>100</v>
      </c>
      <c r="CB14" s="55">
        <f t="shared" si="28"/>
        <v>100</v>
      </c>
      <c r="CC14" s="94" t="str">
        <f t="shared" si="29"/>
        <v>5</v>
      </c>
    </row>
    <row r="15" spans="1:81" s="56" customFormat="1" ht="50.1" customHeight="1" x14ac:dyDescent="0.3">
      <c r="A15" s="65">
        <v>816</v>
      </c>
      <c r="B15" s="66" t="s">
        <v>35</v>
      </c>
      <c r="C15" s="125" t="s">
        <v>272</v>
      </c>
      <c r="D15" s="124" t="str">
        <f t="shared" si="2"/>
        <v>х</v>
      </c>
      <c r="E15" s="118" t="s">
        <v>272</v>
      </c>
      <c r="F15" s="125">
        <v>44096</v>
      </c>
      <c r="G15" s="124" t="str">
        <f t="shared" si="3"/>
        <v>Не в срок</v>
      </c>
      <c r="H15" s="118" t="s">
        <v>274</v>
      </c>
      <c r="I15" s="125" t="s">
        <v>272</v>
      </c>
      <c r="J15" s="124" t="str">
        <f t="shared" si="4"/>
        <v>х</v>
      </c>
      <c r="K15" s="118" t="s">
        <v>272</v>
      </c>
      <c r="L15" s="125" t="s">
        <v>272</v>
      </c>
      <c r="M15" s="124" t="str">
        <f t="shared" si="5"/>
        <v>х</v>
      </c>
      <c r="N15" s="118" t="s">
        <v>272</v>
      </c>
      <c r="O15" s="125" t="s">
        <v>272</v>
      </c>
      <c r="P15" s="124" t="str">
        <f t="shared" si="6"/>
        <v>х</v>
      </c>
      <c r="Q15" s="118" t="s">
        <v>272</v>
      </c>
      <c r="R15" s="125" t="s">
        <v>272</v>
      </c>
      <c r="S15" s="124" t="str">
        <f t="shared" si="7"/>
        <v>х</v>
      </c>
      <c r="T15" s="118" t="s">
        <v>272</v>
      </c>
      <c r="U15" s="125">
        <v>44043</v>
      </c>
      <c r="V15" s="124" t="str">
        <f t="shared" si="8"/>
        <v>В срок</v>
      </c>
      <c r="W15" s="118" t="s">
        <v>274</v>
      </c>
      <c r="X15" s="125">
        <v>44043</v>
      </c>
      <c r="Y15" s="124" t="str">
        <f t="shared" si="9"/>
        <v>В срок</v>
      </c>
      <c r="Z15" s="118" t="s">
        <v>274</v>
      </c>
      <c r="AA15" s="125" t="s">
        <v>272</v>
      </c>
      <c r="AB15" s="124" t="str">
        <f t="shared" si="10"/>
        <v>х</v>
      </c>
      <c r="AC15" s="118" t="s">
        <v>272</v>
      </c>
      <c r="AD15" s="128">
        <v>44036</v>
      </c>
      <c r="AE15" s="124" t="str">
        <f t="shared" si="11"/>
        <v>В срок</v>
      </c>
      <c r="AF15" s="118" t="s">
        <v>274</v>
      </c>
      <c r="AG15" s="125" t="s">
        <v>272</v>
      </c>
      <c r="AH15" s="124" t="str">
        <f t="shared" si="12"/>
        <v>х</v>
      </c>
      <c r="AI15" s="118" t="s">
        <v>272</v>
      </c>
      <c r="AJ15" s="125" t="s">
        <v>272</v>
      </c>
      <c r="AK15" s="124" t="str">
        <f t="shared" si="13"/>
        <v>х</v>
      </c>
      <c r="AL15" s="118" t="s">
        <v>272</v>
      </c>
      <c r="AM15" s="125" t="s">
        <v>272</v>
      </c>
      <c r="AN15" s="124" t="str">
        <f t="shared" si="14"/>
        <v>х</v>
      </c>
      <c r="AO15" s="118" t="s">
        <v>272</v>
      </c>
      <c r="AP15" s="125">
        <v>44047</v>
      </c>
      <c r="AQ15" s="124" t="str">
        <f t="shared" si="15"/>
        <v>В срок</v>
      </c>
      <c r="AR15" s="118" t="s">
        <v>274</v>
      </c>
      <c r="AS15" s="125" t="s">
        <v>272</v>
      </c>
      <c r="AT15" s="124" t="str">
        <f t="shared" si="31"/>
        <v>х</v>
      </c>
      <c r="AU15" s="118" t="s">
        <v>272</v>
      </c>
      <c r="AV15" s="125" t="s">
        <v>272</v>
      </c>
      <c r="AW15" s="124" t="str">
        <f t="shared" si="16"/>
        <v>х</v>
      </c>
      <c r="AX15" s="118" t="s">
        <v>272</v>
      </c>
      <c r="AY15" s="125" t="s">
        <v>272</v>
      </c>
      <c r="AZ15" s="124" t="str">
        <f t="shared" si="17"/>
        <v>х</v>
      </c>
      <c r="BA15" s="118" t="s">
        <v>272</v>
      </c>
      <c r="BB15" s="125">
        <v>44074</v>
      </c>
      <c r="BC15" s="124" t="str">
        <f t="shared" si="18"/>
        <v>В срок</v>
      </c>
      <c r="BD15" s="118" t="s">
        <v>275</v>
      </c>
      <c r="BE15" s="125">
        <v>44064</v>
      </c>
      <c r="BF15" s="124" t="str">
        <f t="shared" si="19"/>
        <v>В срок</v>
      </c>
      <c r="BG15" s="118" t="s">
        <v>274</v>
      </c>
      <c r="BH15" s="125" t="s">
        <v>272</v>
      </c>
      <c r="BI15" s="124" t="str">
        <f t="shared" si="20"/>
        <v>х</v>
      </c>
      <c r="BJ15" s="118" t="s">
        <v>272</v>
      </c>
      <c r="BK15" s="125" t="s">
        <v>272</v>
      </c>
      <c r="BL15" s="124" t="str">
        <f t="shared" si="21"/>
        <v>х</v>
      </c>
      <c r="BM15" s="118" t="s">
        <v>272</v>
      </c>
      <c r="BN15" s="125">
        <v>44068</v>
      </c>
      <c r="BO15" s="124" t="str">
        <f t="shared" si="22"/>
        <v>В срок</v>
      </c>
      <c r="BP15" s="118" t="s">
        <v>274</v>
      </c>
      <c r="BQ15" s="125" t="s">
        <v>272</v>
      </c>
      <c r="BR15" s="124" t="str">
        <f t="shared" si="23"/>
        <v>х</v>
      </c>
      <c r="BS15" s="118" t="s">
        <v>272</v>
      </c>
      <c r="BT15" s="125" t="s">
        <v>272</v>
      </c>
      <c r="BU15" s="124" t="str">
        <f t="shared" si="30"/>
        <v>х</v>
      </c>
      <c r="BV15" s="118" t="s">
        <v>272</v>
      </c>
      <c r="BW15" s="143">
        <f t="shared" si="24"/>
        <v>8</v>
      </c>
      <c r="BX15" s="143">
        <f t="shared" si="25"/>
        <v>7</v>
      </c>
      <c r="BY15" s="143">
        <f t="shared" si="1"/>
        <v>7</v>
      </c>
      <c r="BZ15" s="55">
        <f t="shared" si="26"/>
        <v>87.5</v>
      </c>
      <c r="CA15" s="55">
        <f t="shared" si="27"/>
        <v>87.5</v>
      </c>
      <c r="CB15" s="55">
        <f t="shared" si="28"/>
        <v>87.5</v>
      </c>
      <c r="CC15" s="94" t="str">
        <f t="shared" si="29"/>
        <v>1</v>
      </c>
    </row>
    <row r="16" spans="1:81" s="56" customFormat="1" ht="50.1" customHeight="1" x14ac:dyDescent="0.3">
      <c r="A16" s="65" t="s">
        <v>54</v>
      </c>
      <c r="B16" s="66" t="s">
        <v>55</v>
      </c>
      <c r="C16" s="125" t="s">
        <v>272</v>
      </c>
      <c r="D16" s="124" t="str">
        <f t="shared" si="2"/>
        <v>х</v>
      </c>
      <c r="E16" s="118" t="s">
        <v>272</v>
      </c>
      <c r="F16" s="125" t="s">
        <v>272</v>
      </c>
      <c r="G16" s="124" t="str">
        <f t="shared" si="3"/>
        <v>х</v>
      </c>
      <c r="H16" s="118" t="s">
        <v>272</v>
      </c>
      <c r="I16" s="125" t="s">
        <v>272</v>
      </c>
      <c r="J16" s="124" t="str">
        <f t="shared" si="4"/>
        <v>х</v>
      </c>
      <c r="K16" s="118" t="s">
        <v>272</v>
      </c>
      <c r="L16" s="125" t="s">
        <v>272</v>
      </c>
      <c r="M16" s="124" t="str">
        <f t="shared" si="5"/>
        <v>х</v>
      </c>
      <c r="N16" s="118" t="s">
        <v>272</v>
      </c>
      <c r="O16" s="125" t="s">
        <v>272</v>
      </c>
      <c r="P16" s="124" t="str">
        <f t="shared" si="6"/>
        <v>х</v>
      </c>
      <c r="Q16" s="118" t="s">
        <v>272</v>
      </c>
      <c r="R16" s="125" t="s">
        <v>272</v>
      </c>
      <c r="S16" s="124" t="str">
        <f t="shared" si="7"/>
        <v>х</v>
      </c>
      <c r="T16" s="118" t="s">
        <v>272</v>
      </c>
      <c r="U16" s="125">
        <v>44014</v>
      </c>
      <c r="V16" s="124" t="str">
        <f t="shared" si="8"/>
        <v>В срок</v>
      </c>
      <c r="W16" s="118" t="s">
        <v>274</v>
      </c>
      <c r="X16" s="125">
        <v>44014</v>
      </c>
      <c r="Y16" s="124" t="str">
        <f t="shared" si="9"/>
        <v>В срок</v>
      </c>
      <c r="Z16" s="118" t="s">
        <v>274</v>
      </c>
      <c r="AA16" s="125" t="s">
        <v>272</v>
      </c>
      <c r="AB16" s="124" t="str">
        <f t="shared" si="10"/>
        <v>х</v>
      </c>
      <c r="AC16" s="118" t="s">
        <v>272</v>
      </c>
      <c r="AD16" s="125">
        <v>44042</v>
      </c>
      <c r="AE16" s="124" t="str">
        <f t="shared" si="11"/>
        <v>В срок</v>
      </c>
      <c r="AF16" s="118" t="s">
        <v>274</v>
      </c>
      <c r="AG16" s="125" t="s">
        <v>272</v>
      </c>
      <c r="AH16" s="124" t="str">
        <f t="shared" si="12"/>
        <v>х</v>
      </c>
      <c r="AI16" s="118" t="s">
        <v>272</v>
      </c>
      <c r="AJ16" s="125" t="s">
        <v>272</v>
      </c>
      <c r="AK16" s="124" t="str">
        <f t="shared" si="13"/>
        <v>х</v>
      </c>
      <c r="AL16" s="118" t="s">
        <v>272</v>
      </c>
      <c r="AM16" s="125" t="s">
        <v>272</v>
      </c>
      <c r="AN16" s="124" t="str">
        <f t="shared" si="14"/>
        <v>х</v>
      </c>
      <c r="AO16" s="118" t="s">
        <v>272</v>
      </c>
      <c r="AP16" s="125" t="s">
        <v>272</v>
      </c>
      <c r="AQ16" s="124" t="str">
        <f t="shared" si="15"/>
        <v>х</v>
      </c>
      <c r="AR16" s="118" t="s">
        <v>272</v>
      </c>
      <c r="AS16" s="125" t="s">
        <v>272</v>
      </c>
      <c r="AT16" s="124" t="str">
        <f t="shared" si="31"/>
        <v>х</v>
      </c>
      <c r="AU16" s="118" t="s">
        <v>272</v>
      </c>
      <c r="AV16" s="125" t="s">
        <v>272</v>
      </c>
      <c r="AW16" s="124" t="str">
        <f t="shared" si="16"/>
        <v>х</v>
      </c>
      <c r="AX16" s="118" t="s">
        <v>272</v>
      </c>
      <c r="AY16" s="125" t="s">
        <v>272</v>
      </c>
      <c r="AZ16" s="124" t="str">
        <f t="shared" si="17"/>
        <v>х</v>
      </c>
      <c r="BA16" s="118" t="s">
        <v>272</v>
      </c>
      <c r="BB16" s="125">
        <v>44074</v>
      </c>
      <c r="BC16" s="124" t="str">
        <f t="shared" si="18"/>
        <v>В срок</v>
      </c>
      <c r="BD16" s="118" t="s">
        <v>275</v>
      </c>
      <c r="BE16" s="125">
        <v>44071</v>
      </c>
      <c r="BF16" s="124" t="str">
        <f t="shared" si="19"/>
        <v>В срок</v>
      </c>
      <c r="BG16" s="118" t="s">
        <v>274</v>
      </c>
      <c r="BH16" s="125" t="s">
        <v>272</v>
      </c>
      <c r="BI16" s="124" t="str">
        <f t="shared" si="20"/>
        <v>х</v>
      </c>
      <c r="BJ16" s="118" t="s">
        <v>272</v>
      </c>
      <c r="BK16" s="125" t="s">
        <v>272</v>
      </c>
      <c r="BL16" s="124" t="str">
        <f t="shared" si="21"/>
        <v>х</v>
      </c>
      <c r="BM16" s="118" t="s">
        <v>272</v>
      </c>
      <c r="BN16" s="125" t="s">
        <v>272</v>
      </c>
      <c r="BO16" s="124" t="str">
        <f t="shared" si="22"/>
        <v>х</v>
      </c>
      <c r="BP16" s="118" t="s">
        <v>272</v>
      </c>
      <c r="BQ16" s="125" t="s">
        <v>272</v>
      </c>
      <c r="BR16" s="124" t="str">
        <f t="shared" si="23"/>
        <v>х</v>
      </c>
      <c r="BS16" s="118" t="s">
        <v>272</v>
      </c>
      <c r="BT16" s="125" t="s">
        <v>272</v>
      </c>
      <c r="BU16" s="124" t="str">
        <f t="shared" si="30"/>
        <v>х</v>
      </c>
      <c r="BV16" s="118" t="s">
        <v>272</v>
      </c>
      <c r="BW16" s="143">
        <f t="shared" si="24"/>
        <v>5</v>
      </c>
      <c r="BX16" s="143">
        <f t="shared" si="25"/>
        <v>5</v>
      </c>
      <c r="BY16" s="143">
        <f t="shared" si="1"/>
        <v>4</v>
      </c>
      <c r="BZ16" s="55">
        <f t="shared" si="26"/>
        <v>100</v>
      </c>
      <c r="CA16" s="55">
        <f t="shared" si="27"/>
        <v>80</v>
      </c>
      <c r="CB16" s="55">
        <f t="shared" si="28"/>
        <v>86</v>
      </c>
      <c r="CC16" s="94" t="str">
        <f t="shared" si="29"/>
        <v>1</v>
      </c>
    </row>
    <row r="17" spans="1:81" s="56" customFormat="1" ht="50.1" customHeight="1" x14ac:dyDescent="0.3">
      <c r="A17" s="65">
        <v>820</v>
      </c>
      <c r="B17" s="67" t="s">
        <v>2</v>
      </c>
      <c r="C17" s="125" t="s">
        <v>272</v>
      </c>
      <c r="D17" s="124" t="str">
        <f t="shared" si="2"/>
        <v>х</v>
      </c>
      <c r="E17" s="118" t="s">
        <v>272</v>
      </c>
      <c r="F17" s="125" t="s">
        <v>272</v>
      </c>
      <c r="G17" s="124" t="str">
        <f t="shared" si="3"/>
        <v>х</v>
      </c>
      <c r="H17" s="118" t="s">
        <v>272</v>
      </c>
      <c r="I17" s="125" t="s">
        <v>272</v>
      </c>
      <c r="J17" s="124" t="str">
        <f t="shared" si="4"/>
        <v>х</v>
      </c>
      <c r="K17" s="118" t="s">
        <v>272</v>
      </c>
      <c r="L17" s="125" t="s">
        <v>272</v>
      </c>
      <c r="M17" s="124" t="str">
        <f t="shared" si="5"/>
        <v>х</v>
      </c>
      <c r="N17" s="118" t="s">
        <v>272</v>
      </c>
      <c r="O17" s="125">
        <v>44039</v>
      </c>
      <c r="P17" s="124" t="str">
        <f t="shared" si="6"/>
        <v>Не в срок</v>
      </c>
      <c r="Q17" s="118" t="s">
        <v>275</v>
      </c>
      <c r="R17" s="125" t="s">
        <v>272</v>
      </c>
      <c r="S17" s="124" t="str">
        <f t="shared" si="7"/>
        <v>х</v>
      </c>
      <c r="T17" s="118" t="s">
        <v>272</v>
      </c>
      <c r="U17" s="125">
        <v>44043</v>
      </c>
      <c r="V17" s="124" t="str">
        <f t="shared" si="8"/>
        <v>В срок</v>
      </c>
      <c r="W17" s="118" t="s">
        <v>275</v>
      </c>
      <c r="X17" s="125">
        <v>44063</v>
      </c>
      <c r="Y17" s="124" t="str">
        <f t="shared" si="9"/>
        <v>Не в срок</v>
      </c>
      <c r="Z17" s="118" t="s">
        <v>274</v>
      </c>
      <c r="AA17" s="125" t="s">
        <v>272</v>
      </c>
      <c r="AB17" s="124" t="str">
        <f t="shared" si="10"/>
        <v>х</v>
      </c>
      <c r="AC17" s="118" t="s">
        <v>272</v>
      </c>
      <c r="AD17" s="125">
        <v>44043</v>
      </c>
      <c r="AE17" s="124" t="str">
        <f t="shared" si="11"/>
        <v>В срок</v>
      </c>
      <c r="AF17" s="118" t="s">
        <v>274</v>
      </c>
      <c r="AG17" s="125" t="s">
        <v>272</v>
      </c>
      <c r="AH17" s="124" t="str">
        <f t="shared" si="12"/>
        <v>х</v>
      </c>
      <c r="AI17" s="118" t="s">
        <v>272</v>
      </c>
      <c r="AJ17" s="125" t="s">
        <v>272</v>
      </c>
      <c r="AK17" s="124" t="str">
        <f t="shared" si="13"/>
        <v>х</v>
      </c>
      <c r="AL17" s="118" t="s">
        <v>272</v>
      </c>
      <c r="AM17" s="125" t="s">
        <v>272</v>
      </c>
      <c r="AN17" s="124" t="str">
        <f t="shared" si="14"/>
        <v>х</v>
      </c>
      <c r="AO17" s="118" t="s">
        <v>272</v>
      </c>
      <c r="AP17" s="125">
        <v>44089</v>
      </c>
      <c r="AQ17" s="124" t="str">
        <f t="shared" si="15"/>
        <v>Не в срок</v>
      </c>
      <c r="AR17" s="118" t="s">
        <v>274</v>
      </c>
      <c r="AS17" s="125" t="s">
        <v>272</v>
      </c>
      <c r="AT17" s="124" t="str">
        <f t="shared" si="31"/>
        <v>х</v>
      </c>
      <c r="AU17" s="118" t="s">
        <v>272</v>
      </c>
      <c r="AV17" s="125" t="s">
        <v>272</v>
      </c>
      <c r="AW17" s="124" t="str">
        <f t="shared" si="16"/>
        <v>х</v>
      </c>
      <c r="AX17" s="118" t="s">
        <v>272</v>
      </c>
      <c r="AY17" s="125" t="s">
        <v>272</v>
      </c>
      <c r="AZ17" s="124" t="str">
        <f t="shared" si="17"/>
        <v>х</v>
      </c>
      <c r="BA17" s="118" t="s">
        <v>272</v>
      </c>
      <c r="BB17" s="125">
        <v>44097</v>
      </c>
      <c r="BC17" s="124" t="str">
        <f t="shared" si="18"/>
        <v>Не в срок</v>
      </c>
      <c r="BD17" s="118" t="s">
        <v>274</v>
      </c>
      <c r="BE17" s="125">
        <v>44076</v>
      </c>
      <c r="BF17" s="124" t="str">
        <f t="shared" si="19"/>
        <v>Не в срок</v>
      </c>
      <c r="BG17" s="118" t="s">
        <v>274</v>
      </c>
      <c r="BH17" s="125">
        <v>44076</v>
      </c>
      <c r="BI17" s="124" t="str">
        <f t="shared" si="20"/>
        <v>Не в срок</v>
      </c>
      <c r="BJ17" s="118" t="s">
        <v>274</v>
      </c>
      <c r="BK17" s="125">
        <v>44078</v>
      </c>
      <c r="BL17" s="124" t="str">
        <f t="shared" si="21"/>
        <v>Не в срок</v>
      </c>
      <c r="BM17" s="118" t="s">
        <v>275</v>
      </c>
      <c r="BN17" s="125" t="s">
        <v>272</v>
      </c>
      <c r="BO17" s="124" t="str">
        <f t="shared" si="22"/>
        <v>х</v>
      </c>
      <c r="BP17" s="118" t="s">
        <v>272</v>
      </c>
      <c r="BQ17" s="125">
        <v>44075</v>
      </c>
      <c r="BR17" s="124" t="str">
        <f t="shared" si="23"/>
        <v>В срок</v>
      </c>
      <c r="BS17" s="118" t="s">
        <v>274</v>
      </c>
      <c r="BT17" s="125" t="s">
        <v>272</v>
      </c>
      <c r="BU17" s="124" t="str">
        <f t="shared" si="30"/>
        <v>х</v>
      </c>
      <c r="BV17" s="118" t="s">
        <v>272</v>
      </c>
      <c r="BW17" s="143">
        <f t="shared" si="24"/>
        <v>10</v>
      </c>
      <c r="BX17" s="143">
        <f t="shared" si="25"/>
        <v>3</v>
      </c>
      <c r="BY17" s="143">
        <f t="shared" si="1"/>
        <v>7</v>
      </c>
      <c r="BZ17" s="55">
        <f t="shared" si="26"/>
        <v>30</v>
      </c>
      <c r="CA17" s="55">
        <f t="shared" si="27"/>
        <v>70</v>
      </c>
      <c r="CB17" s="55">
        <f t="shared" si="28"/>
        <v>58</v>
      </c>
      <c r="CC17" s="94" t="str">
        <f t="shared" si="29"/>
        <v>0</v>
      </c>
    </row>
    <row r="18" spans="1:81" s="56" customFormat="1" ht="50.1" customHeight="1" x14ac:dyDescent="0.3">
      <c r="A18" s="65" t="s">
        <v>332</v>
      </c>
      <c r="B18" s="66" t="s">
        <v>48</v>
      </c>
      <c r="C18" s="125" t="s">
        <v>272</v>
      </c>
      <c r="D18" s="124" t="str">
        <f t="shared" si="2"/>
        <v>х</v>
      </c>
      <c r="E18" s="118" t="s">
        <v>272</v>
      </c>
      <c r="F18" s="125">
        <v>44015</v>
      </c>
      <c r="G18" s="124" t="str">
        <f t="shared" si="3"/>
        <v>В срок</v>
      </c>
      <c r="H18" s="118" t="s">
        <v>274</v>
      </c>
      <c r="I18" s="125" t="s">
        <v>272</v>
      </c>
      <c r="J18" s="124" t="str">
        <f t="shared" si="4"/>
        <v>х</v>
      </c>
      <c r="K18" s="118" t="s">
        <v>272</v>
      </c>
      <c r="L18" s="125" t="s">
        <v>272</v>
      </c>
      <c r="M18" s="124" t="str">
        <f t="shared" si="5"/>
        <v>х</v>
      </c>
      <c r="N18" s="118" t="s">
        <v>272</v>
      </c>
      <c r="O18" s="125" t="s">
        <v>272</v>
      </c>
      <c r="P18" s="124" t="str">
        <f t="shared" si="6"/>
        <v>х</v>
      </c>
      <c r="Q18" s="118" t="s">
        <v>272</v>
      </c>
      <c r="R18" s="125" t="s">
        <v>272</v>
      </c>
      <c r="S18" s="124" t="str">
        <f t="shared" si="7"/>
        <v>х</v>
      </c>
      <c r="T18" s="118" t="s">
        <v>272</v>
      </c>
      <c r="U18" s="125">
        <v>44029</v>
      </c>
      <c r="V18" s="124" t="str">
        <f t="shared" si="8"/>
        <v>В срок</v>
      </c>
      <c r="W18" s="118" t="s">
        <v>274</v>
      </c>
      <c r="X18" s="125">
        <v>44029</v>
      </c>
      <c r="Y18" s="124" t="str">
        <f t="shared" si="9"/>
        <v>В срок</v>
      </c>
      <c r="Z18" s="118" t="s">
        <v>274</v>
      </c>
      <c r="AA18" s="125">
        <v>44046</v>
      </c>
      <c r="AB18" s="124" t="str">
        <f t="shared" si="10"/>
        <v>Не в срок</v>
      </c>
      <c r="AC18" s="118" t="s">
        <v>274</v>
      </c>
      <c r="AD18" s="125">
        <v>44035</v>
      </c>
      <c r="AE18" s="124" t="str">
        <f t="shared" si="11"/>
        <v>В срок</v>
      </c>
      <c r="AF18" s="118" t="s">
        <v>274</v>
      </c>
      <c r="AG18" s="125" t="s">
        <v>272</v>
      </c>
      <c r="AH18" s="124" t="str">
        <f t="shared" si="12"/>
        <v>х</v>
      </c>
      <c r="AI18" s="118" t="s">
        <v>272</v>
      </c>
      <c r="AJ18" s="125" t="s">
        <v>272</v>
      </c>
      <c r="AK18" s="124" t="str">
        <f t="shared" si="13"/>
        <v>х</v>
      </c>
      <c r="AL18" s="118" t="s">
        <v>272</v>
      </c>
      <c r="AM18" s="125" t="s">
        <v>272</v>
      </c>
      <c r="AN18" s="124" t="str">
        <f t="shared" si="14"/>
        <v>х</v>
      </c>
      <c r="AO18" s="118" t="s">
        <v>272</v>
      </c>
      <c r="AP18" s="125">
        <v>44049</v>
      </c>
      <c r="AQ18" s="124" t="str">
        <f t="shared" si="15"/>
        <v>В срок</v>
      </c>
      <c r="AR18" s="118" t="s">
        <v>274</v>
      </c>
      <c r="AS18" s="125" t="s">
        <v>272</v>
      </c>
      <c r="AT18" s="124" t="str">
        <f t="shared" si="31"/>
        <v>х</v>
      </c>
      <c r="AU18" s="118" t="s">
        <v>272</v>
      </c>
      <c r="AV18" s="125" t="s">
        <v>272</v>
      </c>
      <c r="AW18" s="124" t="str">
        <f t="shared" si="16"/>
        <v>х</v>
      </c>
      <c r="AX18" s="118" t="s">
        <v>272</v>
      </c>
      <c r="AY18" s="125" t="s">
        <v>272</v>
      </c>
      <c r="AZ18" s="124" t="str">
        <f t="shared" si="17"/>
        <v>х</v>
      </c>
      <c r="BA18" s="118" t="s">
        <v>272</v>
      </c>
      <c r="BB18" s="125">
        <v>44075</v>
      </c>
      <c r="BC18" s="124" t="str">
        <f t="shared" si="18"/>
        <v>Не в срок</v>
      </c>
      <c r="BD18" s="118" t="s">
        <v>275</v>
      </c>
      <c r="BE18" s="125">
        <v>44075</v>
      </c>
      <c r="BF18" s="124" t="str">
        <f t="shared" si="19"/>
        <v>В срок</v>
      </c>
      <c r="BG18" s="118" t="s">
        <v>274</v>
      </c>
      <c r="BH18" s="125" t="s">
        <v>272</v>
      </c>
      <c r="BI18" s="124" t="str">
        <f t="shared" si="20"/>
        <v>х</v>
      </c>
      <c r="BJ18" s="118" t="s">
        <v>272</v>
      </c>
      <c r="BK18" s="125" t="s">
        <v>279</v>
      </c>
      <c r="BL18" s="124" t="str">
        <f t="shared" si="21"/>
        <v>Не в срок</v>
      </c>
      <c r="BM18" s="118" t="s">
        <v>275</v>
      </c>
      <c r="BN18" s="125" t="s">
        <v>272</v>
      </c>
      <c r="BO18" s="124" t="str">
        <f t="shared" si="22"/>
        <v>х</v>
      </c>
      <c r="BP18" s="118" t="s">
        <v>272</v>
      </c>
      <c r="BQ18" s="125" t="s">
        <v>272</v>
      </c>
      <c r="BR18" s="124" t="str">
        <f t="shared" si="23"/>
        <v>х</v>
      </c>
      <c r="BS18" s="118" t="s">
        <v>272</v>
      </c>
      <c r="BT18" s="125" t="s">
        <v>272</v>
      </c>
      <c r="BU18" s="124" t="str">
        <f t="shared" si="30"/>
        <v>х</v>
      </c>
      <c r="BV18" s="118" t="s">
        <v>272</v>
      </c>
      <c r="BW18" s="143">
        <f t="shared" si="24"/>
        <v>9</v>
      </c>
      <c r="BX18" s="143">
        <f t="shared" si="25"/>
        <v>6</v>
      </c>
      <c r="BY18" s="143">
        <f t="shared" si="1"/>
        <v>7</v>
      </c>
      <c r="BZ18" s="55">
        <f t="shared" si="26"/>
        <v>66.666666666666657</v>
      </c>
      <c r="CA18" s="55">
        <f t="shared" si="27"/>
        <v>77.777777777777786</v>
      </c>
      <c r="CB18" s="55">
        <f t="shared" si="28"/>
        <v>74.444444444444443</v>
      </c>
      <c r="CC18" s="94" t="str">
        <f t="shared" si="29"/>
        <v>0</v>
      </c>
    </row>
    <row r="19" spans="1:81" s="56" customFormat="1" ht="50.1" customHeight="1" x14ac:dyDescent="0.3">
      <c r="A19" s="65">
        <v>825</v>
      </c>
      <c r="B19" s="67" t="s">
        <v>52</v>
      </c>
      <c r="C19" s="125" t="s">
        <v>272</v>
      </c>
      <c r="D19" s="124" t="str">
        <f t="shared" si="2"/>
        <v>х</v>
      </c>
      <c r="E19" s="118" t="s">
        <v>272</v>
      </c>
      <c r="F19" s="125">
        <v>44014</v>
      </c>
      <c r="G19" s="124" t="str">
        <f t="shared" si="3"/>
        <v>В срок</v>
      </c>
      <c r="H19" s="118" t="s">
        <v>274</v>
      </c>
      <c r="I19" s="125" t="s">
        <v>272</v>
      </c>
      <c r="J19" s="124" t="str">
        <f t="shared" si="4"/>
        <v>х</v>
      </c>
      <c r="K19" s="118" t="s">
        <v>272</v>
      </c>
      <c r="L19" s="125" t="s">
        <v>272</v>
      </c>
      <c r="M19" s="124" t="str">
        <f t="shared" si="5"/>
        <v>х</v>
      </c>
      <c r="N19" s="118" t="s">
        <v>272</v>
      </c>
      <c r="O19" s="125">
        <v>44056</v>
      </c>
      <c r="P19" s="124" t="str">
        <f t="shared" si="6"/>
        <v>Не в срок</v>
      </c>
      <c r="Q19" s="118" t="s">
        <v>275</v>
      </c>
      <c r="R19" s="125">
        <v>44028</v>
      </c>
      <c r="S19" s="124" t="str">
        <f t="shared" si="7"/>
        <v>В срок</v>
      </c>
      <c r="T19" s="118" t="s">
        <v>274</v>
      </c>
      <c r="U19" s="125">
        <v>44028</v>
      </c>
      <c r="V19" s="124" t="str">
        <f t="shared" si="8"/>
        <v>В срок</v>
      </c>
      <c r="W19" s="118" t="s">
        <v>274</v>
      </c>
      <c r="X19" s="125">
        <v>44028</v>
      </c>
      <c r="Y19" s="124" t="str">
        <f t="shared" si="9"/>
        <v>В срок</v>
      </c>
      <c r="Z19" s="118" t="s">
        <v>274</v>
      </c>
      <c r="AA19" s="125" t="s">
        <v>272</v>
      </c>
      <c r="AB19" s="124" t="str">
        <f t="shared" si="10"/>
        <v>х</v>
      </c>
      <c r="AC19" s="118" t="s">
        <v>272</v>
      </c>
      <c r="AD19" s="125">
        <v>44028</v>
      </c>
      <c r="AE19" s="124" t="str">
        <f t="shared" si="11"/>
        <v>В срок</v>
      </c>
      <c r="AF19" s="118" t="s">
        <v>274</v>
      </c>
      <c r="AG19" s="125" t="s">
        <v>272</v>
      </c>
      <c r="AH19" s="124" t="str">
        <f t="shared" si="12"/>
        <v>х</v>
      </c>
      <c r="AI19" s="118" t="s">
        <v>272</v>
      </c>
      <c r="AJ19" s="125" t="s">
        <v>272</v>
      </c>
      <c r="AK19" s="124" t="str">
        <f t="shared" si="13"/>
        <v>х</v>
      </c>
      <c r="AL19" s="118" t="s">
        <v>272</v>
      </c>
      <c r="AM19" s="125" t="s">
        <v>272</v>
      </c>
      <c r="AN19" s="124" t="str">
        <f t="shared" si="14"/>
        <v>х</v>
      </c>
      <c r="AO19" s="118" t="s">
        <v>272</v>
      </c>
      <c r="AP19" s="125" t="s">
        <v>279</v>
      </c>
      <c r="AQ19" s="124" t="str">
        <f t="shared" si="15"/>
        <v>Не в срок</v>
      </c>
      <c r="AR19" s="118" t="s">
        <v>275</v>
      </c>
      <c r="AS19" s="125" t="s">
        <v>272</v>
      </c>
      <c r="AT19" s="124" t="str">
        <f t="shared" si="31"/>
        <v>х</v>
      </c>
      <c r="AU19" s="118" t="s">
        <v>272</v>
      </c>
      <c r="AV19" s="125" t="s">
        <v>272</v>
      </c>
      <c r="AW19" s="124" t="str">
        <f t="shared" si="16"/>
        <v>х</v>
      </c>
      <c r="AX19" s="118" t="s">
        <v>272</v>
      </c>
      <c r="AY19" s="125" t="s">
        <v>272</v>
      </c>
      <c r="AZ19" s="124" t="str">
        <f t="shared" si="17"/>
        <v>х</v>
      </c>
      <c r="BA19" s="118" t="s">
        <v>272</v>
      </c>
      <c r="BB19" s="125">
        <v>44096</v>
      </c>
      <c r="BC19" s="124" t="str">
        <f t="shared" si="18"/>
        <v>Не в срок</v>
      </c>
      <c r="BD19" s="118" t="s">
        <v>275</v>
      </c>
      <c r="BE19" s="125">
        <v>44075</v>
      </c>
      <c r="BF19" s="124" t="str">
        <f t="shared" si="19"/>
        <v>В срок</v>
      </c>
      <c r="BG19" s="118" t="s">
        <v>274</v>
      </c>
      <c r="BH19" s="125">
        <v>44081</v>
      </c>
      <c r="BI19" s="124" t="str">
        <f t="shared" si="20"/>
        <v>Не в срок</v>
      </c>
      <c r="BJ19" s="118" t="s">
        <v>275</v>
      </c>
      <c r="BK19" s="125">
        <v>44095</v>
      </c>
      <c r="BL19" s="124" t="str">
        <f t="shared" si="21"/>
        <v>Не в срок</v>
      </c>
      <c r="BM19" s="118" t="s">
        <v>275</v>
      </c>
      <c r="BN19" s="125">
        <v>44074</v>
      </c>
      <c r="BO19" s="124" t="str">
        <f t="shared" si="22"/>
        <v>В срок</v>
      </c>
      <c r="BP19" s="118" t="s">
        <v>274</v>
      </c>
      <c r="BQ19" s="125" t="s">
        <v>272</v>
      </c>
      <c r="BR19" s="124" t="str">
        <f t="shared" si="23"/>
        <v>х</v>
      </c>
      <c r="BS19" s="118" t="s">
        <v>272</v>
      </c>
      <c r="BT19" s="125" t="s">
        <v>272</v>
      </c>
      <c r="BU19" s="124" t="str">
        <f t="shared" si="30"/>
        <v>х</v>
      </c>
      <c r="BV19" s="118" t="s">
        <v>272</v>
      </c>
      <c r="BW19" s="143">
        <f t="shared" si="24"/>
        <v>12</v>
      </c>
      <c r="BX19" s="143">
        <f t="shared" si="25"/>
        <v>7</v>
      </c>
      <c r="BY19" s="143">
        <f t="shared" si="1"/>
        <v>7</v>
      </c>
      <c r="BZ19" s="55">
        <f t="shared" si="26"/>
        <v>58.333333333333336</v>
      </c>
      <c r="CA19" s="55">
        <f t="shared" si="27"/>
        <v>58.333333333333336</v>
      </c>
      <c r="CB19" s="55">
        <f t="shared" si="28"/>
        <v>58.333333333333336</v>
      </c>
      <c r="CC19" s="94" t="str">
        <f t="shared" si="29"/>
        <v>0</v>
      </c>
    </row>
    <row r="20" spans="1:81" s="56" customFormat="1" ht="50.1" customHeight="1" x14ac:dyDescent="0.3">
      <c r="A20" s="65" t="s">
        <v>56</v>
      </c>
      <c r="B20" s="67" t="s">
        <v>57</v>
      </c>
      <c r="C20" s="125" t="s">
        <v>272</v>
      </c>
      <c r="D20" s="124" t="str">
        <f t="shared" si="2"/>
        <v>х</v>
      </c>
      <c r="E20" s="118" t="s">
        <v>272</v>
      </c>
      <c r="F20" s="125">
        <v>44014</v>
      </c>
      <c r="G20" s="124" t="str">
        <f t="shared" si="3"/>
        <v>В срок</v>
      </c>
      <c r="H20" s="118" t="s">
        <v>275</v>
      </c>
      <c r="I20" s="125" t="s">
        <v>272</v>
      </c>
      <c r="J20" s="124" t="str">
        <f t="shared" si="4"/>
        <v>х</v>
      </c>
      <c r="K20" s="118" t="s">
        <v>272</v>
      </c>
      <c r="L20" s="125" t="s">
        <v>272</v>
      </c>
      <c r="M20" s="124" t="str">
        <f t="shared" si="5"/>
        <v>х</v>
      </c>
      <c r="N20" s="118" t="s">
        <v>272</v>
      </c>
      <c r="O20" s="125">
        <v>44036</v>
      </c>
      <c r="P20" s="124" t="str">
        <f t="shared" si="6"/>
        <v>В срок</v>
      </c>
      <c r="Q20" s="118" t="s">
        <v>275</v>
      </c>
      <c r="R20" s="125" t="s">
        <v>272</v>
      </c>
      <c r="S20" s="124" t="str">
        <f t="shared" si="7"/>
        <v>х</v>
      </c>
      <c r="T20" s="118" t="s">
        <v>272</v>
      </c>
      <c r="U20" s="125">
        <v>44048</v>
      </c>
      <c r="V20" s="124" t="str">
        <f t="shared" si="8"/>
        <v>Не в срок</v>
      </c>
      <c r="W20" s="118" t="s">
        <v>275</v>
      </c>
      <c r="X20" s="125">
        <v>44043</v>
      </c>
      <c r="Y20" s="124" t="str">
        <f t="shared" si="9"/>
        <v>В срок</v>
      </c>
      <c r="Z20" s="118" t="s">
        <v>275</v>
      </c>
      <c r="AA20" s="125" t="s">
        <v>272</v>
      </c>
      <c r="AB20" s="124" t="str">
        <f t="shared" si="10"/>
        <v>х</v>
      </c>
      <c r="AC20" s="118" t="s">
        <v>272</v>
      </c>
      <c r="AD20" s="125">
        <v>44035</v>
      </c>
      <c r="AE20" s="124" t="str">
        <f t="shared" si="11"/>
        <v>В срок</v>
      </c>
      <c r="AF20" s="118" t="s">
        <v>274</v>
      </c>
      <c r="AG20" s="125" t="s">
        <v>272</v>
      </c>
      <c r="AH20" s="124" t="str">
        <f t="shared" si="12"/>
        <v>х</v>
      </c>
      <c r="AI20" s="118" t="s">
        <v>272</v>
      </c>
      <c r="AJ20" s="125" t="s">
        <v>272</v>
      </c>
      <c r="AK20" s="124" t="str">
        <f t="shared" si="13"/>
        <v>х</v>
      </c>
      <c r="AL20" s="118" t="s">
        <v>272</v>
      </c>
      <c r="AM20" s="125" t="s">
        <v>272</v>
      </c>
      <c r="AN20" s="124" t="str">
        <f t="shared" si="14"/>
        <v>х</v>
      </c>
      <c r="AO20" s="118" t="s">
        <v>272</v>
      </c>
      <c r="AP20" s="125">
        <v>44048</v>
      </c>
      <c r="AQ20" s="124" t="str">
        <f t="shared" si="15"/>
        <v>В срок</v>
      </c>
      <c r="AR20" s="118" t="s">
        <v>274</v>
      </c>
      <c r="AS20" s="125" t="s">
        <v>272</v>
      </c>
      <c r="AT20" s="124" t="str">
        <f t="shared" si="31"/>
        <v>х</v>
      </c>
      <c r="AU20" s="118" t="s">
        <v>272</v>
      </c>
      <c r="AV20" s="125" t="s">
        <v>272</v>
      </c>
      <c r="AW20" s="124" t="str">
        <f t="shared" si="16"/>
        <v>х</v>
      </c>
      <c r="AX20" s="118" t="s">
        <v>272</v>
      </c>
      <c r="AY20" s="125" t="s">
        <v>272</v>
      </c>
      <c r="AZ20" s="124" t="str">
        <f t="shared" si="17"/>
        <v>х</v>
      </c>
      <c r="BA20" s="118" t="s">
        <v>272</v>
      </c>
      <c r="BB20" s="125">
        <v>44098</v>
      </c>
      <c r="BC20" s="124" t="str">
        <f t="shared" si="18"/>
        <v>Не в срок</v>
      </c>
      <c r="BD20" s="118" t="s">
        <v>275</v>
      </c>
      <c r="BE20" s="125">
        <v>44075</v>
      </c>
      <c r="BF20" s="124" t="str">
        <f t="shared" si="19"/>
        <v>В срок</v>
      </c>
      <c r="BG20" s="118" t="s">
        <v>274</v>
      </c>
      <c r="BH20" s="125" t="s">
        <v>272</v>
      </c>
      <c r="BI20" s="124" t="str">
        <f t="shared" si="20"/>
        <v>х</v>
      </c>
      <c r="BJ20" s="118" t="s">
        <v>272</v>
      </c>
      <c r="BK20" s="125" t="s">
        <v>272</v>
      </c>
      <c r="BL20" s="124" t="str">
        <f t="shared" si="21"/>
        <v>х</v>
      </c>
      <c r="BM20" s="118" t="s">
        <v>272</v>
      </c>
      <c r="BN20" s="125" t="s">
        <v>279</v>
      </c>
      <c r="BO20" s="124" t="str">
        <f t="shared" si="22"/>
        <v>Не в срок</v>
      </c>
      <c r="BP20" s="118" t="s">
        <v>275</v>
      </c>
      <c r="BQ20" s="125" t="s">
        <v>272</v>
      </c>
      <c r="BR20" s="124" t="str">
        <f t="shared" si="23"/>
        <v>х</v>
      </c>
      <c r="BS20" s="118" t="s">
        <v>272</v>
      </c>
      <c r="BT20" s="125" t="s">
        <v>272</v>
      </c>
      <c r="BU20" s="124" t="str">
        <f t="shared" si="30"/>
        <v>х</v>
      </c>
      <c r="BV20" s="118" t="s">
        <v>272</v>
      </c>
      <c r="BW20" s="143">
        <f t="shared" si="24"/>
        <v>9</v>
      </c>
      <c r="BX20" s="143">
        <f t="shared" si="25"/>
        <v>6</v>
      </c>
      <c r="BY20" s="143">
        <f t="shared" si="1"/>
        <v>3</v>
      </c>
      <c r="BZ20" s="55">
        <f t="shared" si="26"/>
        <v>66.666666666666657</v>
      </c>
      <c r="CA20" s="55">
        <f t="shared" si="27"/>
        <v>33.333333333333329</v>
      </c>
      <c r="CB20" s="55">
        <f t="shared" si="28"/>
        <v>43.333333333333329</v>
      </c>
      <c r="CC20" s="94" t="str">
        <f t="shared" si="29"/>
        <v>0</v>
      </c>
    </row>
    <row r="21" spans="1:81" s="56" customFormat="1" ht="50.1" customHeight="1" x14ac:dyDescent="0.3">
      <c r="A21" s="65">
        <v>830</v>
      </c>
      <c r="B21" s="67" t="s">
        <v>43</v>
      </c>
      <c r="C21" s="125" t="s">
        <v>272</v>
      </c>
      <c r="D21" s="124" t="str">
        <f t="shared" si="2"/>
        <v>х</v>
      </c>
      <c r="E21" s="118" t="s">
        <v>272</v>
      </c>
      <c r="F21" s="125">
        <v>44067</v>
      </c>
      <c r="G21" s="124" t="str">
        <f t="shared" si="3"/>
        <v>Не в срок</v>
      </c>
      <c r="H21" s="118" t="s">
        <v>274</v>
      </c>
      <c r="I21" s="125" t="s">
        <v>272</v>
      </c>
      <c r="J21" s="124" t="str">
        <f t="shared" si="4"/>
        <v>х</v>
      </c>
      <c r="K21" s="118" t="s">
        <v>272</v>
      </c>
      <c r="L21" s="125" t="s">
        <v>272</v>
      </c>
      <c r="M21" s="124" t="str">
        <f t="shared" si="5"/>
        <v>х</v>
      </c>
      <c r="N21" s="118" t="s">
        <v>272</v>
      </c>
      <c r="O21" s="125">
        <v>44036</v>
      </c>
      <c r="P21" s="124" t="str">
        <f t="shared" si="6"/>
        <v>В срок</v>
      </c>
      <c r="Q21" s="118" t="s">
        <v>274</v>
      </c>
      <c r="R21" s="125">
        <v>44036</v>
      </c>
      <c r="S21" s="124" t="str">
        <f t="shared" si="7"/>
        <v>В срок</v>
      </c>
      <c r="T21" s="118" t="s">
        <v>274</v>
      </c>
      <c r="U21" s="125">
        <v>44035</v>
      </c>
      <c r="V21" s="124" t="str">
        <f t="shared" si="8"/>
        <v>В срок</v>
      </c>
      <c r="W21" s="118" t="s">
        <v>274</v>
      </c>
      <c r="X21" s="125">
        <v>44041</v>
      </c>
      <c r="Y21" s="124" t="str">
        <f t="shared" si="9"/>
        <v>В срок</v>
      </c>
      <c r="Z21" s="118" t="s">
        <v>274</v>
      </c>
      <c r="AA21" s="125" t="s">
        <v>272</v>
      </c>
      <c r="AB21" s="124" t="str">
        <f t="shared" si="10"/>
        <v>х</v>
      </c>
      <c r="AC21" s="118" t="s">
        <v>272</v>
      </c>
      <c r="AD21" s="125">
        <v>44021</v>
      </c>
      <c r="AE21" s="124" t="str">
        <f t="shared" si="11"/>
        <v>В срок</v>
      </c>
      <c r="AF21" s="118" t="s">
        <v>274</v>
      </c>
      <c r="AG21" s="125" t="s">
        <v>272</v>
      </c>
      <c r="AH21" s="124" t="str">
        <f t="shared" si="12"/>
        <v>х</v>
      </c>
      <c r="AI21" s="118" t="s">
        <v>272</v>
      </c>
      <c r="AJ21" s="125">
        <v>44027</v>
      </c>
      <c r="AK21" s="124" t="str">
        <f t="shared" si="13"/>
        <v>В срок</v>
      </c>
      <c r="AL21" s="118" t="s">
        <v>274</v>
      </c>
      <c r="AM21" s="125" t="s">
        <v>272</v>
      </c>
      <c r="AN21" s="124" t="str">
        <f t="shared" si="14"/>
        <v>х</v>
      </c>
      <c r="AO21" s="118" t="s">
        <v>272</v>
      </c>
      <c r="AP21" s="125">
        <v>44053</v>
      </c>
      <c r="AQ21" s="124" t="str">
        <f t="shared" si="15"/>
        <v>В срок</v>
      </c>
      <c r="AR21" s="118" t="s">
        <v>274</v>
      </c>
      <c r="AS21" s="125" t="s">
        <v>272</v>
      </c>
      <c r="AT21" s="124" t="str">
        <f t="shared" si="31"/>
        <v>х</v>
      </c>
      <c r="AU21" s="118" t="s">
        <v>272</v>
      </c>
      <c r="AV21" s="125" t="s">
        <v>272</v>
      </c>
      <c r="AW21" s="124" t="str">
        <f t="shared" si="16"/>
        <v>х</v>
      </c>
      <c r="AX21" s="118" t="s">
        <v>272</v>
      </c>
      <c r="AY21" s="125" t="s">
        <v>272</v>
      </c>
      <c r="AZ21" s="124" t="str">
        <f t="shared" si="17"/>
        <v>х</v>
      </c>
      <c r="BA21" s="118" t="s">
        <v>272</v>
      </c>
      <c r="BB21" s="125">
        <v>44075</v>
      </c>
      <c r="BC21" s="124" t="str">
        <f t="shared" si="18"/>
        <v>Не в срок</v>
      </c>
      <c r="BD21" s="118" t="s">
        <v>275</v>
      </c>
      <c r="BE21" s="125">
        <v>44075</v>
      </c>
      <c r="BF21" s="124" t="str">
        <f t="shared" si="19"/>
        <v>В срок</v>
      </c>
      <c r="BG21" s="118" t="s">
        <v>274</v>
      </c>
      <c r="BH21" s="125">
        <v>44075</v>
      </c>
      <c r="BI21" s="124" t="str">
        <f t="shared" si="20"/>
        <v>В срок</v>
      </c>
      <c r="BJ21" s="118" t="s">
        <v>275</v>
      </c>
      <c r="BK21" s="125">
        <v>44075</v>
      </c>
      <c r="BL21" s="124" t="str">
        <f t="shared" si="21"/>
        <v>В срок</v>
      </c>
      <c r="BM21" s="118" t="s">
        <v>275</v>
      </c>
      <c r="BN21" s="125">
        <v>44074</v>
      </c>
      <c r="BO21" s="124" t="str">
        <f t="shared" si="22"/>
        <v>В срок</v>
      </c>
      <c r="BP21" s="118" t="s">
        <v>274</v>
      </c>
      <c r="BQ21" s="125" t="s">
        <v>272</v>
      </c>
      <c r="BR21" s="124" t="str">
        <f t="shared" si="23"/>
        <v>х</v>
      </c>
      <c r="BS21" s="118" t="s">
        <v>272</v>
      </c>
      <c r="BT21" s="125" t="s">
        <v>272</v>
      </c>
      <c r="BU21" s="124" t="str">
        <f t="shared" si="30"/>
        <v>х</v>
      </c>
      <c r="BV21" s="118" t="s">
        <v>272</v>
      </c>
      <c r="BW21" s="143">
        <f t="shared" si="24"/>
        <v>13</v>
      </c>
      <c r="BX21" s="143">
        <f t="shared" si="25"/>
        <v>11</v>
      </c>
      <c r="BY21" s="143">
        <f t="shared" si="1"/>
        <v>10</v>
      </c>
      <c r="BZ21" s="55">
        <f t="shared" si="26"/>
        <v>84.615384615384613</v>
      </c>
      <c r="CA21" s="55">
        <f t="shared" si="27"/>
        <v>76.923076923076934</v>
      </c>
      <c r="CB21" s="55">
        <f t="shared" si="28"/>
        <v>79.230769230769241</v>
      </c>
      <c r="CC21" s="94" t="str">
        <f t="shared" si="29"/>
        <v>0</v>
      </c>
    </row>
    <row r="22" spans="1:81" s="56" customFormat="1" ht="50.1" customHeight="1" x14ac:dyDescent="0.3">
      <c r="A22" s="65" t="s">
        <v>164</v>
      </c>
      <c r="B22" s="67" t="s">
        <v>165</v>
      </c>
      <c r="C22" s="125" t="s">
        <v>272</v>
      </c>
      <c r="D22" s="124" t="str">
        <f t="shared" si="2"/>
        <v>х</v>
      </c>
      <c r="E22" s="118" t="s">
        <v>272</v>
      </c>
      <c r="F22" s="125" t="s">
        <v>272</v>
      </c>
      <c r="G22" s="124" t="str">
        <f t="shared" si="3"/>
        <v>х</v>
      </c>
      <c r="H22" s="118" t="s">
        <v>272</v>
      </c>
      <c r="I22" s="125" t="s">
        <v>272</v>
      </c>
      <c r="J22" s="124" t="str">
        <f t="shared" si="4"/>
        <v>х</v>
      </c>
      <c r="K22" s="118" t="s">
        <v>272</v>
      </c>
      <c r="L22" s="125" t="s">
        <v>272</v>
      </c>
      <c r="M22" s="124" t="str">
        <f t="shared" si="5"/>
        <v>х</v>
      </c>
      <c r="N22" s="118" t="s">
        <v>272</v>
      </c>
      <c r="O22" s="125" t="s">
        <v>272</v>
      </c>
      <c r="P22" s="124" t="str">
        <f t="shared" si="6"/>
        <v>х</v>
      </c>
      <c r="Q22" s="118" t="s">
        <v>272</v>
      </c>
      <c r="R22" s="125" t="s">
        <v>272</v>
      </c>
      <c r="S22" s="124" t="str">
        <f t="shared" si="7"/>
        <v>х</v>
      </c>
      <c r="T22" s="118" t="s">
        <v>272</v>
      </c>
      <c r="U22" s="125" t="s">
        <v>272</v>
      </c>
      <c r="V22" s="124" t="str">
        <f t="shared" si="8"/>
        <v>х</v>
      </c>
      <c r="W22" s="118" t="s">
        <v>272</v>
      </c>
      <c r="X22" s="125" t="s">
        <v>272</v>
      </c>
      <c r="Y22" s="124" t="str">
        <f t="shared" si="9"/>
        <v>х</v>
      </c>
      <c r="Z22" s="118" t="s">
        <v>272</v>
      </c>
      <c r="AA22" s="125" t="s">
        <v>272</v>
      </c>
      <c r="AB22" s="124" t="str">
        <f t="shared" si="10"/>
        <v>х</v>
      </c>
      <c r="AC22" s="118" t="s">
        <v>272</v>
      </c>
      <c r="AD22" s="128">
        <v>44040</v>
      </c>
      <c r="AE22" s="124" t="str">
        <f t="shared" si="11"/>
        <v>В срок</v>
      </c>
      <c r="AF22" s="118" t="s">
        <v>274</v>
      </c>
      <c r="AG22" s="125" t="s">
        <v>272</v>
      </c>
      <c r="AH22" s="124" t="str">
        <f t="shared" si="12"/>
        <v>х</v>
      </c>
      <c r="AI22" s="118" t="s">
        <v>272</v>
      </c>
      <c r="AJ22" s="125" t="s">
        <v>272</v>
      </c>
      <c r="AK22" s="124" t="str">
        <f t="shared" si="13"/>
        <v>х</v>
      </c>
      <c r="AL22" s="118" t="s">
        <v>272</v>
      </c>
      <c r="AM22" s="125" t="s">
        <v>272</v>
      </c>
      <c r="AN22" s="124" t="str">
        <f t="shared" si="14"/>
        <v>х</v>
      </c>
      <c r="AO22" s="118" t="s">
        <v>272</v>
      </c>
      <c r="AP22" s="125" t="s">
        <v>272</v>
      </c>
      <c r="AQ22" s="124" t="str">
        <f t="shared" si="15"/>
        <v>х</v>
      </c>
      <c r="AR22" s="118" t="s">
        <v>272</v>
      </c>
      <c r="AS22" s="125" t="s">
        <v>272</v>
      </c>
      <c r="AT22" s="124" t="str">
        <f t="shared" si="31"/>
        <v>х</v>
      </c>
      <c r="AU22" s="118" t="s">
        <v>272</v>
      </c>
      <c r="AV22" s="125" t="s">
        <v>272</v>
      </c>
      <c r="AW22" s="124" t="str">
        <f t="shared" si="16"/>
        <v>х</v>
      </c>
      <c r="AX22" s="118" t="s">
        <v>272</v>
      </c>
      <c r="AY22" s="125" t="s">
        <v>272</v>
      </c>
      <c r="AZ22" s="124" t="str">
        <f t="shared" si="17"/>
        <v>х</v>
      </c>
      <c r="BA22" s="118" t="s">
        <v>272</v>
      </c>
      <c r="BB22" s="125">
        <v>44074</v>
      </c>
      <c r="BC22" s="124" t="str">
        <f t="shared" si="18"/>
        <v>В срок</v>
      </c>
      <c r="BD22" s="118" t="s">
        <v>275</v>
      </c>
      <c r="BE22" s="125" t="s">
        <v>272</v>
      </c>
      <c r="BF22" s="124" t="str">
        <f t="shared" si="19"/>
        <v>х</v>
      </c>
      <c r="BG22" s="118" t="s">
        <v>272</v>
      </c>
      <c r="BH22" s="125" t="s">
        <v>272</v>
      </c>
      <c r="BI22" s="124" t="str">
        <f t="shared" si="20"/>
        <v>х</v>
      </c>
      <c r="BJ22" s="118" t="s">
        <v>272</v>
      </c>
      <c r="BK22" s="125" t="s">
        <v>272</v>
      </c>
      <c r="BL22" s="124" t="str">
        <f t="shared" si="21"/>
        <v>х</v>
      </c>
      <c r="BM22" s="118" t="s">
        <v>272</v>
      </c>
      <c r="BN22" s="125">
        <v>44070</v>
      </c>
      <c r="BO22" s="124" t="str">
        <f t="shared" si="22"/>
        <v>В срок</v>
      </c>
      <c r="BP22" s="118" t="s">
        <v>274</v>
      </c>
      <c r="BQ22" s="125" t="s">
        <v>272</v>
      </c>
      <c r="BR22" s="124" t="str">
        <f t="shared" si="23"/>
        <v>х</v>
      </c>
      <c r="BS22" s="118" t="s">
        <v>272</v>
      </c>
      <c r="BT22" s="125" t="s">
        <v>272</v>
      </c>
      <c r="BU22" s="124" t="str">
        <f t="shared" si="30"/>
        <v>х</v>
      </c>
      <c r="BV22" s="118" t="s">
        <v>272</v>
      </c>
      <c r="BW22" s="143">
        <f t="shared" si="24"/>
        <v>3</v>
      </c>
      <c r="BX22" s="143">
        <f t="shared" si="25"/>
        <v>3</v>
      </c>
      <c r="BY22" s="143">
        <f t="shared" si="1"/>
        <v>2</v>
      </c>
      <c r="BZ22" s="55">
        <f t="shared" si="26"/>
        <v>100</v>
      </c>
      <c r="CA22" s="55">
        <f t="shared" si="27"/>
        <v>66.666666666666657</v>
      </c>
      <c r="CB22" s="55">
        <f t="shared" si="28"/>
        <v>76.666666666666657</v>
      </c>
      <c r="CC22" s="94" t="str">
        <f t="shared" si="29"/>
        <v>0</v>
      </c>
    </row>
    <row r="23" spans="1:81" s="56" customFormat="1" ht="50.1" customHeight="1" x14ac:dyDescent="0.3">
      <c r="A23" s="65">
        <v>832</v>
      </c>
      <c r="B23" s="67" t="s">
        <v>166</v>
      </c>
      <c r="C23" s="125" t="s">
        <v>272</v>
      </c>
      <c r="D23" s="124" t="str">
        <f t="shared" si="2"/>
        <v>х</v>
      </c>
      <c r="E23" s="118" t="s">
        <v>272</v>
      </c>
      <c r="F23" s="125" t="s">
        <v>272</v>
      </c>
      <c r="G23" s="124" t="str">
        <f t="shared" si="3"/>
        <v>х</v>
      </c>
      <c r="H23" s="118" t="s">
        <v>272</v>
      </c>
      <c r="I23" s="125" t="s">
        <v>272</v>
      </c>
      <c r="J23" s="124" t="str">
        <f t="shared" si="4"/>
        <v>х</v>
      </c>
      <c r="K23" s="118" t="s">
        <v>272</v>
      </c>
      <c r="L23" s="125" t="s">
        <v>272</v>
      </c>
      <c r="M23" s="124" t="str">
        <f t="shared" si="5"/>
        <v>х</v>
      </c>
      <c r="N23" s="118" t="s">
        <v>272</v>
      </c>
      <c r="O23" s="125">
        <v>44041</v>
      </c>
      <c r="P23" s="124" t="str">
        <f t="shared" si="6"/>
        <v>Не в срок</v>
      </c>
      <c r="Q23" s="118" t="s">
        <v>274</v>
      </c>
      <c r="R23" s="125" t="s">
        <v>272</v>
      </c>
      <c r="S23" s="124" t="str">
        <f t="shared" si="7"/>
        <v>х</v>
      </c>
      <c r="T23" s="118" t="s">
        <v>272</v>
      </c>
      <c r="U23" s="125">
        <v>44007</v>
      </c>
      <c r="V23" s="124" t="str">
        <f t="shared" si="8"/>
        <v>В срок</v>
      </c>
      <c r="W23" s="118" t="s">
        <v>274</v>
      </c>
      <c r="X23" s="125">
        <v>44007</v>
      </c>
      <c r="Y23" s="124" t="str">
        <f t="shared" si="9"/>
        <v>В срок</v>
      </c>
      <c r="Z23" s="118" t="s">
        <v>274</v>
      </c>
      <c r="AA23" s="125" t="s">
        <v>272</v>
      </c>
      <c r="AB23" s="124" t="str">
        <f t="shared" si="10"/>
        <v>х</v>
      </c>
      <c r="AC23" s="118" t="s">
        <v>272</v>
      </c>
      <c r="AD23" s="128">
        <v>44025</v>
      </c>
      <c r="AE23" s="124" t="str">
        <f t="shared" si="11"/>
        <v>В срок</v>
      </c>
      <c r="AF23" s="118" t="s">
        <v>274</v>
      </c>
      <c r="AG23" s="125" t="s">
        <v>272</v>
      </c>
      <c r="AH23" s="124" t="str">
        <f t="shared" si="12"/>
        <v>х</v>
      </c>
      <c r="AI23" s="118" t="s">
        <v>272</v>
      </c>
      <c r="AJ23" s="125" t="s">
        <v>272</v>
      </c>
      <c r="AK23" s="124" t="str">
        <f t="shared" si="13"/>
        <v>х</v>
      </c>
      <c r="AL23" s="118" t="s">
        <v>272</v>
      </c>
      <c r="AM23" s="125" t="s">
        <v>272</v>
      </c>
      <c r="AN23" s="124" t="str">
        <f t="shared" si="14"/>
        <v>х</v>
      </c>
      <c r="AO23" s="118" t="s">
        <v>272</v>
      </c>
      <c r="AP23" s="125" t="s">
        <v>272</v>
      </c>
      <c r="AQ23" s="124" t="str">
        <f t="shared" si="15"/>
        <v>х</v>
      </c>
      <c r="AR23" s="118" t="s">
        <v>272</v>
      </c>
      <c r="AS23" s="125" t="s">
        <v>272</v>
      </c>
      <c r="AT23" s="124" t="str">
        <f t="shared" si="31"/>
        <v>х</v>
      </c>
      <c r="AU23" s="118" t="s">
        <v>272</v>
      </c>
      <c r="AV23" s="125" t="s">
        <v>272</v>
      </c>
      <c r="AW23" s="124" t="str">
        <f t="shared" si="16"/>
        <v>х</v>
      </c>
      <c r="AX23" s="118" t="s">
        <v>272</v>
      </c>
      <c r="AY23" s="125" t="s">
        <v>272</v>
      </c>
      <c r="AZ23" s="124" t="str">
        <f t="shared" si="17"/>
        <v>х</v>
      </c>
      <c r="BA23" s="118" t="s">
        <v>272</v>
      </c>
      <c r="BB23" s="125">
        <v>44069</v>
      </c>
      <c r="BC23" s="124" t="str">
        <f t="shared" si="18"/>
        <v>В срок</v>
      </c>
      <c r="BD23" s="118" t="s">
        <v>274</v>
      </c>
      <c r="BE23" s="125" t="s">
        <v>272</v>
      </c>
      <c r="BF23" s="124" t="str">
        <f t="shared" si="19"/>
        <v>х</v>
      </c>
      <c r="BG23" s="118" t="s">
        <v>272</v>
      </c>
      <c r="BH23" s="125" t="s">
        <v>272</v>
      </c>
      <c r="BI23" s="124" t="str">
        <f t="shared" si="20"/>
        <v>х</v>
      </c>
      <c r="BJ23" s="118" t="s">
        <v>272</v>
      </c>
      <c r="BK23" s="125">
        <v>44096</v>
      </c>
      <c r="BL23" s="124" t="str">
        <f t="shared" si="21"/>
        <v>Не в срок</v>
      </c>
      <c r="BM23" s="118" t="s">
        <v>274</v>
      </c>
      <c r="BN23" s="125">
        <v>44069</v>
      </c>
      <c r="BO23" s="124" t="str">
        <f t="shared" si="22"/>
        <v>В срок</v>
      </c>
      <c r="BP23" s="118" t="s">
        <v>274</v>
      </c>
      <c r="BQ23" s="125" t="s">
        <v>272</v>
      </c>
      <c r="BR23" s="124" t="str">
        <f t="shared" si="23"/>
        <v>х</v>
      </c>
      <c r="BS23" s="118" t="s">
        <v>272</v>
      </c>
      <c r="BT23" s="125" t="s">
        <v>272</v>
      </c>
      <c r="BU23" s="124" t="str">
        <f t="shared" si="30"/>
        <v>х</v>
      </c>
      <c r="BV23" s="118" t="s">
        <v>272</v>
      </c>
      <c r="BW23" s="143">
        <f t="shared" si="24"/>
        <v>7</v>
      </c>
      <c r="BX23" s="143">
        <f t="shared" si="25"/>
        <v>5</v>
      </c>
      <c r="BY23" s="143">
        <f t="shared" si="1"/>
        <v>7</v>
      </c>
      <c r="BZ23" s="55">
        <f t="shared" si="26"/>
        <v>71.428571428571431</v>
      </c>
      <c r="CA23" s="55">
        <f t="shared" si="27"/>
        <v>100</v>
      </c>
      <c r="CB23" s="55">
        <f t="shared" si="28"/>
        <v>91.428571428571431</v>
      </c>
      <c r="CC23" s="94" t="str">
        <f t="shared" si="29"/>
        <v>3</v>
      </c>
    </row>
    <row r="24" spans="1:81" s="56" customFormat="1" ht="50.1" customHeight="1" x14ac:dyDescent="0.3">
      <c r="A24" s="65" t="s">
        <v>36</v>
      </c>
      <c r="B24" s="67" t="s">
        <v>50</v>
      </c>
      <c r="C24" s="125" t="s">
        <v>272</v>
      </c>
      <c r="D24" s="124" t="str">
        <f t="shared" si="2"/>
        <v>х</v>
      </c>
      <c r="E24" s="118" t="s">
        <v>272</v>
      </c>
      <c r="F24" s="125">
        <v>44015</v>
      </c>
      <c r="G24" s="124" t="str">
        <f t="shared" si="3"/>
        <v>В срок</v>
      </c>
      <c r="H24" s="118" t="s">
        <v>274</v>
      </c>
      <c r="I24" s="125" t="s">
        <v>272</v>
      </c>
      <c r="J24" s="124" t="str">
        <f t="shared" si="4"/>
        <v>х</v>
      </c>
      <c r="K24" s="118" t="s">
        <v>272</v>
      </c>
      <c r="L24" s="125" t="s">
        <v>272</v>
      </c>
      <c r="M24" s="124" t="str">
        <f t="shared" si="5"/>
        <v>х</v>
      </c>
      <c r="N24" s="118" t="s">
        <v>272</v>
      </c>
      <c r="O24" s="125" t="s">
        <v>272</v>
      </c>
      <c r="P24" s="124" t="str">
        <f t="shared" si="6"/>
        <v>х</v>
      </c>
      <c r="Q24" s="118" t="s">
        <v>272</v>
      </c>
      <c r="R24" s="125" t="s">
        <v>272</v>
      </c>
      <c r="S24" s="124" t="str">
        <f t="shared" si="7"/>
        <v>х</v>
      </c>
      <c r="T24" s="118" t="s">
        <v>272</v>
      </c>
      <c r="U24" s="125">
        <v>43985</v>
      </c>
      <c r="V24" s="124" t="str">
        <f t="shared" si="8"/>
        <v>В срок</v>
      </c>
      <c r="W24" s="118" t="s">
        <v>274</v>
      </c>
      <c r="X24" s="125">
        <v>43985</v>
      </c>
      <c r="Y24" s="124" t="str">
        <f t="shared" si="9"/>
        <v>В срок</v>
      </c>
      <c r="Z24" s="118" t="s">
        <v>274</v>
      </c>
      <c r="AA24" s="125" t="s">
        <v>272</v>
      </c>
      <c r="AB24" s="124" t="str">
        <f t="shared" si="10"/>
        <v>х</v>
      </c>
      <c r="AC24" s="118" t="s">
        <v>272</v>
      </c>
      <c r="AD24" s="128">
        <v>44034</v>
      </c>
      <c r="AE24" s="124" t="str">
        <f t="shared" si="11"/>
        <v>В срок</v>
      </c>
      <c r="AF24" s="118" t="s">
        <v>274</v>
      </c>
      <c r="AG24" s="125" t="s">
        <v>272</v>
      </c>
      <c r="AH24" s="124" t="str">
        <f t="shared" si="12"/>
        <v>х</v>
      </c>
      <c r="AI24" s="118" t="s">
        <v>272</v>
      </c>
      <c r="AJ24" s="125" t="s">
        <v>272</v>
      </c>
      <c r="AK24" s="124" t="str">
        <f t="shared" si="13"/>
        <v>х</v>
      </c>
      <c r="AL24" s="118" t="s">
        <v>272</v>
      </c>
      <c r="AM24" s="125" t="s">
        <v>272</v>
      </c>
      <c r="AN24" s="124" t="str">
        <f t="shared" si="14"/>
        <v>х</v>
      </c>
      <c r="AO24" s="118" t="s">
        <v>272</v>
      </c>
      <c r="AP24" s="125">
        <v>44053</v>
      </c>
      <c r="AQ24" s="124" t="str">
        <f t="shared" si="15"/>
        <v>В срок</v>
      </c>
      <c r="AR24" s="118" t="s">
        <v>274</v>
      </c>
      <c r="AS24" s="125" t="s">
        <v>272</v>
      </c>
      <c r="AT24" s="124" t="str">
        <f t="shared" si="31"/>
        <v>х</v>
      </c>
      <c r="AU24" s="118" t="s">
        <v>272</v>
      </c>
      <c r="AV24" s="125" t="s">
        <v>272</v>
      </c>
      <c r="AW24" s="124" t="str">
        <f t="shared" si="16"/>
        <v>х</v>
      </c>
      <c r="AX24" s="118" t="s">
        <v>272</v>
      </c>
      <c r="AY24" s="125" t="s">
        <v>272</v>
      </c>
      <c r="AZ24" s="124" t="str">
        <f t="shared" si="17"/>
        <v>х</v>
      </c>
      <c r="BA24" s="118" t="s">
        <v>272</v>
      </c>
      <c r="BB24" s="125">
        <v>44070</v>
      </c>
      <c r="BC24" s="124" t="str">
        <f t="shared" si="18"/>
        <v>В срок</v>
      </c>
      <c r="BD24" s="118" t="s">
        <v>275</v>
      </c>
      <c r="BE24" s="125">
        <v>43985</v>
      </c>
      <c r="BF24" s="124" t="str">
        <f t="shared" si="19"/>
        <v>В срок</v>
      </c>
      <c r="BG24" s="118" t="s">
        <v>274</v>
      </c>
      <c r="BH24" s="125" t="s">
        <v>272</v>
      </c>
      <c r="BI24" s="124" t="str">
        <f t="shared" si="20"/>
        <v>х</v>
      </c>
      <c r="BJ24" s="118" t="s">
        <v>272</v>
      </c>
      <c r="BK24" s="125" t="s">
        <v>272</v>
      </c>
      <c r="BL24" s="124" t="str">
        <f t="shared" si="21"/>
        <v>х</v>
      </c>
      <c r="BM24" s="118" t="s">
        <v>272</v>
      </c>
      <c r="BN24" s="125" t="s">
        <v>272</v>
      </c>
      <c r="BO24" s="124" t="str">
        <f t="shared" si="22"/>
        <v>х</v>
      </c>
      <c r="BP24" s="118" t="s">
        <v>272</v>
      </c>
      <c r="BQ24" s="125" t="s">
        <v>272</v>
      </c>
      <c r="BR24" s="124" t="str">
        <f t="shared" si="23"/>
        <v>х</v>
      </c>
      <c r="BS24" s="118" t="s">
        <v>272</v>
      </c>
      <c r="BT24" s="125" t="s">
        <v>272</v>
      </c>
      <c r="BU24" s="124" t="str">
        <f t="shared" si="30"/>
        <v>х</v>
      </c>
      <c r="BV24" s="118" t="s">
        <v>272</v>
      </c>
      <c r="BW24" s="143">
        <f t="shared" si="24"/>
        <v>7</v>
      </c>
      <c r="BX24" s="143">
        <f t="shared" si="25"/>
        <v>7</v>
      </c>
      <c r="BY24" s="143">
        <f t="shared" si="1"/>
        <v>6</v>
      </c>
      <c r="BZ24" s="55">
        <f t="shared" si="26"/>
        <v>100</v>
      </c>
      <c r="CA24" s="55">
        <f t="shared" si="27"/>
        <v>85.714285714285708</v>
      </c>
      <c r="CB24" s="55">
        <f t="shared" si="28"/>
        <v>90</v>
      </c>
      <c r="CC24" s="94" t="str">
        <f t="shared" si="29"/>
        <v>3</v>
      </c>
    </row>
    <row r="25" spans="1:81" s="56" customFormat="1" ht="50.1" customHeight="1" x14ac:dyDescent="0.3">
      <c r="A25" s="65">
        <v>834</v>
      </c>
      <c r="B25" s="67" t="s">
        <v>3</v>
      </c>
      <c r="C25" s="125" t="s">
        <v>272</v>
      </c>
      <c r="D25" s="124" t="str">
        <f t="shared" si="2"/>
        <v>х</v>
      </c>
      <c r="E25" s="118" t="s">
        <v>272</v>
      </c>
      <c r="F25" s="125">
        <v>44005</v>
      </c>
      <c r="G25" s="124" t="str">
        <f t="shared" si="3"/>
        <v>В срок</v>
      </c>
      <c r="H25" s="118" t="s">
        <v>274</v>
      </c>
      <c r="I25" s="125" t="s">
        <v>272</v>
      </c>
      <c r="J25" s="124" t="str">
        <f t="shared" si="4"/>
        <v>х</v>
      </c>
      <c r="K25" s="118" t="s">
        <v>272</v>
      </c>
      <c r="L25" s="125" t="s">
        <v>272</v>
      </c>
      <c r="M25" s="124" t="str">
        <f t="shared" si="5"/>
        <v>х</v>
      </c>
      <c r="N25" s="118" t="s">
        <v>272</v>
      </c>
      <c r="O25" s="125" t="s">
        <v>272</v>
      </c>
      <c r="P25" s="124" t="str">
        <f t="shared" si="6"/>
        <v>х</v>
      </c>
      <c r="Q25" s="118" t="s">
        <v>272</v>
      </c>
      <c r="R25" s="125" t="s">
        <v>272</v>
      </c>
      <c r="S25" s="124" t="str">
        <f t="shared" si="7"/>
        <v>х</v>
      </c>
      <c r="T25" s="118" t="s">
        <v>272</v>
      </c>
      <c r="U25" s="125">
        <v>44042</v>
      </c>
      <c r="V25" s="124" t="str">
        <f t="shared" si="8"/>
        <v>В срок</v>
      </c>
      <c r="W25" s="118" t="s">
        <v>274</v>
      </c>
      <c r="X25" s="125">
        <v>44042</v>
      </c>
      <c r="Y25" s="124" t="str">
        <f t="shared" si="9"/>
        <v>В срок</v>
      </c>
      <c r="Z25" s="118" t="s">
        <v>274</v>
      </c>
      <c r="AA25" s="125" t="s">
        <v>272</v>
      </c>
      <c r="AB25" s="124" t="str">
        <f t="shared" si="10"/>
        <v>х</v>
      </c>
      <c r="AC25" s="118" t="s">
        <v>272</v>
      </c>
      <c r="AD25" s="125">
        <v>44020</v>
      </c>
      <c r="AE25" s="124" t="str">
        <f t="shared" si="11"/>
        <v>В срок</v>
      </c>
      <c r="AF25" s="118" t="s">
        <v>274</v>
      </c>
      <c r="AG25" s="125" t="s">
        <v>272</v>
      </c>
      <c r="AH25" s="124" t="str">
        <f t="shared" si="12"/>
        <v>х</v>
      </c>
      <c r="AI25" s="118" t="s">
        <v>272</v>
      </c>
      <c r="AJ25" s="125" t="s">
        <v>272</v>
      </c>
      <c r="AK25" s="124" t="str">
        <f t="shared" si="13"/>
        <v>х</v>
      </c>
      <c r="AL25" s="118" t="s">
        <v>272</v>
      </c>
      <c r="AM25" s="125" t="s">
        <v>272</v>
      </c>
      <c r="AN25" s="124" t="str">
        <f t="shared" si="14"/>
        <v>х</v>
      </c>
      <c r="AO25" s="118" t="s">
        <v>272</v>
      </c>
      <c r="AP25" s="125">
        <v>44050</v>
      </c>
      <c r="AQ25" s="124" t="str">
        <f t="shared" si="15"/>
        <v>В срок</v>
      </c>
      <c r="AR25" s="118" t="s">
        <v>274</v>
      </c>
      <c r="AS25" s="125" t="s">
        <v>272</v>
      </c>
      <c r="AT25" s="124" t="str">
        <f t="shared" si="31"/>
        <v>х</v>
      </c>
      <c r="AU25" s="118" t="s">
        <v>272</v>
      </c>
      <c r="AV25" s="125" t="s">
        <v>272</v>
      </c>
      <c r="AW25" s="124" t="str">
        <f t="shared" si="16"/>
        <v>х</v>
      </c>
      <c r="AX25" s="118" t="s">
        <v>272</v>
      </c>
      <c r="AY25" s="125" t="s">
        <v>272</v>
      </c>
      <c r="AZ25" s="124" t="str">
        <f t="shared" si="17"/>
        <v>х</v>
      </c>
      <c r="BA25" s="118" t="s">
        <v>272</v>
      </c>
      <c r="BB25" s="125">
        <v>44084</v>
      </c>
      <c r="BC25" s="124" t="str">
        <f t="shared" si="18"/>
        <v>Не в срок</v>
      </c>
      <c r="BD25" s="118" t="s">
        <v>275</v>
      </c>
      <c r="BE25" s="125">
        <v>44074</v>
      </c>
      <c r="BF25" s="124" t="str">
        <f t="shared" si="19"/>
        <v>В срок</v>
      </c>
      <c r="BG25" s="118" t="s">
        <v>274</v>
      </c>
      <c r="BH25" s="125" t="s">
        <v>272</v>
      </c>
      <c r="BI25" s="124" t="str">
        <f t="shared" si="20"/>
        <v>х</v>
      </c>
      <c r="BJ25" s="118" t="s">
        <v>272</v>
      </c>
      <c r="BK25" s="125" t="s">
        <v>272</v>
      </c>
      <c r="BL25" s="124" t="str">
        <f t="shared" si="21"/>
        <v>х</v>
      </c>
      <c r="BM25" s="118" t="s">
        <v>272</v>
      </c>
      <c r="BN25" s="125">
        <v>44067</v>
      </c>
      <c r="BO25" s="124" t="str">
        <f t="shared" si="22"/>
        <v>В срок</v>
      </c>
      <c r="BP25" s="118" t="s">
        <v>274</v>
      </c>
      <c r="BQ25" s="125" t="s">
        <v>272</v>
      </c>
      <c r="BR25" s="124" t="str">
        <f t="shared" si="23"/>
        <v>х</v>
      </c>
      <c r="BS25" s="118" t="s">
        <v>272</v>
      </c>
      <c r="BT25" s="125" t="s">
        <v>272</v>
      </c>
      <c r="BU25" s="124" t="str">
        <f t="shared" si="30"/>
        <v>х</v>
      </c>
      <c r="BV25" s="118" t="s">
        <v>272</v>
      </c>
      <c r="BW25" s="143">
        <f t="shared" si="24"/>
        <v>8</v>
      </c>
      <c r="BX25" s="143">
        <f t="shared" si="25"/>
        <v>7</v>
      </c>
      <c r="BY25" s="143">
        <f t="shared" si="1"/>
        <v>7</v>
      </c>
      <c r="BZ25" s="55">
        <f t="shared" si="26"/>
        <v>87.5</v>
      </c>
      <c r="CA25" s="55">
        <f t="shared" si="27"/>
        <v>87.5</v>
      </c>
      <c r="CB25" s="55">
        <f t="shared" si="28"/>
        <v>87.5</v>
      </c>
      <c r="CC25" s="94" t="str">
        <f t="shared" si="29"/>
        <v>1</v>
      </c>
    </row>
    <row r="26" spans="1:81" s="56" customFormat="1" ht="50.1" customHeight="1" x14ac:dyDescent="0.3">
      <c r="A26" s="65">
        <v>835</v>
      </c>
      <c r="B26" s="66" t="s">
        <v>37</v>
      </c>
      <c r="C26" s="125" t="s">
        <v>272</v>
      </c>
      <c r="D26" s="124" t="str">
        <f t="shared" si="2"/>
        <v>х</v>
      </c>
      <c r="E26" s="118" t="s">
        <v>272</v>
      </c>
      <c r="F26" s="125">
        <v>44092</v>
      </c>
      <c r="G26" s="124" t="str">
        <f t="shared" si="3"/>
        <v>Не в срок</v>
      </c>
      <c r="H26" s="118" t="s">
        <v>274</v>
      </c>
      <c r="I26" s="125" t="s">
        <v>272</v>
      </c>
      <c r="J26" s="124" t="str">
        <f t="shared" si="4"/>
        <v>х</v>
      </c>
      <c r="K26" s="118" t="s">
        <v>272</v>
      </c>
      <c r="L26" s="125" t="s">
        <v>272</v>
      </c>
      <c r="M26" s="124" t="str">
        <f t="shared" si="5"/>
        <v>х</v>
      </c>
      <c r="N26" s="118" t="s">
        <v>272</v>
      </c>
      <c r="O26" s="125">
        <v>44041</v>
      </c>
      <c r="P26" s="124" t="str">
        <f t="shared" si="6"/>
        <v>Не в срок</v>
      </c>
      <c r="Q26" s="118" t="s">
        <v>275</v>
      </c>
      <c r="R26" s="125" t="s">
        <v>272</v>
      </c>
      <c r="S26" s="124" t="str">
        <f t="shared" si="7"/>
        <v>х</v>
      </c>
      <c r="T26" s="118" t="s">
        <v>272</v>
      </c>
      <c r="U26" s="125">
        <v>44062</v>
      </c>
      <c r="V26" s="124" t="str">
        <f t="shared" si="8"/>
        <v>Не в срок</v>
      </c>
      <c r="W26" s="118" t="s">
        <v>274</v>
      </c>
      <c r="X26" s="125">
        <v>44062</v>
      </c>
      <c r="Y26" s="124" t="str">
        <f t="shared" si="9"/>
        <v>Не в срок</v>
      </c>
      <c r="Z26" s="118" t="s">
        <v>274</v>
      </c>
      <c r="AA26" s="125" t="s">
        <v>272</v>
      </c>
      <c r="AB26" s="124" t="str">
        <f t="shared" si="10"/>
        <v>х</v>
      </c>
      <c r="AC26" s="118" t="s">
        <v>272</v>
      </c>
      <c r="AD26" s="125">
        <v>44042</v>
      </c>
      <c r="AE26" s="124" t="str">
        <f t="shared" si="11"/>
        <v>В срок</v>
      </c>
      <c r="AF26" s="118" t="s">
        <v>274</v>
      </c>
      <c r="AG26" s="125" t="s">
        <v>272</v>
      </c>
      <c r="AH26" s="124" t="str">
        <f t="shared" si="12"/>
        <v>х</v>
      </c>
      <c r="AI26" s="118" t="s">
        <v>272</v>
      </c>
      <c r="AJ26" s="125" t="s">
        <v>272</v>
      </c>
      <c r="AK26" s="124" t="str">
        <f t="shared" si="13"/>
        <v>х</v>
      </c>
      <c r="AL26" s="118" t="s">
        <v>272</v>
      </c>
      <c r="AM26" s="125" t="s">
        <v>272</v>
      </c>
      <c r="AN26" s="124" t="str">
        <f t="shared" si="14"/>
        <v>х</v>
      </c>
      <c r="AO26" s="118" t="s">
        <v>272</v>
      </c>
      <c r="AP26" s="125" t="s">
        <v>272</v>
      </c>
      <c r="AQ26" s="124" t="str">
        <f t="shared" si="15"/>
        <v>х</v>
      </c>
      <c r="AR26" s="118" t="s">
        <v>272</v>
      </c>
      <c r="AS26" s="125" t="s">
        <v>272</v>
      </c>
      <c r="AT26" s="124" t="str">
        <f t="shared" si="31"/>
        <v>х</v>
      </c>
      <c r="AU26" s="118" t="s">
        <v>272</v>
      </c>
      <c r="AV26" s="125" t="s">
        <v>272</v>
      </c>
      <c r="AW26" s="124" t="str">
        <f t="shared" si="16"/>
        <v>х</v>
      </c>
      <c r="AX26" s="118" t="s">
        <v>272</v>
      </c>
      <c r="AY26" s="125" t="s">
        <v>272</v>
      </c>
      <c r="AZ26" s="124" t="str">
        <f t="shared" si="17"/>
        <v>х</v>
      </c>
      <c r="BA26" s="118" t="s">
        <v>272</v>
      </c>
      <c r="BB26" s="125">
        <v>44082</v>
      </c>
      <c r="BC26" s="124" t="str">
        <f t="shared" si="18"/>
        <v>Не в срок</v>
      </c>
      <c r="BD26" s="118" t="s">
        <v>275</v>
      </c>
      <c r="BE26" s="125">
        <v>44081</v>
      </c>
      <c r="BF26" s="124" t="str">
        <f t="shared" si="19"/>
        <v>Не в срок</v>
      </c>
      <c r="BG26" s="118" t="s">
        <v>275</v>
      </c>
      <c r="BH26" s="125" t="s">
        <v>272</v>
      </c>
      <c r="BI26" s="124" t="str">
        <f t="shared" si="20"/>
        <v>х</v>
      </c>
      <c r="BJ26" s="118" t="s">
        <v>272</v>
      </c>
      <c r="BK26" s="125">
        <v>44081</v>
      </c>
      <c r="BL26" s="124" t="str">
        <f t="shared" si="21"/>
        <v>Не в срок</v>
      </c>
      <c r="BM26" s="118" t="s">
        <v>275</v>
      </c>
      <c r="BN26" s="125">
        <v>44057</v>
      </c>
      <c r="BO26" s="124" t="str">
        <f t="shared" si="22"/>
        <v>В срок</v>
      </c>
      <c r="BP26" s="118" t="s">
        <v>274</v>
      </c>
      <c r="BQ26" s="125" t="s">
        <v>272</v>
      </c>
      <c r="BR26" s="124" t="str">
        <f t="shared" si="23"/>
        <v>х</v>
      </c>
      <c r="BS26" s="118" t="s">
        <v>272</v>
      </c>
      <c r="BT26" s="125" t="s">
        <v>272</v>
      </c>
      <c r="BU26" s="124" t="str">
        <f t="shared" si="30"/>
        <v>х</v>
      </c>
      <c r="BV26" s="118" t="s">
        <v>272</v>
      </c>
      <c r="BW26" s="143">
        <f t="shared" si="24"/>
        <v>9</v>
      </c>
      <c r="BX26" s="143">
        <f t="shared" si="25"/>
        <v>2</v>
      </c>
      <c r="BY26" s="143">
        <f t="shared" si="1"/>
        <v>5</v>
      </c>
      <c r="BZ26" s="55">
        <f t="shared" si="26"/>
        <v>22.222222222222221</v>
      </c>
      <c r="CA26" s="55">
        <f t="shared" si="27"/>
        <v>55.555555555555557</v>
      </c>
      <c r="CB26" s="55">
        <f t="shared" si="28"/>
        <v>45.55555555555555</v>
      </c>
      <c r="CC26" s="94" t="str">
        <f t="shared" si="29"/>
        <v>0</v>
      </c>
    </row>
    <row r="27" spans="1:81" s="56" customFormat="1" ht="50.1" customHeight="1" x14ac:dyDescent="0.3">
      <c r="A27" s="65" t="s">
        <v>47</v>
      </c>
      <c r="B27" s="66" t="s">
        <v>58</v>
      </c>
      <c r="C27" s="125" t="s">
        <v>272</v>
      </c>
      <c r="D27" s="124" t="str">
        <f t="shared" si="2"/>
        <v>х</v>
      </c>
      <c r="E27" s="118" t="s">
        <v>272</v>
      </c>
      <c r="F27" s="125">
        <v>44015</v>
      </c>
      <c r="G27" s="124" t="str">
        <f t="shared" si="3"/>
        <v>В срок</v>
      </c>
      <c r="H27" s="118" t="s">
        <v>274</v>
      </c>
      <c r="I27" s="125" t="s">
        <v>272</v>
      </c>
      <c r="J27" s="124" t="str">
        <f t="shared" si="4"/>
        <v>х</v>
      </c>
      <c r="K27" s="118" t="s">
        <v>272</v>
      </c>
      <c r="L27" s="125" t="s">
        <v>272</v>
      </c>
      <c r="M27" s="124" t="str">
        <f t="shared" si="5"/>
        <v>х</v>
      </c>
      <c r="N27" s="118" t="s">
        <v>272</v>
      </c>
      <c r="O27" s="125" t="s">
        <v>272</v>
      </c>
      <c r="P27" s="124" t="str">
        <f t="shared" si="6"/>
        <v>х</v>
      </c>
      <c r="Q27" s="118" t="s">
        <v>272</v>
      </c>
      <c r="R27" s="125" t="s">
        <v>272</v>
      </c>
      <c r="S27" s="124" t="str">
        <f t="shared" si="7"/>
        <v>х</v>
      </c>
      <c r="T27" s="118" t="s">
        <v>272</v>
      </c>
      <c r="U27" s="125" t="s">
        <v>272</v>
      </c>
      <c r="V27" s="124" t="str">
        <f t="shared" si="8"/>
        <v>х</v>
      </c>
      <c r="W27" s="118" t="s">
        <v>272</v>
      </c>
      <c r="X27" s="125" t="s">
        <v>272</v>
      </c>
      <c r="Y27" s="124" t="str">
        <f t="shared" si="9"/>
        <v>х</v>
      </c>
      <c r="Z27" s="118" t="s">
        <v>272</v>
      </c>
      <c r="AA27" s="125" t="s">
        <v>272</v>
      </c>
      <c r="AB27" s="124" t="str">
        <f t="shared" si="10"/>
        <v>х</v>
      </c>
      <c r="AC27" s="118" t="s">
        <v>272</v>
      </c>
      <c r="AD27" s="125">
        <v>44042</v>
      </c>
      <c r="AE27" s="124" t="str">
        <f t="shared" si="11"/>
        <v>В срок</v>
      </c>
      <c r="AF27" s="118" t="s">
        <v>275</v>
      </c>
      <c r="AG27" s="125" t="s">
        <v>272</v>
      </c>
      <c r="AH27" s="124" t="str">
        <f t="shared" si="12"/>
        <v>х</v>
      </c>
      <c r="AI27" s="118" t="s">
        <v>272</v>
      </c>
      <c r="AJ27" s="125" t="s">
        <v>272</v>
      </c>
      <c r="AK27" s="124" t="str">
        <f t="shared" si="13"/>
        <v>х</v>
      </c>
      <c r="AL27" s="118" t="s">
        <v>272</v>
      </c>
      <c r="AM27" s="125" t="s">
        <v>272</v>
      </c>
      <c r="AN27" s="124" t="str">
        <f t="shared" si="14"/>
        <v>х</v>
      </c>
      <c r="AO27" s="118" t="s">
        <v>272</v>
      </c>
      <c r="AP27" s="125">
        <v>44048</v>
      </c>
      <c r="AQ27" s="124" t="str">
        <f t="shared" si="15"/>
        <v>В срок</v>
      </c>
      <c r="AR27" s="118" t="s">
        <v>274</v>
      </c>
      <c r="AS27" s="125" t="s">
        <v>272</v>
      </c>
      <c r="AT27" s="124" t="str">
        <f t="shared" si="31"/>
        <v>х</v>
      </c>
      <c r="AU27" s="118" t="s">
        <v>272</v>
      </c>
      <c r="AV27" s="125" t="s">
        <v>272</v>
      </c>
      <c r="AW27" s="124" t="str">
        <f t="shared" si="16"/>
        <v>х</v>
      </c>
      <c r="AX27" s="118" t="s">
        <v>272</v>
      </c>
      <c r="AY27" s="125" t="s">
        <v>272</v>
      </c>
      <c r="AZ27" s="124" t="str">
        <f t="shared" si="17"/>
        <v>х</v>
      </c>
      <c r="BA27" s="118" t="s">
        <v>272</v>
      </c>
      <c r="BB27" s="125">
        <v>44075</v>
      </c>
      <c r="BC27" s="124" t="str">
        <f t="shared" si="18"/>
        <v>Не в срок</v>
      </c>
      <c r="BD27" s="118" t="s">
        <v>275</v>
      </c>
      <c r="BE27" s="125">
        <v>44075</v>
      </c>
      <c r="BF27" s="124" t="str">
        <f t="shared" si="19"/>
        <v>В срок</v>
      </c>
      <c r="BG27" s="118" t="s">
        <v>274</v>
      </c>
      <c r="BH27" s="125" t="s">
        <v>272</v>
      </c>
      <c r="BI27" s="124" t="str">
        <f t="shared" si="20"/>
        <v>х</v>
      </c>
      <c r="BJ27" s="118" t="s">
        <v>272</v>
      </c>
      <c r="BK27" s="125" t="s">
        <v>272</v>
      </c>
      <c r="BL27" s="124" t="str">
        <f t="shared" si="21"/>
        <v>х</v>
      </c>
      <c r="BM27" s="118" t="s">
        <v>272</v>
      </c>
      <c r="BN27" s="125" t="s">
        <v>272</v>
      </c>
      <c r="BO27" s="124" t="str">
        <f t="shared" si="22"/>
        <v>х</v>
      </c>
      <c r="BP27" s="118" t="s">
        <v>272</v>
      </c>
      <c r="BQ27" s="125">
        <v>44083</v>
      </c>
      <c r="BR27" s="124" t="str">
        <f t="shared" si="23"/>
        <v>Не в срок</v>
      </c>
      <c r="BS27" s="118" t="s">
        <v>274</v>
      </c>
      <c r="BT27" s="125" t="s">
        <v>272</v>
      </c>
      <c r="BU27" s="124" t="str">
        <f t="shared" si="30"/>
        <v>х</v>
      </c>
      <c r="BV27" s="118" t="s">
        <v>272</v>
      </c>
      <c r="BW27" s="143">
        <f t="shared" si="24"/>
        <v>6</v>
      </c>
      <c r="BX27" s="143">
        <f t="shared" si="25"/>
        <v>4</v>
      </c>
      <c r="BY27" s="143">
        <f t="shared" si="1"/>
        <v>4</v>
      </c>
      <c r="BZ27" s="55">
        <f t="shared" si="26"/>
        <v>66.666666666666657</v>
      </c>
      <c r="CA27" s="55">
        <f t="shared" si="27"/>
        <v>66.666666666666657</v>
      </c>
      <c r="CB27" s="55">
        <f t="shared" si="28"/>
        <v>66.666666666666657</v>
      </c>
      <c r="CC27" s="94" t="str">
        <f t="shared" si="29"/>
        <v>0</v>
      </c>
    </row>
    <row r="28" spans="1:81" s="56" customFormat="1" ht="50.1" customHeight="1" x14ac:dyDescent="0.3">
      <c r="A28" s="65">
        <v>840</v>
      </c>
      <c r="B28" s="67" t="s">
        <v>5</v>
      </c>
      <c r="C28" s="125" t="s">
        <v>272</v>
      </c>
      <c r="D28" s="124" t="str">
        <f t="shared" si="2"/>
        <v>х</v>
      </c>
      <c r="E28" s="118" t="s">
        <v>272</v>
      </c>
      <c r="F28" s="125" t="s">
        <v>272</v>
      </c>
      <c r="G28" s="124" t="str">
        <f t="shared" si="3"/>
        <v>х</v>
      </c>
      <c r="H28" s="118" t="s">
        <v>272</v>
      </c>
      <c r="I28" s="125" t="s">
        <v>272</v>
      </c>
      <c r="J28" s="124" t="str">
        <f t="shared" si="4"/>
        <v>х</v>
      </c>
      <c r="K28" s="118" t="s">
        <v>272</v>
      </c>
      <c r="L28" s="125" t="s">
        <v>272</v>
      </c>
      <c r="M28" s="124" t="str">
        <f t="shared" si="5"/>
        <v>х</v>
      </c>
      <c r="N28" s="118" t="s">
        <v>272</v>
      </c>
      <c r="O28" s="125" t="s">
        <v>272</v>
      </c>
      <c r="P28" s="124" t="str">
        <f t="shared" si="6"/>
        <v>х</v>
      </c>
      <c r="Q28" s="118" t="s">
        <v>272</v>
      </c>
      <c r="R28" s="125" t="s">
        <v>272</v>
      </c>
      <c r="S28" s="124" t="str">
        <f t="shared" si="7"/>
        <v>х</v>
      </c>
      <c r="T28" s="118" t="s">
        <v>272</v>
      </c>
      <c r="U28" s="125" t="s">
        <v>272</v>
      </c>
      <c r="V28" s="124" t="str">
        <f t="shared" si="8"/>
        <v>х</v>
      </c>
      <c r="W28" s="118" t="s">
        <v>272</v>
      </c>
      <c r="X28" s="125" t="s">
        <v>272</v>
      </c>
      <c r="Y28" s="124" t="str">
        <f t="shared" si="9"/>
        <v>х</v>
      </c>
      <c r="Z28" s="118" t="s">
        <v>272</v>
      </c>
      <c r="AA28" s="125" t="s">
        <v>272</v>
      </c>
      <c r="AB28" s="124" t="str">
        <f t="shared" si="10"/>
        <v>х</v>
      </c>
      <c r="AC28" s="118" t="s">
        <v>272</v>
      </c>
      <c r="AD28" s="125">
        <v>44042</v>
      </c>
      <c r="AE28" s="124" t="str">
        <f t="shared" si="11"/>
        <v>В срок</v>
      </c>
      <c r="AF28" s="118" t="s">
        <v>274</v>
      </c>
      <c r="AG28" s="125" t="s">
        <v>272</v>
      </c>
      <c r="AH28" s="124" t="str">
        <f t="shared" si="12"/>
        <v>х</v>
      </c>
      <c r="AI28" s="118" t="s">
        <v>272</v>
      </c>
      <c r="AJ28" s="125" t="s">
        <v>272</v>
      </c>
      <c r="AK28" s="124" t="str">
        <f t="shared" si="13"/>
        <v>х</v>
      </c>
      <c r="AL28" s="118" t="s">
        <v>272</v>
      </c>
      <c r="AM28" s="125" t="s">
        <v>272</v>
      </c>
      <c r="AN28" s="124" t="str">
        <f t="shared" si="14"/>
        <v>х</v>
      </c>
      <c r="AO28" s="118" t="s">
        <v>272</v>
      </c>
      <c r="AP28" s="125" t="s">
        <v>272</v>
      </c>
      <c r="AQ28" s="124" t="str">
        <f t="shared" si="15"/>
        <v>х</v>
      </c>
      <c r="AR28" s="118" t="s">
        <v>272</v>
      </c>
      <c r="AS28" s="125" t="s">
        <v>272</v>
      </c>
      <c r="AT28" s="124" t="str">
        <f t="shared" si="31"/>
        <v>х</v>
      </c>
      <c r="AU28" s="118" t="s">
        <v>272</v>
      </c>
      <c r="AV28" s="125" t="s">
        <v>272</v>
      </c>
      <c r="AW28" s="124" t="str">
        <f t="shared" si="16"/>
        <v>х</v>
      </c>
      <c r="AX28" s="118" t="s">
        <v>272</v>
      </c>
      <c r="AY28" s="125" t="s">
        <v>272</v>
      </c>
      <c r="AZ28" s="124" t="str">
        <f t="shared" si="17"/>
        <v>х</v>
      </c>
      <c r="BA28" s="118" t="s">
        <v>272</v>
      </c>
      <c r="BB28" s="125">
        <v>44074</v>
      </c>
      <c r="BC28" s="124" t="str">
        <f t="shared" si="18"/>
        <v>В срок</v>
      </c>
      <c r="BD28" s="118" t="s">
        <v>274</v>
      </c>
      <c r="BE28" s="125">
        <v>44075</v>
      </c>
      <c r="BF28" s="124" t="str">
        <f t="shared" si="19"/>
        <v>В срок</v>
      </c>
      <c r="BG28" s="118" t="s">
        <v>274</v>
      </c>
      <c r="BH28" s="125" t="s">
        <v>272</v>
      </c>
      <c r="BI28" s="124" t="str">
        <f t="shared" si="20"/>
        <v>х</v>
      </c>
      <c r="BJ28" s="118" t="s">
        <v>272</v>
      </c>
      <c r="BK28" s="125" t="s">
        <v>272</v>
      </c>
      <c r="BL28" s="124" t="str">
        <f t="shared" si="21"/>
        <v>х</v>
      </c>
      <c r="BM28" s="118" t="s">
        <v>272</v>
      </c>
      <c r="BN28" s="125" t="s">
        <v>272</v>
      </c>
      <c r="BO28" s="124" t="str">
        <f t="shared" si="22"/>
        <v>х</v>
      </c>
      <c r="BP28" s="118" t="s">
        <v>272</v>
      </c>
      <c r="BQ28" s="125" t="s">
        <v>272</v>
      </c>
      <c r="BR28" s="124" t="str">
        <f t="shared" si="23"/>
        <v>х</v>
      </c>
      <c r="BS28" s="118" t="s">
        <v>272</v>
      </c>
      <c r="BT28" s="125" t="s">
        <v>272</v>
      </c>
      <c r="BU28" s="124" t="str">
        <f t="shared" si="30"/>
        <v>х</v>
      </c>
      <c r="BV28" s="118" t="s">
        <v>272</v>
      </c>
      <c r="BW28" s="143">
        <f t="shared" si="24"/>
        <v>3</v>
      </c>
      <c r="BX28" s="143">
        <f t="shared" si="25"/>
        <v>3</v>
      </c>
      <c r="BY28" s="143">
        <f t="shared" si="1"/>
        <v>3</v>
      </c>
      <c r="BZ28" s="55">
        <f t="shared" si="26"/>
        <v>100</v>
      </c>
      <c r="CA28" s="55">
        <f t="shared" si="27"/>
        <v>100</v>
      </c>
      <c r="CB28" s="55">
        <f t="shared" si="28"/>
        <v>100</v>
      </c>
      <c r="CC28" s="94" t="str">
        <f t="shared" si="29"/>
        <v>5</v>
      </c>
    </row>
    <row r="29" spans="1:81" s="56" customFormat="1" ht="50.1" customHeight="1" x14ac:dyDescent="0.3">
      <c r="A29" s="65">
        <v>843</v>
      </c>
      <c r="B29" s="66" t="s">
        <v>44</v>
      </c>
      <c r="C29" s="125" t="s">
        <v>272</v>
      </c>
      <c r="D29" s="124" t="str">
        <f t="shared" si="2"/>
        <v>х</v>
      </c>
      <c r="E29" s="118" t="s">
        <v>272</v>
      </c>
      <c r="F29" s="125" t="s">
        <v>272</v>
      </c>
      <c r="G29" s="124" t="str">
        <f t="shared" si="3"/>
        <v>х</v>
      </c>
      <c r="H29" s="118" t="s">
        <v>272</v>
      </c>
      <c r="I29" s="125" t="s">
        <v>272</v>
      </c>
      <c r="J29" s="124" t="str">
        <f t="shared" si="4"/>
        <v>х</v>
      </c>
      <c r="K29" s="118" t="s">
        <v>272</v>
      </c>
      <c r="L29" s="125" t="s">
        <v>272</v>
      </c>
      <c r="M29" s="124" t="str">
        <f t="shared" si="5"/>
        <v>х</v>
      </c>
      <c r="N29" s="118" t="s">
        <v>272</v>
      </c>
      <c r="O29" s="125" t="s">
        <v>272</v>
      </c>
      <c r="P29" s="124" t="str">
        <f t="shared" si="6"/>
        <v>х</v>
      </c>
      <c r="Q29" s="118" t="s">
        <v>272</v>
      </c>
      <c r="R29" s="125" t="s">
        <v>272</v>
      </c>
      <c r="S29" s="124" t="str">
        <f t="shared" si="7"/>
        <v>х</v>
      </c>
      <c r="T29" s="118" t="s">
        <v>272</v>
      </c>
      <c r="U29" s="125">
        <v>43985</v>
      </c>
      <c r="V29" s="124" t="str">
        <f t="shared" si="8"/>
        <v>В срок</v>
      </c>
      <c r="W29" s="118" t="s">
        <v>274</v>
      </c>
      <c r="X29" s="125">
        <v>43985</v>
      </c>
      <c r="Y29" s="124" t="str">
        <f t="shared" si="9"/>
        <v>В срок</v>
      </c>
      <c r="Z29" s="118" t="s">
        <v>274</v>
      </c>
      <c r="AA29" s="125" t="s">
        <v>272</v>
      </c>
      <c r="AB29" s="124" t="str">
        <f t="shared" si="10"/>
        <v>х</v>
      </c>
      <c r="AC29" s="118" t="s">
        <v>272</v>
      </c>
      <c r="AD29" s="125">
        <v>44033</v>
      </c>
      <c r="AE29" s="124" t="str">
        <f t="shared" si="11"/>
        <v>В срок</v>
      </c>
      <c r="AF29" s="118" t="s">
        <v>274</v>
      </c>
      <c r="AG29" s="125" t="s">
        <v>272</v>
      </c>
      <c r="AH29" s="124" t="str">
        <f t="shared" si="12"/>
        <v>х</v>
      </c>
      <c r="AI29" s="118" t="s">
        <v>272</v>
      </c>
      <c r="AJ29" s="125" t="s">
        <v>272</v>
      </c>
      <c r="AK29" s="124" t="str">
        <f t="shared" si="13"/>
        <v>х</v>
      </c>
      <c r="AL29" s="118" t="s">
        <v>272</v>
      </c>
      <c r="AM29" s="125" t="s">
        <v>272</v>
      </c>
      <c r="AN29" s="124" t="str">
        <f t="shared" si="14"/>
        <v>х</v>
      </c>
      <c r="AO29" s="118" t="s">
        <v>272</v>
      </c>
      <c r="AP29" s="125" t="s">
        <v>272</v>
      </c>
      <c r="AQ29" s="124" t="str">
        <f t="shared" si="15"/>
        <v>х</v>
      </c>
      <c r="AR29" s="118" t="s">
        <v>272</v>
      </c>
      <c r="AS29" s="125" t="s">
        <v>272</v>
      </c>
      <c r="AT29" s="124" t="str">
        <f t="shared" si="31"/>
        <v>х</v>
      </c>
      <c r="AU29" s="118" t="s">
        <v>272</v>
      </c>
      <c r="AV29" s="125" t="s">
        <v>272</v>
      </c>
      <c r="AW29" s="124" t="str">
        <f t="shared" si="16"/>
        <v>х</v>
      </c>
      <c r="AX29" s="118" t="s">
        <v>272</v>
      </c>
      <c r="AY29" s="125" t="s">
        <v>272</v>
      </c>
      <c r="AZ29" s="124" t="str">
        <f t="shared" si="17"/>
        <v>х</v>
      </c>
      <c r="BA29" s="118" t="s">
        <v>272</v>
      </c>
      <c r="BB29" s="125">
        <v>44069</v>
      </c>
      <c r="BC29" s="124" t="str">
        <f t="shared" si="18"/>
        <v>В срок</v>
      </c>
      <c r="BD29" s="118" t="s">
        <v>275</v>
      </c>
      <c r="BE29" s="125">
        <v>44062</v>
      </c>
      <c r="BF29" s="124" t="str">
        <f t="shared" si="19"/>
        <v>В срок</v>
      </c>
      <c r="BG29" s="118" t="s">
        <v>274</v>
      </c>
      <c r="BH29" s="125" t="s">
        <v>272</v>
      </c>
      <c r="BI29" s="124" t="str">
        <f t="shared" si="20"/>
        <v>х</v>
      </c>
      <c r="BJ29" s="118" t="s">
        <v>272</v>
      </c>
      <c r="BK29" s="125" t="s">
        <v>272</v>
      </c>
      <c r="BL29" s="124" t="str">
        <f t="shared" si="21"/>
        <v>х</v>
      </c>
      <c r="BM29" s="118" t="s">
        <v>272</v>
      </c>
      <c r="BN29" s="125" t="s">
        <v>272</v>
      </c>
      <c r="BO29" s="124" t="str">
        <f t="shared" si="22"/>
        <v>х</v>
      </c>
      <c r="BP29" s="118" t="s">
        <v>272</v>
      </c>
      <c r="BQ29" s="125" t="s">
        <v>272</v>
      </c>
      <c r="BR29" s="124" t="str">
        <f t="shared" si="23"/>
        <v>х</v>
      </c>
      <c r="BS29" s="118" t="s">
        <v>272</v>
      </c>
      <c r="BT29" s="125" t="s">
        <v>272</v>
      </c>
      <c r="BU29" s="124" t="str">
        <f t="shared" si="30"/>
        <v>х</v>
      </c>
      <c r="BV29" s="118" t="s">
        <v>272</v>
      </c>
      <c r="BW29" s="143">
        <f t="shared" si="24"/>
        <v>5</v>
      </c>
      <c r="BX29" s="143">
        <f t="shared" si="25"/>
        <v>5</v>
      </c>
      <c r="BY29" s="143">
        <f t="shared" si="1"/>
        <v>4</v>
      </c>
      <c r="BZ29" s="55">
        <f t="shared" si="26"/>
        <v>100</v>
      </c>
      <c r="CA29" s="55">
        <f t="shared" si="27"/>
        <v>80</v>
      </c>
      <c r="CB29" s="55">
        <f t="shared" si="28"/>
        <v>86</v>
      </c>
      <c r="CC29" s="94" t="str">
        <f t="shared" si="29"/>
        <v>1</v>
      </c>
    </row>
    <row r="30" spans="1:81" s="56" customFormat="1" ht="50.1" customHeight="1" x14ac:dyDescent="0.3">
      <c r="A30" s="65" t="s">
        <v>38</v>
      </c>
      <c r="B30" s="66" t="s">
        <v>45</v>
      </c>
      <c r="C30" s="125" t="s">
        <v>272</v>
      </c>
      <c r="D30" s="124" t="str">
        <f t="shared" si="2"/>
        <v>х</v>
      </c>
      <c r="E30" s="118" t="s">
        <v>272</v>
      </c>
      <c r="F30" s="125" t="s">
        <v>272</v>
      </c>
      <c r="G30" s="124" t="str">
        <f t="shared" si="3"/>
        <v>х</v>
      </c>
      <c r="H30" s="118" t="s">
        <v>272</v>
      </c>
      <c r="I30" s="125" t="s">
        <v>272</v>
      </c>
      <c r="J30" s="124" t="str">
        <f t="shared" si="4"/>
        <v>х</v>
      </c>
      <c r="K30" s="118" t="s">
        <v>272</v>
      </c>
      <c r="L30" s="125" t="s">
        <v>272</v>
      </c>
      <c r="M30" s="124" t="str">
        <f t="shared" si="5"/>
        <v>х</v>
      </c>
      <c r="N30" s="118" t="s">
        <v>272</v>
      </c>
      <c r="O30" s="125" t="s">
        <v>272</v>
      </c>
      <c r="P30" s="124" t="str">
        <f t="shared" si="6"/>
        <v>х</v>
      </c>
      <c r="Q30" s="118" t="s">
        <v>272</v>
      </c>
      <c r="R30" s="125" t="s">
        <v>272</v>
      </c>
      <c r="S30" s="124" t="str">
        <f t="shared" si="7"/>
        <v>х</v>
      </c>
      <c r="T30" s="118" t="s">
        <v>272</v>
      </c>
      <c r="U30" s="125">
        <v>44012</v>
      </c>
      <c r="V30" s="124" t="str">
        <f t="shared" si="8"/>
        <v>В срок</v>
      </c>
      <c r="W30" s="118" t="s">
        <v>274</v>
      </c>
      <c r="X30" s="125">
        <v>44012</v>
      </c>
      <c r="Y30" s="124" t="str">
        <f t="shared" si="9"/>
        <v>В срок</v>
      </c>
      <c r="Z30" s="118" t="s">
        <v>274</v>
      </c>
      <c r="AA30" s="125" t="s">
        <v>272</v>
      </c>
      <c r="AB30" s="124" t="str">
        <f t="shared" si="10"/>
        <v>х</v>
      </c>
      <c r="AC30" s="118" t="s">
        <v>272</v>
      </c>
      <c r="AD30" s="128">
        <v>44036</v>
      </c>
      <c r="AE30" s="124" t="str">
        <f t="shared" si="11"/>
        <v>В срок</v>
      </c>
      <c r="AF30" s="118" t="s">
        <v>274</v>
      </c>
      <c r="AG30" s="125" t="s">
        <v>272</v>
      </c>
      <c r="AH30" s="124" t="str">
        <f t="shared" si="12"/>
        <v>х</v>
      </c>
      <c r="AI30" s="118" t="s">
        <v>272</v>
      </c>
      <c r="AJ30" s="125" t="s">
        <v>272</v>
      </c>
      <c r="AK30" s="124" t="str">
        <f t="shared" si="13"/>
        <v>х</v>
      </c>
      <c r="AL30" s="118" t="s">
        <v>272</v>
      </c>
      <c r="AM30" s="125" t="s">
        <v>272</v>
      </c>
      <c r="AN30" s="124" t="str">
        <f t="shared" si="14"/>
        <v>х</v>
      </c>
      <c r="AO30" s="118" t="s">
        <v>272</v>
      </c>
      <c r="AP30" s="125" t="s">
        <v>272</v>
      </c>
      <c r="AQ30" s="124" t="str">
        <f t="shared" si="15"/>
        <v>х</v>
      </c>
      <c r="AR30" s="118" t="s">
        <v>272</v>
      </c>
      <c r="AS30" s="125" t="s">
        <v>272</v>
      </c>
      <c r="AT30" s="124" t="str">
        <f t="shared" si="31"/>
        <v>х</v>
      </c>
      <c r="AU30" s="118" t="s">
        <v>272</v>
      </c>
      <c r="AV30" s="125" t="s">
        <v>272</v>
      </c>
      <c r="AW30" s="124" t="str">
        <f t="shared" si="16"/>
        <v>х</v>
      </c>
      <c r="AX30" s="118" t="s">
        <v>272</v>
      </c>
      <c r="AY30" s="125" t="s">
        <v>272</v>
      </c>
      <c r="AZ30" s="124" t="str">
        <f t="shared" si="17"/>
        <v>х</v>
      </c>
      <c r="BA30" s="118" t="s">
        <v>272</v>
      </c>
      <c r="BB30" s="125">
        <v>44074</v>
      </c>
      <c r="BC30" s="124" t="str">
        <f t="shared" si="18"/>
        <v>В срок</v>
      </c>
      <c r="BD30" s="118" t="s">
        <v>274</v>
      </c>
      <c r="BE30" s="125">
        <v>44074</v>
      </c>
      <c r="BF30" s="124" t="str">
        <f t="shared" si="19"/>
        <v>В срок</v>
      </c>
      <c r="BG30" s="118" t="s">
        <v>274</v>
      </c>
      <c r="BH30" s="125" t="s">
        <v>272</v>
      </c>
      <c r="BI30" s="124" t="str">
        <f t="shared" si="20"/>
        <v>х</v>
      </c>
      <c r="BJ30" s="118" t="s">
        <v>272</v>
      </c>
      <c r="BK30" s="125" t="s">
        <v>272</v>
      </c>
      <c r="BL30" s="124" t="str">
        <f t="shared" si="21"/>
        <v>х</v>
      </c>
      <c r="BM30" s="118" t="s">
        <v>272</v>
      </c>
      <c r="BN30" s="125" t="s">
        <v>272</v>
      </c>
      <c r="BO30" s="124" t="str">
        <f t="shared" si="22"/>
        <v>х</v>
      </c>
      <c r="BP30" s="118" t="s">
        <v>272</v>
      </c>
      <c r="BQ30" s="125" t="s">
        <v>272</v>
      </c>
      <c r="BR30" s="124" t="str">
        <f t="shared" si="23"/>
        <v>х</v>
      </c>
      <c r="BS30" s="118" t="s">
        <v>272</v>
      </c>
      <c r="BT30" s="125" t="s">
        <v>272</v>
      </c>
      <c r="BU30" s="124" t="str">
        <f t="shared" si="30"/>
        <v>х</v>
      </c>
      <c r="BV30" s="118" t="s">
        <v>272</v>
      </c>
      <c r="BW30" s="143">
        <f t="shared" si="24"/>
        <v>5</v>
      </c>
      <c r="BX30" s="143">
        <f t="shared" si="25"/>
        <v>5</v>
      </c>
      <c r="BY30" s="143">
        <f t="shared" si="1"/>
        <v>5</v>
      </c>
      <c r="BZ30" s="55">
        <f t="shared" si="26"/>
        <v>100</v>
      </c>
      <c r="CA30" s="55">
        <f t="shared" si="27"/>
        <v>100</v>
      </c>
      <c r="CB30" s="55">
        <f t="shared" si="28"/>
        <v>100</v>
      </c>
      <c r="CC30" s="94" t="str">
        <f t="shared" si="29"/>
        <v>5</v>
      </c>
    </row>
    <row r="31" spans="1:81" s="56" customFormat="1" ht="50.1" customHeight="1" x14ac:dyDescent="0.3">
      <c r="A31" s="65">
        <v>846</v>
      </c>
      <c r="B31" s="67" t="s">
        <v>168</v>
      </c>
      <c r="C31" s="125" t="s">
        <v>272</v>
      </c>
      <c r="D31" s="124" t="str">
        <f t="shared" si="2"/>
        <v>х</v>
      </c>
      <c r="E31" s="118" t="s">
        <v>272</v>
      </c>
      <c r="F31" s="125" t="s">
        <v>272</v>
      </c>
      <c r="G31" s="124" t="str">
        <f t="shared" si="3"/>
        <v>х</v>
      </c>
      <c r="H31" s="118" t="s">
        <v>272</v>
      </c>
      <c r="I31" s="125" t="s">
        <v>272</v>
      </c>
      <c r="J31" s="124" t="str">
        <f t="shared" si="4"/>
        <v>х</v>
      </c>
      <c r="K31" s="118" t="s">
        <v>272</v>
      </c>
      <c r="L31" s="125" t="s">
        <v>272</v>
      </c>
      <c r="M31" s="124" t="str">
        <f t="shared" si="5"/>
        <v>х</v>
      </c>
      <c r="N31" s="118" t="s">
        <v>272</v>
      </c>
      <c r="O31" s="125" t="s">
        <v>272</v>
      </c>
      <c r="P31" s="124" t="str">
        <f t="shared" si="6"/>
        <v>х</v>
      </c>
      <c r="Q31" s="118" t="s">
        <v>272</v>
      </c>
      <c r="R31" s="125" t="s">
        <v>272</v>
      </c>
      <c r="S31" s="124" t="str">
        <f t="shared" si="7"/>
        <v>х</v>
      </c>
      <c r="T31" s="118" t="s">
        <v>272</v>
      </c>
      <c r="U31" s="125" t="s">
        <v>272</v>
      </c>
      <c r="V31" s="124" t="str">
        <f t="shared" si="8"/>
        <v>х</v>
      </c>
      <c r="W31" s="118" t="s">
        <v>272</v>
      </c>
      <c r="X31" s="125" t="s">
        <v>272</v>
      </c>
      <c r="Y31" s="124" t="str">
        <f t="shared" si="9"/>
        <v>х</v>
      </c>
      <c r="Z31" s="118" t="s">
        <v>272</v>
      </c>
      <c r="AA31" s="125" t="s">
        <v>272</v>
      </c>
      <c r="AB31" s="124" t="str">
        <f t="shared" si="10"/>
        <v>х</v>
      </c>
      <c r="AC31" s="118" t="s">
        <v>272</v>
      </c>
      <c r="AD31" s="125">
        <v>44039</v>
      </c>
      <c r="AE31" s="124" t="str">
        <f t="shared" si="11"/>
        <v>В срок</v>
      </c>
      <c r="AF31" s="118" t="s">
        <v>274</v>
      </c>
      <c r="AG31" s="125" t="s">
        <v>272</v>
      </c>
      <c r="AH31" s="124" t="str">
        <f t="shared" si="12"/>
        <v>х</v>
      </c>
      <c r="AI31" s="118" t="s">
        <v>272</v>
      </c>
      <c r="AJ31" s="125" t="s">
        <v>272</v>
      </c>
      <c r="AK31" s="124" t="str">
        <f t="shared" si="13"/>
        <v>х</v>
      </c>
      <c r="AL31" s="118" t="s">
        <v>272</v>
      </c>
      <c r="AM31" s="125" t="s">
        <v>272</v>
      </c>
      <c r="AN31" s="124" t="str">
        <f t="shared" si="14"/>
        <v>х</v>
      </c>
      <c r="AO31" s="118" t="s">
        <v>272</v>
      </c>
      <c r="AP31" s="125" t="s">
        <v>272</v>
      </c>
      <c r="AQ31" s="124" t="str">
        <f t="shared" si="15"/>
        <v>х</v>
      </c>
      <c r="AR31" s="118" t="s">
        <v>272</v>
      </c>
      <c r="AS31" s="125" t="s">
        <v>272</v>
      </c>
      <c r="AT31" s="124" t="str">
        <f t="shared" si="31"/>
        <v>х</v>
      </c>
      <c r="AU31" s="118" t="s">
        <v>272</v>
      </c>
      <c r="AV31" s="125" t="s">
        <v>272</v>
      </c>
      <c r="AW31" s="124" t="str">
        <f t="shared" si="16"/>
        <v>х</v>
      </c>
      <c r="AX31" s="118" t="s">
        <v>272</v>
      </c>
      <c r="AY31" s="125" t="s">
        <v>272</v>
      </c>
      <c r="AZ31" s="124" t="str">
        <f t="shared" si="17"/>
        <v>х</v>
      </c>
      <c r="BA31" s="118" t="s">
        <v>272</v>
      </c>
      <c r="BB31" s="125">
        <v>44074</v>
      </c>
      <c r="BC31" s="124" t="str">
        <f t="shared" si="18"/>
        <v>В срок</v>
      </c>
      <c r="BD31" s="118" t="s">
        <v>274</v>
      </c>
      <c r="BE31" s="125">
        <v>44071</v>
      </c>
      <c r="BF31" s="124" t="str">
        <f t="shared" si="19"/>
        <v>В срок</v>
      </c>
      <c r="BG31" s="118" t="s">
        <v>274</v>
      </c>
      <c r="BH31" s="125" t="s">
        <v>272</v>
      </c>
      <c r="BI31" s="124" t="str">
        <f t="shared" si="20"/>
        <v>х</v>
      </c>
      <c r="BJ31" s="118" t="s">
        <v>272</v>
      </c>
      <c r="BK31" s="125" t="s">
        <v>272</v>
      </c>
      <c r="BL31" s="124" t="str">
        <f t="shared" si="21"/>
        <v>х</v>
      </c>
      <c r="BM31" s="118" t="s">
        <v>272</v>
      </c>
      <c r="BN31" s="125" t="s">
        <v>272</v>
      </c>
      <c r="BO31" s="124" t="str">
        <f t="shared" si="22"/>
        <v>х</v>
      </c>
      <c r="BP31" s="118" t="s">
        <v>272</v>
      </c>
      <c r="BQ31" s="125" t="s">
        <v>272</v>
      </c>
      <c r="BR31" s="124" t="str">
        <f t="shared" si="23"/>
        <v>х</v>
      </c>
      <c r="BS31" s="118" t="s">
        <v>272</v>
      </c>
      <c r="BT31" s="125" t="s">
        <v>272</v>
      </c>
      <c r="BU31" s="124" t="str">
        <f t="shared" si="30"/>
        <v>х</v>
      </c>
      <c r="BV31" s="118" t="s">
        <v>272</v>
      </c>
      <c r="BW31" s="143">
        <f t="shared" si="24"/>
        <v>3</v>
      </c>
      <c r="BX31" s="143">
        <f t="shared" si="25"/>
        <v>3</v>
      </c>
      <c r="BY31" s="143">
        <f t="shared" si="1"/>
        <v>3</v>
      </c>
      <c r="BZ31" s="55">
        <f t="shared" si="26"/>
        <v>100</v>
      </c>
      <c r="CA31" s="55">
        <f t="shared" si="27"/>
        <v>100</v>
      </c>
      <c r="CB31" s="55">
        <f t="shared" si="28"/>
        <v>100</v>
      </c>
      <c r="CC31" s="94" t="str">
        <f t="shared" si="29"/>
        <v>5</v>
      </c>
    </row>
    <row r="32" spans="1:81" s="56" customFormat="1" ht="50.1" customHeight="1" x14ac:dyDescent="0.3">
      <c r="A32" s="65" t="s">
        <v>63</v>
      </c>
      <c r="B32" s="67" t="s">
        <v>64</v>
      </c>
      <c r="C32" s="125" t="s">
        <v>272</v>
      </c>
      <c r="D32" s="124" t="str">
        <f t="shared" si="2"/>
        <v>х</v>
      </c>
      <c r="E32" s="118" t="s">
        <v>272</v>
      </c>
      <c r="F32" s="125" t="s">
        <v>272</v>
      </c>
      <c r="G32" s="124" t="str">
        <f t="shared" si="3"/>
        <v>х</v>
      </c>
      <c r="H32" s="118" t="s">
        <v>272</v>
      </c>
      <c r="I32" s="125" t="s">
        <v>272</v>
      </c>
      <c r="J32" s="124" t="str">
        <f t="shared" si="4"/>
        <v>х</v>
      </c>
      <c r="K32" s="118" t="s">
        <v>272</v>
      </c>
      <c r="L32" s="125" t="s">
        <v>272</v>
      </c>
      <c r="M32" s="124" t="str">
        <f t="shared" si="5"/>
        <v>х</v>
      </c>
      <c r="N32" s="118" t="s">
        <v>272</v>
      </c>
      <c r="O32" s="125" t="s">
        <v>272</v>
      </c>
      <c r="P32" s="124" t="str">
        <f t="shared" si="6"/>
        <v>х</v>
      </c>
      <c r="Q32" s="118" t="s">
        <v>272</v>
      </c>
      <c r="R32" s="125" t="s">
        <v>272</v>
      </c>
      <c r="S32" s="124" t="str">
        <f t="shared" si="7"/>
        <v>х</v>
      </c>
      <c r="T32" s="118" t="s">
        <v>272</v>
      </c>
      <c r="U32" s="125" t="s">
        <v>272</v>
      </c>
      <c r="V32" s="124" t="str">
        <f t="shared" si="8"/>
        <v>х</v>
      </c>
      <c r="W32" s="118" t="s">
        <v>272</v>
      </c>
      <c r="X32" s="125" t="s">
        <v>272</v>
      </c>
      <c r="Y32" s="124" t="str">
        <f t="shared" si="9"/>
        <v>х</v>
      </c>
      <c r="Z32" s="118" t="s">
        <v>272</v>
      </c>
      <c r="AA32" s="125" t="s">
        <v>272</v>
      </c>
      <c r="AB32" s="124" t="str">
        <f t="shared" si="10"/>
        <v>х</v>
      </c>
      <c r="AC32" s="118" t="s">
        <v>272</v>
      </c>
      <c r="AD32" s="128">
        <v>44025</v>
      </c>
      <c r="AE32" s="124" t="str">
        <f t="shared" si="11"/>
        <v>В срок</v>
      </c>
      <c r="AF32" s="118" t="s">
        <v>274</v>
      </c>
      <c r="AG32" s="125" t="s">
        <v>272</v>
      </c>
      <c r="AH32" s="124" t="str">
        <f t="shared" si="12"/>
        <v>х</v>
      </c>
      <c r="AI32" s="118" t="s">
        <v>272</v>
      </c>
      <c r="AJ32" s="125" t="s">
        <v>272</v>
      </c>
      <c r="AK32" s="124" t="str">
        <f t="shared" si="13"/>
        <v>х</v>
      </c>
      <c r="AL32" s="118" t="s">
        <v>272</v>
      </c>
      <c r="AM32" s="125" t="s">
        <v>272</v>
      </c>
      <c r="AN32" s="124" t="str">
        <f t="shared" si="14"/>
        <v>х</v>
      </c>
      <c r="AO32" s="118" t="s">
        <v>272</v>
      </c>
      <c r="AP32" s="125">
        <v>44036</v>
      </c>
      <c r="AQ32" s="124" t="str">
        <f t="shared" si="15"/>
        <v>В срок</v>
      </c>
      <c r="AR32" s="118" t="s">
        <v>274</v>
      </c>
      <c r="AS32" s="125" t="s">
        <v>272</v>
      </c>
      <c r="AT32" s="124" t="str">
        <f t="shared" si="31"/>
        <v>х</v>
      </c>
      <c r="AU32" s="118" t="s">
        <v>272</v>
      </c>
      <c r="AV32" s="125" t="s">
        <v>272</v>
      </c>
      <c r="AW32" s="124" t="str">
        <f t="shared" si="16"/>
        <v>х</v>
      </c>
      <c r="AX32" s="118" t="s">
        <v>272</v>
      </c>
      <c r="AY32" s="125" t="s">
        <v>272</v>
      </c>
      <c r="AZ32" s="124" t="str">
        <f t="shared" si="17"/>
        <v>х</v>
      </c>
      <c r="BA32" s="118" t="s">
        <v>272</v>
      </c>
      <c r="BB32" s="125">
        <v>44073</v>
      </c>
      <c r="BC32" s="124" t="str">
        <f t="shared" si="18"/>
        <v>В срок</v>
      </c>
      <c r="BD32" s="118" t="s">
        <v>274</v>
      </c>
      <c r="BE32" s="125">
        <v>44063</v>
      </c>
      <c r="BF32" s="124" t="str">
        <f t="shared" si="19"/>
        <v>В срок</v>
      </c>
      <c r="BG32" s="118" t="s">
        <v>274</v>
      </c>
      <c r="BH32" s="125" t="s">
        <v>272</v>
      </c>
      <c r="BI32" s="124" t="str">
        <f t="shared" si="20"/>
        <v>х</v>
      </c>
      <c r="BJ32" s="118" t="s">
        <v>272</v>
      </c>
      <c r="BK32" s="125" t="s">
        <v>272</v>
      </c>
      <c r="BL32" s="124" t="str">
        <f t="shared" ref="BL32" si="32">IF(AND(BK32&lt;=$BK$5,BK32&lt;&gt;"х"),"В срок",IF(BK32="х","х",IF(BK32&gt;$BK$5,"Не в срок")))</f>
        <v>х</v>
      </c>
      <c r="BM32" s="118" t="s">
        <v>272</v>
      </c>
      <c r="BN32" s="125">
        <v>43997</v>
      </c>
      <c r="BO32" s="124" t="str">
        <f t="shared" si="22"/>
        <v>В срок</v>
      </c>
      <c r="BP32" s="118" t="s">
        <v>274</v>
      </c>
      <c r="BQ32" s="125" t="s">
        <v>272</v>
      </c>
      <c r="BR32" s="124" t="str">
        <f t="shared" si="23"/>
        <v>х</v>
      </c>
      <c r="BS32" s="118" t="s">
        <v>272</v>
      </c>
      <c r="BT32" s="125" t="s">
        <v>272</v>
      </c>
      <c r="BU32" s="124" t="str">
        <f t="shared" si="30"/>
        <v>х</v>
      </c>
      <c r="BV32" s="118" t="s">
        <v>272</v>
      </c>
      <c r="BW32" s="143">
        <f t="shared" si="24"/>
        <v>5</v>
      </c>
      <c r="BX32" s="143">
        <f t="shared" si="25"/>
        <v>5</v>
      </c>
      <c r="BY32" s="143">
        <f t="shared" si="1"/>
        <v>5</v>
      </c>
      <c r="BZ32" s="55">
        <f t="shared" si="26"/>
        <v>100</v>
      </c>
      <c r="CA32" s="55">
        <f t="shared" si="27"/>
        <v>100</v>
      </c>
      <c r="CB32" s="55">
        <f t="shared" si="28"/>
        <v>100</v>
      </c>
      <c r="CC32" s="94" t="str">
        <f t="shared" si="29"/>
        <v>5</v>
      </c>
    </row>
    <row r="33" spans="1:81" s="56" customFormat="1" ht="50.1" customHeight="1" x14ac:dyDescent="0.3">
      <c r="A33" s="65">
        <v>855</v>
      </c>
      <c r="B33" s="67" t="s">
        <v>4</v>
      </c>
      <c r="C33" s="125" t="s">
        <v>272</v>
      </c>
      <c r="D33" s="124" t="str">
        <f t="shared" si="2"/>
        <v>х</v>
      </c>
      <c r="E33" s="118" t="s">
        <v>272</v>
      </c>
      <c r="F33" s="125" t="s">
        <v>272</v>
      </c>
      <c r="G33" s="124" t="str">
        <f t="shared" si="3"/>
        <v>х</v>
      </c>
      <c r="H33" s="118" t="s">
        <v>272</v>
      </c>
      <c r="I33" s="125" t="s">
        <v>272</v>
      </c>
      <c r="J33" s="124" t="str">
        <f t="shared" si="4"/>
        <v>х</v>
      </c>
      <c r="K33" s="118" t="s">
        <v>272</v>
      </c>
      <c r="L33" s="125" t="s">
        <v>272</v>
      </c>
      <c r="M33" s="124" t="str">
        <f t="shared" si="5"/>
        <v>х</v>
      </c>
      <c r="N33" s="118" t="s">
        <v>272</v>
      </c>
      <c r="O33" s="125">
        <v>44036</v>
      </c>
      <c r="P33" s="124" t="str">
        <f t="shared" si="6"/>
        <v>В срок</v>
      </c>
      <c r="Q33" s="118" t="s">
        <v>274</v>
      </c>
      <c r="R33" s="125" t="s">
        <v>272</v>
      </c>
      <c r="S33" s="124" t="str">
        <f t="shared" si="7"/>
        <v>х</v>
      </c>
      <c r="T33" s="118" t="s">
        <v>272</v>
      </c>
      <c r="U33" s="125">
        <v>44126</v>
      </c>
      <c r="V33" s="124" t="str">
        <f t="shared" si="8"/>
        <v>Не в срок</v>
      </c>
      <c r="W33" s="118" t="s">
        <v>274</v>
      </c>
      <c r="X33" s="125">
        <v>44078</v>
      </c>
      <c r="Y33" s="124" t="str">
        <f t="shared" si="9"/>
        <v>Не в срок</v>
      </c>
      <c r="Z33" s="118" t="s">
        <v>274</v>
      </c>
      <c r="AA33" s="125" t="s">
        <v>272</v>
      </c>
      <c r="AB33" s="124" t="str">
        <f t="shared" si="10"/>
        <v>х</v>
      </c>
      <c r="AC33" s="118" t="s">
        <v>272</v>
      </c>
      <c r="AD33" s="125">
        <v>44039</v>
      </c>
      <c r="AE33" s="124" t="str">
        <f t="shared" si="11"/>
        <v>В срок</v>
      </c>
      <c r="AF33" s="118" t="s">
        <v>274</v>
      </c>
      <c r="AG33" s="125">
        <v>44039</v>
      </c>
      <c r="AH33" s="124" t="str">
        <f t="shared" si="12"/>
        <v>В срок</v>
      </c>
      <c r="AI33" s="118" t="s">
        <v>274</v>
      </c>
      <c r="AJ33" s="125" t="s">
        <v>272</v>
      </c>
      <c r="AK33" s="124" t="str">
        <f t="shared" si="13"/>
        <v>х</v>
      </c>
      <c r="AL33" s="118" t="s">
        <v>272</v>
      </c>
      <c r="AM33" s="125" t="s">
        <v>272</v>
      </c>
      <c r="AN33" s="124" t="str">
        <f t="shared" si="14"/>
        <v>х</v>
      </c>
      <c r="AO33" s="118" t="s">
        <v>272</v>
      </c>
      <c r="AP33" s="125">
        <v>44050</v>
      </c>
      <c r="AQ33" s="124" t="str">
        <f t="shared" si="15"/>
        <v>В срок</v>
      </c>
      <c r="AR33" s="118" t="s">
        <v>274</v>
      </c>
      <c r="AS33" s="125" t="s">
        <v>272</v>
      </c>
      <c r="AT33" s="124" t="str">
        <f t="shared" si="31"/>
        <v>х</v>
      </c>
      <c r="AU33" s="118" t="s">
        <v>272</v>
      </c>
      <c r="AV33" s="125" t="s">
        <v>272</v>
      </c>
      <c r="AW33" s="124" t="str">
        <f t="shared" si="16"/>
        <v>х</v>
      </c>
      <c r="AX33" s="118" t="s">
        <v>272</v>
      </c>
      <c r="AY33" s="125" t="s">
        <v>272</v>
      </c>
      <c r="AZ33" s="124" t="str">
        <f t="shared" si="17"/>
        <v>х</v>
      </c>
      <c r="BA33" s="118" t="s">
        <v>272</v>
      </c>
      <c r="BB33" s="125">
        <v>44088</v>
      </c>
      <c r="BC33" s="124" t="str">
        <f t="shared" si="18"/>
        <v>Не в срок</v>
      </c>
      <c r="BD33" s="118" t="s">
        <v>274</v>
      </c>
      <c r="BE33" s="125">
        <v>44069</v>
      </c>
      <c r="BF33" s="124" t="str">
        <f t="shared" si="19"/>
        <v>В срок</v>
      </c>
      <c r="BG33" s="118" t="s">
        <v>274</v>
      </c>
      <c r="BH33" s="125">
        <v>44074</v>
      </c>
      <c r="BI33" s="124" t="str">
        <f t="shared" si="20"/>
        <v>В срок</v>
      </c>
      <c r="BJ33" s="118" t="s">
        <v>274</v>
      </c>
      <c r="BK33" s="125">
        <v>44074</v>
      </c>
      <c r="BL33" s="124" t="str">
        <f t="shared" si="21"/>
        <v>В срок</v>
      </c>
      <c r="BM33" s="118" t="s">
        <v>275</v>
      </c>
      <c r="BN33" s="125" t="s">
        <v>272</v>
      </c>
      <c r="BO33" s="124" t="str">
        <f t="shared" si="22"/>
        <v>х</v>
      </c>
      <c r="BP33" s="118" t="s">
        <v>272</v>
      </c>
      <c r="BQ33" s="125" t="s">
        <v>272</v>
      </c>
      <c r="BR33" s="124" t="str">
        <f t="shared" si="23"/>
        <v>х</v>
      </c>
      <c r="BS33" s="118" t="s">
        <v>272</v>
      </c>
      <c r="BT33" s="125" t="s">
        <v>272</v>
      </c>
      <c r="BU33" s="124" t="str">
        <f t="shared" si="30"/>
        <v>х</v>
      </c>
      <c r="BV33" s="118" t="s">
        <v>272</v>
      </c>
      <c r="BW33" s="143">
        <f t="shared" si="24"/>
        <v>10</v>
      </c>
      <c r="BX33" s="143">
        <f t="shared" si="25"/>
        <v>7</v>
      </c>
      <c r="BY33" s="143">
        <f t="shared" si="1"/>
        <v>9</v>
      </c>
      <c r="BZ33" s="55">
        <f t="shared" si="26"/>
        <v>70</v>
      </c>
      <c r="CA33" s="55">
        <f t="shared" si="27"/>
        <v>90</v>
      </c>
      <c r="CB33" s="55">
        <f t="shared" si="28"/>
        <v>84</v>
      </c>
      <c r="CC33" s="94" t="str">
        <f t="shared" si="29"/>
        <v>1</v>
      </c>
    </row>
    <row r="34" spans="1:81" s="56" customFormat="1" ht="50.1" customHeight="1" x14ac:dyDescent="0.3">
      <c r="A34" s="65">
        <v>856</v>
      </c>
      <c r="B34" s="67" t="s">
        <v>9</v>
      </c>
      <c r="C34" s="125" t="s">
        <v>272</v>
      </c>
      <c r="D34" s="124" t="str">
        <f t="shared" si="2"/>
        <v>х</v>
      </c>
      <c r="E34" s="118" t="s">
        <v>272</v>
      </c>
      <c r="F34" s="125">
        <v>44015</v>
      </c>
      <c r="G34" s="124" t="str">
        <f t="shared" si="3"/>
        <v>В срок</v>
      </c>
      <c r="H34" s="118" t="s">
        <v>275</v>
      </c>
      <c r="I34" s="125" t="s">
        <v>272</v>
      </c>
      <c r="J34" s="124" t="str">
        <f t="shared" si="4"/>
        <v>х</v>
      </c>
      <c r="K34" s="118" t="s">
        <v>272</v>
      </c>
      <c r="L34" s="125" t="s">
        <v>272</v>
      </c>
      <c r="M34" s="124" t="str">
        <f t="shared" si="5"/>
        <v>х</v>
      </c>
      <c r="N34" s="118" t="s">
        <v>272</v>
      </c>
      <c r="O34" s="125">
        <v>44036</v>
      </c>
      <c r="P34" s="124" t="str">
        <f t="shared" si="6"/>
        <v>В срок</v>
      </c>
      <c r="Q34" s="118" t="s">
        <v>275</v>
      </c>
      <c r="R34" s="125" t="s">
        <v>272</v>
      </c>
      <c r="S34" s="124" t="str">
        <f t="shared" si="7"/>
        <v>х</v>
      </c>
      <c r="T34" s="118" t="s">
        <v>272</v>
      </c>
      <c r="U34" s="125">
        <v>44043</v>
      </c>
      <c r="V34" s="124" t="str">
        <f t="shared" si="8"/>
        <v>В срок</v>
      </c>
      <c r="W34" s="118" t="s">
        <v>274</v>
      </c>
      <c r="X34" s="125">
        <v>44043</v>
      </c>
      <c r="Y34" s="124" t="str">
        <f t="shared" si="9"/>
        <v>В срок</v>
      </c>
      <c r="Z34" s="118" t="s">
        <v>274</v>
      </c>
      <c r="AA34" s="125" t="s">
        <v>272</v>
      </c>
      <c r="AB34" s="124" t="str">
        <f t="shared" si="10"/>
        <v>х</v>
      </c>
      <c r="AC34" s="118" t="s">
        <v>272</v>
      </c>
      <c r="AD34" s="128">
        <v>44036</v>
      </c>
      <c r="AE34" s="124" t="str">
        <f t="shared" si="11"/>
        <v>В срок</v>
      </c>
      <c r="AF34" s="118" t="s">
        <v>274</v>
      </c>
      <c r="AG34" s="125" t="s">
        <v>272</v>
      </c>
      <c r="AH34" s="124" t="str">
        <f t="shared" si="12"/>
        <v>х</v>
      </c>
      <c r="AI34" s="118" t="s">
        <v>272</v>
      </c>
      <c r="AJ34" s="125" t="s">
        <v>272</v>
      </c>
      <c r="AK34" s="124" t="str">
        <f t="shared" si="13"/>
        <v>х</v>
      </c>
      <c r="AL34" s="118" t="s">
        <v>272</v>
      </c>
      <c r="AM34" s="125" t="s">
        <v>272</v>
      </c>
      <c r="AN34" s="124" t="str">
        <f t="shared" si="14"/>
        <v>х</v>
      </c>
      <c r="AO34" s="118" t="s">
        <v>272</v>
      </c>
      <c r="AP34" s="125">
        <v>44053</v>
      </c>
      <c r="AQ34" s="124" t="str">
        <f t="shared" si="15"/>
        <v>В срок</v>
      </c>
      <c r="AR34" s="118" t="s">
        <v>274</v>
      </c>
      <c r="AS34" s="125" t="s">
        <v>272</v>
      </c>
      <c r="AT34" s="124" t="str">
        <f t="shared" si="31"/>
        <v>х</v>
      </c>
      <c r="AU34" s="118" t="s">
        <v>272</v>
      </c>
      <c r="AV34" s="125" t="s">
        <v>272</v>
      </c>
      <c r="AW34" s="124" t="str">
        <f t="shared" si="16"/>
        <v>х</v>
      </c>
      <c r="AX34" s="118" t="s">
        <v>272</v>
      </c>
      <c r="AY34" s="125" t="s">
        <v>272</v>
      </c>
      <c r="AZ34" s="124" t="str">
        <f t="shared" si="17"/>
        <v>х</v>
      </c>
      <c r="BA34" s="118" t="s">
        <v>272</v>
      </c>
      <c r="BB34" s="125">
        <v>44098</v>
      </c>
      <c r="BC34" s="124" t="str">
        <f t="shared" si="18"/>
        <v>Не в срок</v>
      </c>
      <c r="BD34" s="118" t="s">
        <v>275</v>
      </c>
      <c r="BE34" s="125">
        <v>44075</v>
      </c>
      <c r="BF34" s="124" t="str">
        <f t="shared" si="19"/>
        <v>В срок</v>
      </c>
      <c r="BG34" s="118" t="s">
        <v>274</v>
      </c>
      <c r="BH34" s="125" t="s">
        <v>272</v>
      </c>
      <c r="BI34" s="124" t="str">
        <f t="shared" si="20"/>
        <v>х</v>
      </c>
      <c r="BJ34" s="118" t="s">
        <v>272</v>
      </c>
      <c r="BK34" s="125" t="s">
        <v>272</v>
      </c>
      <c r="BL34" s="124" t="str">
        <f t="shared" si="21"/>
        <v>х</v>
      </c>
      <c r="BM34" s="118" t="s">
        <v>272</v>
      </c>
      <c r="BN34" s="125">
        <v>44075</v>
      </c>
      <c r="BO34" s="124" t="str">
        <f t="shared" si="22"/>
        <v>В срок</v>
      </c>
      <c r="BP34" s="118" t="s">
        <v>274</v>
      </c>
      <c r="BQ34" s="125" t="s">
        <v>272</v>
      </c>
      <c r="BR34" s="124" t="str">
        <f t="shared" si="23"/>
        <v>х</v>
      </c>
      <c r="BS34" s="118" t="s">
        <v>272</v>
      </c>
      <c r="BT34" s="125" t="s">
        <v>272</v>
      </c>
      <c r="BU34" s="124" t="str">
        <f t="shared" si="30"/>
        <v>х</v>
      </c>
      <c r="BV34" s="118" t="s">
        <v>272</v>
      </c>
      <c r="BW34" s="143">
        <f t="shared" si="24"/>
        <v>9</v>
      </c>
      <c r="BX34" s="143">
        <f t="shared" si="25"/>
        <v>8</v>
      </c>
      <c r="BY34" s="143">
        <f t="shared" si="1"/>
        <v>6</v>
      </c>
      <c r="BZ34" s="55">
        <f t="shared" si="26"/>
        <v>88.888888888888886</v>
      </c>
      <c r="CA34" s="55">
        <f t="shared" si="27"/>
        <v>66.666666666666657</v>
      </c>
      <c r="CB34" s="55">
        <f t="shared" si="28"/>
        <v>73.333333333333314</v>
      </c>
      <c r="CC34" s="94" t="str">
        <f t="shared" si="29"/>
        <v>0</v>
      </c>
    </row>
    <row r="35" spans="1:81" s="56" customFormat="1" ht="50.1" customHeight="1" x14ac:dyDescent="0.3">
      <c r="A35" s="65" t="s">
        <v>65</v>
      </c>
      <c r="B35" s="66" t="s">
        <v>167</v>
      </c>
      <c r="C35" s="125" t="s">
        <v>272</v>
      </c>
      <c r="D35" s="124" t="str">
        <f t="shared" si="2"/>
        <v>х</v>
      </c>
      <c r="E35" s="118" t="s">
        <v>272</v>
      </c>
      <c r="F35" s="125">
        <v>44015</v>
      </c>
      <c r="G35" s="124" t="str">
        <f t="shared" si="3"/>
        <v>В срок</v>
      </c>
      <c r="H35" s="118" t="s">
        <v>274</v>
      </c>
      <c r="I35" s="125" t="s">
        <v>272</v>
      </c>
      <c r="J35" s="124" t="str">
        <f t="shared" si="4"/>
        <v>х</v>
      </c>
      <c r="K35" s="118" t="s">
        <v>272</v>
      </c>
      <c r="L35" s="125" t="s">
        <v>272</v>
      </c>
      <c r="M35" s="124" t="str">
        <f t="shared" si="5"/>
        <v>х</v>
      </c>
      <c r="N35" s="118" t="s">
        <v>272</v>
      </c>
      <c r="O35" s="125" t="s">
        <v>272</v>
      </c>
      <c r="P35" s="124" t="str">
        <f t="shared" si="6"/>
        <v>х</v>
      </c>
      <c r="Q35" s="118" t="s">
        <v>272</v>
      </c>
      <c r="R35" s="125" t="s">
        <v>272</v>
      </c>
      <c r="S35" s="124" t="str">
        <f t="shared" si="7"/>
        <v>х</v>
      </c>
      <c r="T35" s="118" t="s">
        <v>272</v>
      </c>
      <c r="U35" s="125" t="s">
        <v>272</v>
      </c>
      <c r="V35" s="124" t="str">
        <f t="shared" si="8"/>
        <v>х</v>
      </c>
      <c r="W35" s="118" t="s">
        <v>272</v>
      </c>
      <c r="X35" s="125">
        <v>44040</v>
      </c>
      <c r="Y35" s="124" t="str">
        <f t="shared" si="9"/>
        <v>В срок</v>
      </c>
      <c r="Z35" s="118" t="s">
        <v>274</v>
      </c>
      <c r="AA35" s="125" t="s">
        <v>272</v>
      </c>
      <c r="AB35" s="124" t="str">
        <f t="shared" si="10"/>
        <v>х</v>
      </c>
      <c r="AC35" s="118" t="s">
        <v>272</v>
      </c>
      <c r="AD35" s="128">
        <v>44036</v>
      </c>
      <c r="AE35" s="124" t="str">
        <f t="shared" si="11"/>
        <v>В срок</v>
      </c>
      <c r="AF35" s="118" t="s">
        <v>274</v>
      </c>
      <c r="AG35" s="125" t="s">
        <v>272</v>
      </c>
      <c r="AH35" s="124" t="str">
        <f t="shared" si="12"/>
        <v>х</v>
      </c>
      <c r="AI35" s="118" t="s">
        <v>272</v>
      </c>
      <c r="AJ35" s="125" t="s">
        <v>272</v>
      </c>
      <c r="AK35" s="124" t="str">
        <f t="shared" si="13"/>
        <v>х</v>
      </c>
      <c r="AL35" s="118" t="s">
        <v>272</v>
      </c>
      <c r="AM35" s="125" t="s">
        <v>272</v>
      </c>
      <c r="AN35" s="124" t="str">
        <f t="shared" si="14"/>
        <v>х</v>
      </c>
      <c r="AO35" s="118" t="s">
        <v>272</v>
      </c>
      <c r="AP35" s="125">
        <v>44049</v>
      </c>
      <c r="AQ35" s="124" t="str">
        <f t="shared" si="15"/>
        <v>В срок</v>
      </c>
      <c r="AR35" s="118" t="s">
        <v>274</v>
      </c>
      <c r="AS35" s="125" t="s">
        <v>272</v>
      </c>
      <c r="AT35" s="124" t="str">
        <f t="shared" si="31"/>
        <v>х</v>
      </c>
      <c r="AU35" s="118" t="s">
        <v>272</v>
      </c>
      <c r="AV35" s="125" t="s">
        <v>272</v>
      </c>
      <c r="AW35" s="124" t="str">
        <f t="shared" si="16"/>
        <v>х</v>
      </c>
      <c r="AX35" s="118" t="s">
        <v>272</v>
      </c>
      <c r="AY35" s="125" t="s">
        <v>272</v>
      </c>
      <c r="AZ35" s="124" t="str">
        <f t="shared" si="17"/>
        <v>х</v>
      </c>
      <c r="BA35" s="118" t="s">
        <v>272</v>
      </c>
      <c r="BB35" s="125">
        <v>44099</v>
      </c>
      <c r="BC35" s="124" t="str">
        <f t="shared" si="18"/>
        <v>Не в срок</v>
      </c>
      <c r="BD35" s="118" t="s">
        <v>274</v>
      </c>
      <c r="BE35" s="125">
        <v>44098</v>
      </c>
      <c r="BF35" s="124" t="str">
        <f t="shared" si="19"/>
        <v>Не в срок</v>
      </c>
      <c r="BG35" s="118" t="s">
        <v>275</v>
      </c>
      <c r="BH35" s="125" t="s">
        <v>279</v>
      </c>
      <c r="BI35" s="124" t="str">
        <f t="shared" si="20"/>
        <v>Не в срок</v>
      </c>
      <c r="BJ35" s="118" t="s">
        <v>275</v>
      </c>
      <c r="BK35" s="125" t="s">
        <v>272</v>
      </c>
      <c r="BL35" s="124" t="str">
        <f t="shared" si="21"/>
        <v>х</v>
      </c>
      <c r="BM35" s="118" t="s">
        <v>272</v>
      </c>
      <c r="BN35" s="125">
        <v>44071</v>
      </c>
      <c r="BO35" s="124" t="str">
        <f t="shared" si="22"/>
        <v>В срок</v>
      </c>
      <c r="BP35" s="118" t="s">
        <v>274</v>
      </c>
      <c r="BQ35" s="125" t="s">
        <v>272</v>
      </c>
      <c r="BR35" s="124" t="str">
        <f t="shared" si="23"/>
        <v>х</v>
      </c>
      <c r="BS35" s="118" t="s">
        <v>272</v>
      </c>
      <c r="BT35" s="125" t="s">
        <v>272</v>
      </c>
      <c r="BU35" s="124" t="str">
        <f t="shared" si="30"/>
        <v>х</v>
      </c>
      <c r="BV35" s="118" t="s">
        <v>272</v>
      </c>
      <c r="BW35" s="143">
        <f t="shared" si="24"/>
        <v>8</v>
      </c>
      <c r="BX35" s="143">
        <f t="shared" si="25"/>
        <v>5</v>
      </c>
      <c r="BY35" s="143">
        <f t="shared" si="1"/>
        <v>6</v>
      </c>
      <c r="BZ35" s="55">
        <f t="shared" si="26"/>
        <v>62.5</v>
      </c>
      <c r="CA35" s="55">
        <f t="shared" si="27"/>
        <v>75</v>
      </c>
      <c r="CB35" s="55">
        <f t="shared" si="28"/>
        <v>71.25</v>
      </c>
      <c r="CC35" s="94" t="str">
        <f t="shared" si="29"/>
        <v>0</v>
      </c>
    </row>
    <row r="36" spans="1:81" s="56" customFormat="1" ht="50.1" customHeight="1" x14ac:dyDescent="0.3">
      <c r="A36" s="65">
        <v>861</v>
      </c>
      <c r="B36" s="67" t="s">
        <v>66</v>
      </c>
      <c r="C36" s="125" t="s">
        <v>272</v>
      </c>
      <c r="D36" s="124" t="str">
        <f t="shared" si="2"/>
        <v>х</v>
      </c>
      <c r="E36" s="118" t="s">
        <v>272</v>
      </c>
      <c r="F36" s="125">
        <v>44014</v>
      </c>
      <c r="G36" s="124" t="str">
        <f t="shared" si="3"/>
        <v>В срок</v>
      </c>
      <c r="H36" s="118" t="s">
        <v>274</v>
      </c>
      <c r="I36" s="125" t="s">
        <v>272</v>
      </c>
      <c r="J36" s="124" t="str">
        <f t="shared" si="4"/>
        <v>х</v>
      </c>
      <c r="K36" s="118" t="s">
        <v>272</v>
      </c>
      <c r="L36" s="125" t="s">
        <v>272</v>
      </c>
      <c r="M36" s="124" t="str">
        <f t="shared" si="5"/>
        <v>х</v>
      </c>
      <c r="N36" s="118" t="s">
        <v>272</v>
      </c>
      <c r="O36" s="125">
        <v>44036</v>
      </c>
      <c r="P36" s="124" t="str">
        <f t="shared" si="6"/>
        <v>В срок</v>
      </c>
      <c r="Q36" s="118" t="s">
        <v>275</v>
      </c>
      <c r="R36" s="125" t="s">
        <v>279</v>
      </c>
      <c r="S36" s="124" t="str">
        <f t="shared" si="7"/>
        <v>Не в срок</v>
      </c>
      <c r="T36" s="118" t="s">
        <v>275</v>
      </c>
      <c r="U36" s="125">
        <v>44043</v>
      </c>
      <c r="V36" s="124" t="str">
        <f t="shared" si="8"/>
        <v>В срок</v>
      </c>
      <c r="W36" s="118" t="s">
        <v>274</v>
      </c>
      <c r="X36" s="125">
        <v>44043</v>
      </c>
      <c r="Y36" s="124" t="str">
        <f t="shared" si="9"/>
        <v>В срок</v>
      </c>
      <c r="Z36" s="118" t="s">
        <v>274</v>
      </c>
      <c r="AA36" s="125" t="s">
        <v>272</v>
      </c>
      <c r="AB36" s="124" t="str">
        <f t="shared" si="10"/>
        <v>х</v>
      </c>
      <c r="AC36" s="118" t="s">
        <v>272</v>
      </c>
      <c r="AD36" s="125">
        <v>44033</v>
      </c>
      <c r="AE36" s="124" t="str">
        <f t="shared" si="11"/>
        <v>В срок</v>
      </c>
      <c r="AF36" s="118" t="s">
        <v>274</v>
      </c>
      <c r="AG36" s="125" t="s">
        <v>272</v>
      </c>
      <c r="AH36" s="124" t="str">
        <f t="shared" si="12"/>
        <v>х</v>
      </c>
      <c r="AI36" s="118" t="s">
        <v>272</v>
      </c>
      <c r="AJ36" s="125" t="s">
        <v>272</v>
      </c>
      <c r="AK36" s="124" t="str">
        <f t="shared" si="13"/>
        <v>х</v>
      </c>
      <c r="AL36" s="118" t="s">
        <v>272</v>
      </c>
      <c r="AM36" s="125" t="s">
        <v>272</v>
      </c>
      <c r="AN36" s="124" t="str">
        <f t="shared" si="14"/>
        <v>х</v>
      </c>
      <c r="AO36" s="118" t="s">
        <v>272</v>
      </c>
      <c r="AP36" s="125">
        <v>44053</v>
      </c>
      <c r="AQ36" s="124" t="str">
        <f t="shared" si="15"/>
        <v>В срок</v>
      </c>
      <c r="AR36" s="118" t="s">
        <v>274</v>
      </c>
      <c r="AS36" s="125" t="s">
        <v>272</v>
      </c>
      <c r="AT36" s="124" t="str">
        <f t="shared" si="31"/>
        <v>х</v>
      </c>
      <c r="AU36" s="118" t="s">
        <v>272</v>
      </c>
      <c r="AV36" s="125" t="s">
        <v>272</v>
      </c>
      <c r="AW36" s="124" t="str">
        <f t="shared" si="16"/>
        <v>х</v>
      </c>
      <c r="AX36" s="118" t="s">
        <v>272</v>
      </c>
      <c r="AY36" s="125" t="s">
        <v>272</v>
      </c>
      <c r="AZ36" s="124" t="str">
        <f t="shared" si="17"/>
        <v>х</v>
      </c>
      <c r="BA36" s="118" t="s">
        <v>272</v>
      </c>
      <c r="BB36" s="125">
        <v>44097</v>
      </c>
      <c r="BC36" s="124" t="str">
        <f t="shared" si="18"/>
        <v>Не в срок</v>
      </c>
      <c r="BD36" s="118" t="s">
        <v>274</v>
      </c>
      <c r="BE36" s="125">
        <v>44075</v>
      </c>
      <c r="BF36" s="124" t="str">
        <f t="shared" si="19"/>
        <v>В срок</v>
      </c>
      <c r="BG36" s="118" t="s">
        <v>275</v>
      </c>
      <c r="BH36" s="125">
        <v>44047</v>
      </c>
      <c r="BI36" s="124" t="str">
        <f t="shared" si="20"/>
        <v>В срок</v>
      </c>
      <c r="BJ36" s="118" t="s">
        <v>274</v>
      </c>
      <c r="BK36" s="125">
        <v>44075</v>
      </c>
      <c r="BL36" s="124" t="str">
        <f t="shared" si="21"/>
        <v>В срок</v>
      </c>
      <c r="BM36" s="118" t="s">
        <v>275</v>
      </c>
      <c r="BN36" s="125" t="s">
        <v>272</v>
      </c>
      <c r="BO36" s="124" t="str">
        <f t="shared" si="22"/>
        <v>х</v>
      </c>
      <c r="BP36" s="118" t="s">
        <v>272</v>
      </c>
      <c r="BQ36" s="125" t="s">
        <v>272</v>
      </c>
      <c r="BR36" s="124" t="str">
        <f t="shared" si="23"/>
        <v>х</v>
      </c>
      <c r="BS36" s="118" t="s">
        <v>272</v>
      </c>
      <c r="BT36" s="125" t="s">
        <v>272</v>
      </c>
      <c r="BU36" s="124" t="str">
        <f t="shared" si="30"/>
        <v>х</v>
      </c>
      <c r="BV36" s="118" t="s">
        <v>272</v>
      </c>
      <c r="BW36" s="143">
        <f t="shared" si="24"/>
        <v>11</v>
      </c>
      <c r="BX36" s="143">
        <f t="shared" si="25"/>
        <v>9</v>
      </c>
      <c r="BY36" s="143">
        <f t="shared" si="1"/>
        <v>7</v>
      </c>
      <c r="BZ36" s="55">
        <f t="shared" si="26"/>
        <v>81.818181818181827</v>
      </c>
      <c r="CA36" s="55">
        <f t="shared" si="27"/>
        <v>63.636363636363633</v>
      </c>
      <c r="CB36" s="55">
        <f t="shared" si="28"/>
        <v>69.090909090909093</v>
      </c>
      <c r="CC36" s="94" t="str">
        <f t="shared" si="29"/>
        <v>0</v>
      </c>
    </row>
    <row r="37" spans="1:81" s="56" customFormat="1" ht="50.1" customHeight="1" x14ac:dyDescent="0.3">
      <c r="A37" s="65" t="s">
        <v>60</v>
      </c>
      <c r="B37" s="67" t="s">
        <v>59</v>
      </c>
      <c r="C37" s="125" t="s">
        <v>272</v>
      </c>
      <c r="D37" s="124" t="str">
        <f t="shared" si="2"/>
        <v>х</v>
      </c>
      <c r="E37" s="118" t="s">
        <v>272</v>
      </c>
      <c r="F37" s="125">
        <v>44098</v>
      </c>
      <c r="G37" s="124" t="str">
        <f t="shared" si="3"/>
        <v>Не в срок</v>
      </c>
      <c r="H37" s="118" t="s">
        <v>274</v>
      </c>
      <c r="I37" s="125" t="s">
        <v>272</v>
      </c>
      <c r="J37" s="124" t="str">
        <f t="shared" si="4"/>
        <v>х</v>
      </c>
      <c r="K37" s="118" t="s">
        <v>272</v>
      </c>
      <c r="L37" s="125" t="s">
        <v>272</v>
      </c>
      <c r="M37" s="124" t="str">
        <f t="shared" si="5"/>
        <v>х</v>
      </c>
      <c r="N37" s="118" t="s">
        <v>272</v>
      </c>
      <c r="O37" s="125">
        <v>44061</v>
      </c>
      <c r="P37" s="124" t="str">
        <f t="shared" si="6"/>
        <v>Не в срок</v>
      </c>
      <c r="Q37" s="118" t="s">
        <v>275</v>
      </c>
      <c r="R37" s="125" t="s">
        <v>272</v>
      </c>
      <c r="S37" s="124" t="str">
        <f t="shared" si="7"/>
        <v>х</v>
      </c>
      <c r="T37" s="118" t="s">
        <v>272</v>
      </c>
      <c r="U37" s="125">
        <v>44127</v>
      </c>
      <c r="V37" s="124" t="str">
        <f t="shared" si="8"/>
        <v>Не в срок</v>
      </c>
      <c r="W37" s="118" t="s">
        <v>274</v>
      </c>
      <c r="X37" s="125" t="s">
        <v>272</v>
      </c>
      <c r="Y37" s="124" t="str">
        <f t="shared" si="9"/>
        <v>х</v>
      </c>
      <c r="Z37" s="118" t="s">
        <v>272</v>
      </c>
      <c r="AA37" s="125" t="s">
        <v>272</v>
      </c>
      <c r="AB37" s="124" t="str">
        <f t="shared" si="10"/>
        <v>х</v>
      </c>
      <c r="AC37" s="118" t="s">
        <v>272</v>
      </c>
      <c r="AD37" s="125">
        <v>44033</v>
      </c>
      <c r="AE37" s="124" t="str">
        <f t="shared" si="11"/>
        <v>В срок</v>
      </c>
      <c r="AF37" s="118" t="s">
        <v>274</v>
      </c>
      <c r="AG37" s="125" t="s">
        <v>272</v>
      </c>
      <c r="AH37" s="124" t="str">
        <f t="shared" si="12"/>
        <v>х</v>
      </c>
      <c r="AI37" s="118" t="s">
        <v>272</v>
      </c>
      <c r="AJ37" s="125" t="s">
        <v>272</v>
      </c>
      <c r="AK37" s="124" t="str">
        <f t="shared" si="13"/>
        <v>х</v>
      </c>
      <c r="AL37" s="118" t="s">
        <v>272</v>
      </c>
      <c r="AM37" s="125">
        <v>44075</v>
      </c>
      <c r="AN37" s="124" t="str">
        <f t="shared" si="14"/>
        <v>Не в срок</v>
      </c>
      <c r="AO37" s="118" t="s">
        <v>274</v>
      </c>
      <c r="AP37" s="125" t="s">
        <v>279</v>
      </c>
      <c r="AQ37" s="124" t="str">
        <f t="shared" si="15"/>
        <v>Не в срок</v>
      </c>
      <c r="AR37" s="118" t="s">
        <v>275</v>
      </c>
      <c r="AS37" s="125" t="s">
        <v>272</v>
      </c>
      <c r="AT37" s="124" t="str">
        <f t="shared" si="31"/>
        <v>х</v>
      </c>
      <c r="AU37" s="118" t="s">
        <v>272</v>
      </c>
      <c r="AV37" s="125" t="s">
        <v>272</v>
      </c>
      <c r="AW37" s="124" t="str">
        <f t="shared" si="16"/>
        <v>х</v>
      </c>
      <c r="AX37" s="118" t="s">
        <v>272</v>
      </c>
      <c r="AY37" s="125" t="s">
        <v>272</v>
      </c>
      <c r="AZ37" s="124" t="str">
        <f t="shared" si="17"/>
        <v>х</v>
      </c>
      <c r="BA37" s="118" t="s">
        <v>272</v>
      </c>
      <c r="BB37" s="125">
        <v>44103</v>
      </c>
      <c r="BC37" s="124" t="str">
        <f t="shared" si="18"/>
        <v>Не в срок</v>
      </c>
      <c r="BD37" s="118" t="s">
        <v>274</v>
      </c>
      <c r="BE37" s="125" t="s">
        <v>279</v>
      </c>
      <c r="BF37" s="124" t="str">
        <f t="shared" si="19"/>
        <v>Не в срок</v>
      </c>
      <c r="BG37" s="118" t="s">
        <v>275</v>
      </c>
      <c r="BH37" s="125" t="s">
        <v>279</v>
      </c>
      <c r="BI37" s="124" t="str">
        <f t="shared" si="20"/>
        <v>Не в срок</v>
      </c>
      <c r="BJ37" s="118" t="s">
        <v>275</v>
      </c>
      <c r="BK37" s="125">
        <v>44075</v>
      </c>
      <c r="BL37" s="124" t="str">
        <f t="shared" si="21"/>
        <v>В срок</v>
      </c>
      <c r="BM37" s="118" t="s">
        <v>275</v>
      </c>
      <c r="BN37" s="125" t="s">
        <v>272</v>
      </c>
      <c r="BO37" s="124" t="str">
        <f t="shared" si="22"/>
        <v>х</v>
      </c>
      <c r="BP37" s="118" t="s">
        <v>272</v>
      </c>
      <c r="BQ37" s="125" t="s">
        <v>272</v>
      </c>
      <c r="BR37" s="124" t="str">
        <f t="shared" si="23"/>
        <v>х</v>
      </c>
      <c r="BS37" s="118" t="s">
        <v>272</v>
      </c>
      <c r="BT37" s="125" t="s">
        <v>272</v>
      </c>
      <c r="BU37" s="124" t="str">
        <f t="shared" si="30"/>
        <v>х</v>
      </c>
      <c r="BV37" s="118" t="s">
        <v>272</v>
      </c>
      <c r="BW37" s="143">
        <f t="shared" si="24"/>
        <v>10</v>
      </c>
      <c r="BX37" s="143">
        <f t="shared" si="25"/>
        <v>2</v>
      </c>
      <c r="BY37" s="143">
        <f t="shared" si="1"/>
        <v>5</v>
      </c>
      <c r="BZ37" s="55">
        <f t="shared" si="26"/>
        <v>20</v>
      </c>
      <c r="CA37" s="55">
        <f t="shared" si="27"/>
        <v>50</v>
      </c>
      <c r="CB37" s="55">
        <f t="shared" si="28"/>
        <v>41</v>
      </c>
      <c r="CC37" s="94" t="str">
        <f t="shared" si="29"/>
        <v>0</v>
      </c>
    </row>
    <row r="38" spans="1:81" s="56" customFormat="1" ht="50.1" customHeight="1" x14ac:dyDescent="0.3">
      <c r="A38" s="65">
        <v>875</v>
      </c>
      <c r="B38" s="67" t="s">
        <v>6</v>
      </c>
      <c r="C38" s="125" t="s">
        <v>272</v>
      </c>
      <c r="D38" s="124" t="str">
        <f t="shared" si="2"/>
        <v>х</v>
      </c>
      <c r="E38" s="118" t="s">
        <v>272</v>
      </c>
      <c r="F38" s="125">
        <v>44015</v>
      </c>
      <c r="G38" s="124" t="str">
        <f t="shared" si="3"/>
        <v>В срок</v>
      </c>
      <c r="H38" s="118" t="s">
        <v>274</v>
      </c>
      <c r="I38" s="125" t="s">
        <v>272</v>
      </c>
      <c r="J38" s="124" t="str">
        <f t="shared" si="4"/>
        <v>х</v>
      </c>
      <c r="K38" s="118" t="s">
        <v>272</v>
      </c>
      <c r="L38" s="125" t="s">
        <v>272</v>
      </c>
      <c r="M38" s="124" t="str">
        <f t="shared" si="5"/>
        <v>х</v>
      </c>
      <c r="N38" s="118" t="s">
        <v>272</v>
      </c>
      <c r="O38" s="125">
        <v>44036</v>
      </c>
      <c r="P38" s="124" t="str">
        <f t="shared" si="6"/>
        <v>В срок</v>
      </c>
      <c r="Q38" s="118" t="s">
        <v>274</v>
      </c>
      <c r="R38" s="125" t="s">
        <v>272</v>
      </c>
      <c r="S38" s="124" t="str">
        <f t="shared" si="7"/>
        <v>х</v>
      </c>
      <c r="T38" s="118" t="s">
        <v>272</v>
      </c>
      <c r="U38" s="125" t="s">
        <v>272</v>
      </c>
      <c r="V38" s="124" t="str">
        <f t="shared" si="8"/>
        <v>х</v>
      </c>
      <c r="W38" s="118" t="s">
        <v>272</v>
      </c>
      <c r="X38" s="125">
        <v>44043</v>
      </c>
      <c r="Y38" s="124" t="str">
        <f t="shared" si="9"/>
        <v>В срок</v>
      </c>
      <c r="Z38" s="118" t="s">
        <v>274</v>
      </c>
      <c r="AA38" s="125" t="s">
        <v>272</v>
      </c>
      <c r="AB38" s="124" t="str">
        <f t="shared" si="10"/>
        <v>х</v>
      </c>
      <c r="AC38" s="118" t="s">
        <v>272</v>
      </c>
      <c r="AD38" s="125">
        <v>44043</v>
      </c>
      <c r="AE38" s="124" t="str">
        <f t="shared" si="11"/>
        <v>В срок</v>
      </c>
      <c r="AF38" s="118" t="s">
        <v>274</v>
      </c>
      <c r="AG38" s="125">
        <v>44043</v>
      </c>
      <c r="AH38" s="124" t="str">
        <f t="shared" si="12"/>
        <v>В срок</v>
      </c>
      <c r="AI38" s="118" t="s">
        <v>274</v>
      </c>
      <c r="AJ38" s="125">
        <v>44035</v>
      </c>
      <c r="AK38" s="124" t="str">
        <f t="shared" si="13"/>
        <v>В срок</v>
      </c>
      <c r="AL38" s="118" t="s">
        <v>274</v>
      </c>
      <c r="AM38" s="125" t="s">
        <v>272</v>
      </c>
      <c r="AN38" s="124" t="str">
        <f t="shared" si="14"/>
        <v>х</v>
      </c>
      <c r="AO38" s="118" t="s">
        <v>272</v>
      </c>
      <c r="AP38" s="125">
        <v>44043</v>
      </c>
      <c r="AQ38" s="124" t="str">
        <f t="shared" si="15"/>
        <v>В срок</v>
      </c>
      <c r="AR38" s="118" t="s">
        <v>274</v>
      </c>
      <c r="AS38" s="125" t="s">
        <v>272</v>
      </c>
      <c r="AT38" s="124" t="str">
        <f t="shared" si="31"/>
        <v>х</v>
      </c>
      <c r="AU38" s="118" t="s">
        <v>272</v>
      </c>
      <c r="AV38" s="125" t="s">
        <v>272</v>
      </c>
      <c r="AW38" s="124" t="str">
        <f t="shared" si="16"/>
        <v>х</v>
      </c>
      <c r="AX38" s="118" t="s">
        <v>272</v>
      </c>
      <c r="AY38" s="125" t="s">
        <v>272</v>
      </c>
      <c r="AZ38" s="124" t="str">
        <f t="shared" si="17"/>
        <v>х</v>
      </c>
      <c r="BA38" s="118" t="s">
        <v>272</v>
      </c>
      <c r="BB38" s="125">
        <v>44074</v>
      </c>
      <c r="BC38" s="124" t="str">
        <f t="shared" si="18"/>
        <v>В срок</v>
      </c>
      <c r="BD38" s="118" t="s">
        <v>275</v>
      </c>
      <c r="BE38" s="125">
        <v>44075</v>
      </c>
      <c r="BF38" s="124" t="str">
        <f t="shared" si="19"/>
        <v>В срок</v>
      </c>
      <c r="BG38" s="118" t="s">
        <v>274</v>
      </c>
      <c r="BH38" s="125" t="s">
        <v>272</v>
      </c>
      <c r="BI38" s="124" t="str">
        <f t="shared" si="20"/>
        <v>х</v>
      </c>
      <c r="BJ38" s="118" t="s">
        <v>272</v>
      </c>
      <c r="BK38" s="125" t="s">
        <v>272</v>
      </c>
      <c r="BL38" s="124" t="str">
        <f t="shared" si="21"/>
        <v>х</v>
      </c>
      <c r="BM38" s="118" t="s">
        <v>272</v>
      </c>
      <c r="BN38" s="125" t="s">
        <v>272</v>
      </c>
      <c r="BO38" s="124" t="str">
        <f t="shared" si="22"/>
        <v>х</v>
      </c>
      <c r="BP38" s="118" t="s">
        <v>272</v>
      </c>
      <c r="BQ38" s="125">
        <v>44075</v>
      </c>
      <c r="BR38" s="124" t="str">
        <f t="shared" si="23"/>
        <v>В срок</v>
      </c>
      <c r="BS38" s="118" t="s">
        <v>275</v>
      </c>
      <c r="BT38" s="125" t="s">
        <v>272</v>
      </c>
      <c r="BU38" s="124" t="str">
        <f t="shared" si="30"/>
        <v>х</v>
      </c>
      <c r="BV38" s="118" t="s">
        <v>272</v>
      </c>
      <c r="BW38" s="143">
        <f t="shared" si="24"/>
        <v>10</v>
      </c>
      <c r="BX38" s="143">
        <f t="shared" si="25"/>
        <v>10</v>
      </c>
      <c r="BY38" s="143">
        <f t="shared" si="1"/>
        <v>8</v>
      </c>
      <c r="BZ38" s="55">
        <f t="shared" si="26"/>
        <v>100</v>
      </c>
      <c r="CA38" s="55">
        <f t="shared" si="27"/>
        <v>80</v>
      </c>
      <c r="CB38" s="55">
        <f t="shared" si="28"/>
        <v>86</v>
      </c>
      <c r="CC38" s="94" t="str">
        <f t="shared" si="29"/>
        <v>1</v>
      </c>
    </row>
    <row r="39" spans="1:81" s="56" customFormat="1" ht="50.1" customHeight="1" x14ac:dyDescent="0.3">
      <c r="A39" s="65">
        <v>880</v>
      </c>
      <c r="B39" s="66" t="s">
        <v>49</v>
      </c>
      <c r="C39" s="125" t="s">
        <v>272</v>
      </c>
      <c r="D39" s="124" t="str">
        <f t="shared" si="2"/>
        <v>х</v>
      </c>
      <c r="E39" s="118" t="s">
        <v>272</v>
      </c>
      <c r="F39" s="125">
        <v>44084</v>
      </c>
      <c r="G39" s="124" t="str">
        <f t="shared" si="3"/>
        <v>Не в срок</v>
      </c>
      <c r="H39" s="118" t="s">
        <v>274</v>
      </c>
      <c r="I39" s="125" t="s">
        <v>272</v>
      </c>
      <c r="J39" s="124" t="str">
        <f t="shared" si="4"/>
        <v>х</v>
      </c>
      <c r="K39" s="118" t="s">
        <v>272</v>
      </c>
      <c r="L39" s="125" t="s">
        <v>272</v>
      </c>
      <c r="M39" s="124" t="str">
        <f t="shared" si="5"/>
        <v>х</v>
      </c>
      <c r="N39" s="118" t="s">
        <v>272</v>
      </c>
      <c r="O39" s="125">
        <v>44036</v>
      </c>
      <c r="P39" s="124" t="str">
        <f t="shared" si="6"/>
        <v>В срок</v>
      </c>
      <c r="Q39" s="118" t="s">
        <v>274</v>
      </c>
      <c r="R39" s="125" t="s">
        <v>272</v>
      </c>
      <c r="S39" s="124" t="str">
        <f t="shared" si="7"/>
        <v>х</v>
      </c>
      <c r="T39" s="118" t="s">
        <v>272</v>
      </c>
      <c r="U39" s="125">
        <v>44089</v>
      </c>
      <c r="V39" s="124" t="str">
        <f t="shared" si="8"/>
        <v>Не в срок</v>
      </c>
      <c r="W39" s="118" t="s">
        <v>274</v>
      </c>
      <c r="X39" s="125">
        <v>44092</v>
      </c>
      <c r="Y39" s="124" t="str">
        <f t="shared" si="9"/>
        <v>Не в срок</v>
      </c>
      <c r="Z39" s="118" t="s">
        <v>274</v>
      </c>
      <c r="AA39" s="125" t="s">
        <v>272</v>
      </c>
      <c r="AB39" s="124" t="str">
        <f t="shared" si="10"/>
        <v>х</v>
      </c>
      <c r="AC39" s="118" t="s">
        <v>272</v>
      </c>
      <c r="AD39" s="125">
        <v>44035</v>
      </c>
      <c r="AE39" s="124" t="str">
        <f t="shared" si="11"/>
        <v>В срок</v>
      </c>
      <c r="AF39" s="118" t="s">
        <v>274</v>
      </c>
      <c r="AG39" s="125" t="s">
        <v>272</v>
      </c>
      <c r="AH39" s="124" t="str">
        <f t="shared" si="12"/>
        <v>х</v>
      </c>
      <c r="AI39" s="118" t="s">
        <v>272</v>
      </c>
      <c r="AJ39" s="125" t="s">
        <v>272</v>
      </c>
      <c r="AK39" s="124" t="str">
        <f t="shared" si="13"/>
        <v>х</v>
      </c>
      <c r="AL39" s="118" t="s">
        <v>272</v>
      </c>
      <c r="AM39" s="125" t="s">
        <v>272</v>
      </c>
      <c r="AN39" s="124" t="str">
        <f t="shared" si="14"/>
        <v>х</v>
      </c>
      <c r="AO39" s="118" t="s">
        <v>272</v>
      </c>
      <c r="AP39" s="125">
        <v>44053</v>
      </c>
      <c r="AQ39" s="124" t="str">
        <f t="shared" si="15"/>
        <v>В срок</v>
      </c>
      <c r="AR39" s="118" t="s">
        <v>274</v>
      </c>
      <c r="AS39" s="125" t="s">
        <v>272</v>
      </c>
      <c r="AT39" s="124" t="str">
        <f t="shared" si="31"/>
        <v>х</v>
      </c>
      <c r="AU39" s="118" t="s">
        <v>272</v>
      </c>
      <c r="AV39" s="125" t="s">
        <v>272</v>
      </c>
      <c r="AW39" s="124" t="str">
        <f t="shared" si="16"/>
        <v>х</v>
      </c>
      <c r="AX39" s="118" t="s">
        <v>272</v>
      </c>
      <c r="AY39" s="125" t="s">
        <v>272</v>
      </c>
      <c r="AZ39" s="124" t="str">
        <f t="shared" si="17"/>
        <v>х</v>
      </c>
      <c r="BA39" s="118" t="s">
        <v>272</v>
      </c>
      <c r="BB39" s="125">
        <v>44098</v>
      </c>
      <c r="BC39" s="124" t="str">
        <f t="shared" si="18"/>
        <v>Не в срок</v>
      </c>
      <c r="BD39" s="118" t="s">
        <v>274</v>
      </c>
      <c r="BE39" s="125">
        <v>44076</v>
      </c>
      <c r="BF39" s="124" t="str">
        <f t="shared" si="19"/>
        <v>Не в срок</v>
      </c>
      <c r="BG39" s="118" t="s">
        <v>274</v>
      </c>
      <c r="BH39" s="125">
        <v>44075</v>
      </c>
      <c r="BI39" s="124" t="str">
        <f t="shared" si="20"/>
        <v>В срок</v>
      </c>
      <c r="BJ39" s="118" t="s">
        <v>274</v>
      </c>
      <c r="BK39" s="125">
        <v>44076</v>
      </c>
      <c r="BL39" s="124" t="str">
        <f t="shared" si="21"/>
        <v>Не в срок</v>
      </c>
      <c r="BM39" s="118" t="s">
        <v>274</v>
      </c>
      <c r="BN39" s="125">
        <v>44075</v>
      </c>
      <c r="BO39" s="124" t="str">
        <f t="shared" si="22"/>
        <v>В срок</v>
      </c>
      <c r="BP39" s="118" t="s">
        <v>274</v>
      </c>
      <c r="BQ39" s="125">
        <v>44076</v>
      </c>
      <c r="BR39" s="124" t="str">
        <f t="shared" si="23"/>
        <v>Не в срок</v>
      </c>
      <c r="BS39" s="118" t="s">
        <v>274</v>
      </c>
      <c r="BT39" s="125" t="s">
        <v>272</v>
      </c>
      <c r="BU39" s="124" t="str">
        <f t="shared" si="30"/>
        <v>х</v>
      </c>
      <c r="BV39" s="118" t="s">
        <v>272</v>
      </c>
      <c r="BW39" s="143">
        <f t="shared" si="24"/>
        <v>12</v>
      </c>
      <c r="BX39" s="143">
        <f t="shared" si="25"/>
        <v>5</v>
      </c>
      <c r="BY39" s="143">
        <f t="shared" si="1"/>
        <v>12</v>
      </c>
      <c r="BZ39" s="55">
        <f t="shared" si="26"/>
        <v>41.666666666666671</v>
      </c>
      <c r="CA39" s="55">
        <f t="shared" si="27"/>
        <v>100</v>
      </c>
      <c r="CB39" s="55">
        <f t="shared" si="28"/>
        <v>82.5</v>
      </c>
      <c r="CC39" s="94" t="str">
        <f t="shared" si="29"/>
        <v>1</v>
      </c>
    </row>
    <row r="40" spans="1:81" s="56" customFormat="1" ht="50.1" customHeight="1" x14ac:dyDescent="0.3">
      <c r="A40" s="65">
        <v>886</v>
      </c>
      <c r="B40" s="66" t="s">
        <v>46</v>
      </c>
      <c r="C40" s="125" t="s">
        <v>272</v>
      </c>
      <c r="D40" s="124" t="str">
        <f t="shared" si="2"/>
        <v>х</v>
      </c>
      <c r="E40" s="118" t="s">
        <v>272</v>
      </c>
      <c r="F40" s="125" t="s">
        <v>272</v>
      </c>
      <c r="G40" s="124" t="str">
        <f t="shared" si="3"/>
        <v>х</v>
      </c>
      <c r="H40" s="118" t="s">
        <v>272</v>
      </c>
      <c r="I40" s="125" t="s">
        <v>272</v>
      </c>
      <c r="J40" s="124" t="str">
        <f t="shared" si="4"/>
        <v>х</v>
      </c>
      <c r="K40" s="118" t="s">
        <v>272</v>
      </c>
      <c r="L40" s="125" t="s">
        <v>272</v>
      </c>
      <c r="M40" s="124" t="str">
        <f t="shared" si="5"/>
        <v>х</v>
      </c>
      <c r="N40" s="118" t="s">
        <v>272</v>
      </c>
      <c r="O40" s="125">
        <v>44043</v>
      </c>
      <c r="P40" s="124" t="str">
        <f t="shared" si="6"/>
        <v>Не в срок</v>
      </c>
      <c r="Q40" s="118" t="s">
        <v>274</v>
      </c>
      <c r="R40" s="125" t="s">
        <v>272</v>
      </c>
      <c r="S40" s="124" t="str">
        <f t="shared" si="7"/>
        <v>х</v>
      </c>
      <c r="T40" s="118" t="s">
        <v>272</v>
      </c>
      <c r="U40" s="125">
        <v>43983</v>
      </c>
      <c r="V40" s="124" t="str">
        <f t="shared" si="8"/>
        <v>В срок</v>
      </c>
      <c r="W40" s="118" t="s">
        <v>274</v>
      </c>
      <c r="X40" s="125" t="s">
        <v>272</v>
      </c>
      <c r="Y40" s="124" t="str">
        <f t="shared" si="9"/>
        <v>х</v>
      </c>
      <c r="Z40" s="118" t="s">
        <v>272</v>
      </c>
      <c r="AA40" s="125" t="s">
        <v>272</v>
      </c>
      <c r="AB40" s="124" t="str">
        <f t="shared" si="10"/>
        <v>х</v>
      </c>
      <c r="AC40" s="118" t="s">
        <v>272</v>
      </c>
      <c r="AD40" s="125">
        <v>43998</v>
      </c>
      <c r="AE40" s="124" t="str">
        <f t="shared" si="11"/>
        <v>В срок</v>
      </c>
      <c r="AF40" s="118" t="s">
        <v>274</v>
      </c>
      <c r="AG40" s="125" t="s">
        <v>272</v>
      </c>
      <c r="AH40" s="124" t="str">
        <f t="shared" si="12"/>
        <v>х</v>
      </c>
      <c r="AI40" s="118" t="s">
        <v>272</v>
      </c>
      <c r="AJ40" s="125">
        <v>44043</v>
      </c>
      <c r="AK40" s="124" t="str">
        <f t="shared" si="13"/>
        <v>В срок</v>
      </c>
      <c r="AL40" s="118" t="s">
        <v>274</v>
      </c>
      <c r="AM40" s="125" t="s">
        <v>272</v>
      </c>
      <c r="AN40" s="124" t="str">
        <f t="shared" si="14"/>
        <v>х</v>
      </c>
      <c r="AO40" s="118" t="s">
        <v>272</v>
      </c>
      <c r="AP40" s="125" t="s">
        <v>272</v>
      </c>
      <c r="AQ40" s="124" t="str">
        <f t="shared" si="15"/>
        <v>х</v>
      </c>
      <c r="AR40" s="118" t="s">
        <v>272</v>
      </c>
      <c r="AS40" s="125" t="s">
        <v>272</v>
      </c>
      <c r="AT40" s="124" t="str">
        <f t="shared" si="31"/>
        <v>х</v>
      </c>
      <c r="AU40" s="118" t="s">
        <v>272</v>
      </c>
      <c r="AV40" s="125" t="s">
        <v>272</v>
      </c>
      <c r="AW40" s="124" t="str">
        <f t="shared" si="16"/>
        <v>х</v>
      </c>
      <c r="AX40" s="118" t="s">
        <v>272</v>
      </c>
      <c r="AY40" s="125" t="s">
        <v>272</v>
      </c>
      <c r="AZ40" s="124" t="str">
        <f t="shared" si="17"/>
        <v>х</v>
      </c>
      <c r="BA40" s="118" t="s">
        <v>272</v>
      </c>
      <c r="BB40" s="125">
        <v>44102</v>
      </c>
      <c r="BC40" s="124" t="str">
        <f t="shared" si="18"/>
        <v>Не в срок</v>
      </c>
      <c r="BD40" s="118" t="s">
        <v>274</v>
      </c>
      <c r="BE40" s="125">
        <v>44075</v>
      </c>
      <c r="BF40" s="124" t="str">
        <f t="shared" si="19"/>
        <v>В срок</v>
      </c>
      <c r="BG40" s="118" t="s">
        <v>275</v>
      </c>
      <c r="BH40" s="125" t="s">
        <v>279</v>
      </c>
      <c r="BI40" s="124" t="str">
        <f t="shared" si="20"/>
        <v>Не в срок</v>
      </c>
      <c r="BJ40" s="118" t="s">
        <v>275</v>
      </c>
      <c r="BK40" s="125" t="s">
        <v>272</v>
      </c>
      <c r="BL40" s="124" t="str">
        <f t="shared" si="21"/>
        <v>х</v>
      </c>
      <c r="BM40" s="118" t="s">
        <v>272</v>
      </c>
      <c r="BN40" s="125">
        <v>44074</v>
      </c>
      <c r="BO40" s="124" t="str">
        <f t="shared" si="22"/>
        <v>В срок</v>
      </c>
      <c r="BP40" s="118" t="s">
        <v>274</v>
      </c>
      <c r="BQ40" s="125" t="s">
        <v>272</v>
      </c>
      <c r="BR40" s="124" t="str">
        <f t="shared" si="23"/>
        <v>х</v>
      </c>
      <c r="BS40" s="118" t="s">
        <v>272</v>
      </c>
      <c r="BT40" s="125" t="s">
        <v>272</v>
      </c>
      <c r="BU40" s="124" t="str">
        <f t="shared" si="30"/>
        <v>х</v>
      </c>
      <c r="BV40" s="118" t="s">
        <v>272</v>
      </c>
      <c r="BW40" s="143">
        <f t="shared" si="24"/>
        <v>8</v>
      </c>
      <c r="BX40" s="143">
        <f t="shared" si="25"/>
        <v>5</v>
      </c>
      <c r="BY40" s="143">
        <f t="shared" si="1"/>
        <v>6</v>
      </c>
      <c r="BZ40" s="55">
        <f t="shared" si="26"/>
        <v>62.5</v>
      </c>
      <c r="CA40" s="55">
        <f t="shared" si="27"/>
        <v>75</v>
      </c>
      <c r="CB40" s="55">
        <f t="shared" si="28"/>
        <v>71.25</v>
      </c>
      <c r="CC40" s="94" t="str">
        <f t="shared" si="29"/>
        <v>0</v>
      </c>
    </row>
    <row r="41" spans="1:81" s="56" customFormat="1" ht="50.1" customHeight="1" x14ac:dyDescent="0.3">
      <c r="A41" s="65">
        <v>892</v>
      </c>
      <c r="B41" s="66" t="s">
        <v>39</v>
      </c>
      <c r="C41" s="125" t="s">
        <v>272</v>
      </c>
      <c r="D41" s="124" t="str">
        <f t="shared" si="2"/>
        <v>х</v>
      </c>
      <c r="E41" s="118" t="s">
        <v>272</v>
      </c>
      <c r="F41" s="125" t="s">
        <v>272</v>
      </c>
      <c r="G41" s="124" t="str">
        <f t="shared" si="3"/>
        <v>х</v>
      </c>
      <c r="H41" s="118" t="s">
        <v>272</v>
      </c>
      <c r="I41" s="125" t="s">
        <v>272</v>
      </c>
      <c r="J41" s="124" t="str">
        <f t="shared" si="4"/>
        <v>х</v>
      </c>
      <c r="K41" s="118" t="s">
        <v>272</v>
      </c>
      <c r="L41" s="125" t="s">
        <v>272</v>
      </c>
      <c r="M41" s="124" t="str">
        <f t="shared" si="5"/>
        <v>х</v>
      </c>
      <c r="N41" s="118" t="s">
        <v>272</v>
      </c>
      <c r="O41" s="125" t="s">
        <v>272</v>
      </c>
      <c r="P41" s="124" t="str">
        <f t="shared" si="6"/>
        <v>х</v>
      </c>
      <c r="Q41" s="118" t="s">
        <v>272</v>
      </c>
      <c r="R41" s="125" t="s">
        <v>272</v>
      </c>
      <c r="S41" s="124" t="str">
        <f t="shared" si="7"/>
        <v>х</v>
      </c>
      <c r="T41" s="118" t="s">
        <v>272</v>
      </c>
      <c r="U41" s="125">
        <v>44015</v>
      </c>
      <c r="V41" s="124" t="str">
        <f t="shared" si="8"/>
        <v>В срок</v>
      </c>
      <c r="W41" s="118" t="s">
        <v>274</v>
      </c>
      <c r="X41" s="125">
        <v>44015</v>
      </c>
      <c r="Y41" s="124" t="str">
        <f t="shared" si="9"/>
        <v>В срок</v>
      </c>
      <c r="Z41" s="118" t="s">
        <v>274</v>
      </c>
      <c r="AA41" s="125" t="s">
        <v>272</v>
      </c>
      <c r="AB41" s="124" t="str">
        <f t="shared" si="10"/>
        <v>х</v>
      </c>
      <c r="AC41" s="118" t="s">
        <v>272</v>
      </c>
      <c r="AD41" s="125">
        <v>44019</v>
      </c>
      <c r="AE41" s="124" t="str">
        <f t="shared" si="11"/>
        <v>В срок</v>
      </c>
      <c r="AF41" s="118" t="s">
        <v>274</v>
      </c>
      <c r="AG41" s="125" t="s">
        <v>272</v>
      </c>
      <c r="AH41" s="124" t="str">
        <f t="shared" si="12"/>
        <v>х</v>
      </c>
      <c r="AI41" s="118" t="s">
        <v>272</v>
      </c>
      <c r="AJ41" s="125" t="s">
        <v>272</v>
      </c>
      <c r="AK41" s="124" t="str">
        <f t="shared" si="13"/>
        <v>х</v>
      </c>
      <c r="AL41" s="118" t="s">
        <v>272</v>
      </c>
      <c r="AM41" s="125" t="s">
        <v>272</v>
      </c>
      <c r="AN41" s="124" t="str">
        <f t="shared" si="14"/>
        <v>х</v>
      </c>
      <c r="AO41" s="118" t="s">
        <v>272</v>
      </c>
      <c r="AP41" s="125">
        <v>44015</v>
      </c>
      <c r="AQ41" s="124" t="str">
        <f t="shared" si="15"/>
        <v>В срок</v>
      </c>
      <c r="AR41" s="118" t="s">
        <v>274</v>
      </c>
      <c r="AS41" s="125" t="s">
        <v>272</v>
      </c>
      <c r="AT41" s="124" t="str">
        <f t="shared" si="31"/>
        <v>х</v>
      </c>
      <c r="AU41" s="118" t="s">
        <v>272</v>
      </c>
      <c r="AV41" s="125" t="s">
        <v>272</v>
      </c>
      <c r="AW41" s="124" t="str">
        <f t="shared" si="16"/>
        <v>х</v>
      </c>
      <c r="AX41" s="118" t="s">
        <v>272</v>
      </c>
      <c r="AY41" s="125" t="s">
        <v>272</v>
      </c>
      <c r="AZ41" s="124" t="str">
        <f t="shared" si="17"/>
        <v>х</v>
      </c>
      <c r="BA41" s="118" t="s">
        <v>272</v>
      </c>
      <c r="BB41" s="125">
        <v>44075</v>
      </c>
      <c r="BC41" s="124" t="str">
        <f t="shared" si="18"/>
        <v>Не в срок</v>
      </c>
      <c r="BD41" s="118" t="s">
        <v>274</v>
      </c>
      <c r="BE41" s="125">
        <v>44015</v>
      </c>
      <c r="BF41" s="124" t="str">
        <f t="shared" si="19"/>
        <v>В срок</v>
      </c>
      <c r="BG41" s="118" t="s">
        <v>274</v>
      </c>
      <c r="BH41" s="125">
        <v>44015</v>
      </c>
      <c r="BI41" s="124" t="str">
        <f t="shared" si="20"/>
        <v>В срок</v>
      </c>
      <c r="BJ41" s="118" t="s">
        <v>274</v>
      </c>
      <c r="BK41" s="125" t="s">
        <v>272</v>
      </c>
      <c r="BL41" s="124" t="str">
        <f t="shared" si="21"/>
        <v>х</v>
      </c>
      <c r="BM41" s="118" t="s">
        <v>272</v>
      </c>
      <c r="BN41" s="125">
        <v>44067</v>
      </c>
      <c r="BO41" s="124" t="str">
        <f t="shared" si="22"/>
        <v>В срок</v>
      </c>
      <c r="BP41" s="118" t="s">
        <v>274</v>
      </c>
      <c r="BQ41" s="125" t="s">
        <v>272</v>
      </c>
      <c r="BR41" s="124" t="str">
        <f t="shared" si="23"/>
        <v>х</v>
      </c>
      <c r="BS41" s="118" t="s">
        <v>272</v>
      </c>
      <c r="BT41" s="125" t="s">
        <v>272</v>
      </c>
      <c r="BU41" s="124" t="str">
        <f t="shared" si="30"/>
        <v>х</v>
      </c>
      <c r="BV41" s="118" t="s">
        <v>272</v>
      </c>
      <c r="BW41" s="143">
        <f t="shared" si="24"/>
        <v>8</v>
      </c>
      <c r="BX41" s="143">
        <f t="shared" si="25"/>
        <v>7</v>
      </c>
      <c r="BY41" s="143">
        <f t="shared" si="1"/>
        <v>8</v>
      </c>
      <c r="BZ41" s="55">
        <f t="shared" ref="BZ41" si="33">IF(BW41=0,"х",BX41/BW41*100)</f>
        <v>87.5</v>
      </c>
      <c r="CA41" s="55">
        <f t="shared" ref="CA41" si="34">IF(BW41=0,"х",BY41/BW41*100)</f>
        <v>100</v>
      </c>
      <c r="CB41" s="55">
        <f t="shared" ref="CB41" si="35">IF(BW41=0,"х",((BZ41*0.3)+(CA41*0.7)))</f>
        <v>96.25</v>
      </c>
      <c r="CC41" s="94" t="str">
        <f t="shared" ref="CC41" si="36">IF(CB41="х","1",IF(CB41=100,"5",IF(AND(CB41&gt;=90,CB41&lt;100),"3",IF(AND(CB41&gt;=80,CB41&lt;90),"1",IF(AND(CB41&lt;80),"0")))))</f>
        <v>3</v>
      </c>
    </row>
    <row r="42" spans="1:81" x14ac:dyDescent="0.3">
      <c r="A42" s="44"/>
      <c r="B42" s="44"/>
      <c r="C42" s="45"/>
      <c r="D42" s="45"/>
      <c r="E42" s="45"/>
      <c r="F42" s="45"/>
      <c r="G42" s="45"/>
      <c r="H42" s="45"/>
      <c r="I42" s="45"/>
      <c r="J42" s="45"/>
      <c r="K42" s="45"/>
      <c r="L42" s="45"/>
      <c r="M42" s="45"/>
      <c r="N42" s="45"/>
      <c r="O42" s="45"/>
      <c r="P42" s="45"/>
      <c r="Q42" s="45"/>
      <c r="R42" s="45"/>
      <c r="S42" s="45"/>
      <c r="T42" s="45"/>
      <c r="U42" s="45"/>
      <c r="V42" s="45"/>
      <c r="W42" s="45"/>
      <c r="X42" s="45"/>
      <c r="Y42" s="45"/>
      <c r="Z42" s="45"/>
      <c r="AA42" s="44"/>
      <c r="AB42" s="44"/>
      <c r="AC42" s="44"/>
      <c r="AD42" s="44"/>
      <c r="AE42" s="44"/>
      <c r="AF42" s="44"/>
      <c r="AG42" s="44"/>
      <c r="AH42" s="44"/>
      <c r="AI42" s="44"/>
      <c r="AJ42" s="44"/>
      <c r="AK42" s="44"/>
      <c r="AL42" s="44"/>
      <c r="AM42" s="44"/>
      <c r="AN42" s="44"/>
      <c r="AO42" s="44"/>
      <c r="AP42" s="44"/>
      <c r="AQ42" s="44"/>
      <c r="AR42" s="44"/>
      <c r="AS42" s="44"/>
      <c r="AT42" s="44"/>
      <c r="AU42" s="44"/>
      <c r="AV42" s="44"/>
      <c r="AW42" s="44"/>
      <c r="AX42" s="44"/>
      <c r="AY42" s="44"/>
      <c r="AZ42" s="44"/>
      <c r="BA42" s="44"/>
      <c r="BB42" s="44"/>
      <c r="BC42" s="44"/>
      <c r="BD42" s="44"/>
      <c r="BE42" s="44"/>
      <c r="BF42" s="44"/>
      <c r="BG42" s="44"/>
      <c r="BH42" s="44"/>
      <c r="BI42" s="44"/>
      <c r="BJ42" s="44"/>
      <c r="BK42" s="44"/>
      <c r="BL42" s="44"/>
      <c r="BM42" s="44"/>
      <c r="BN42" s="44"/>
      <c r="BO42" s="44"/>
      <c r="BP42" s="44"/>
      <c r="BQ42" s="44"/>
      <c r="BR42" s="44"/>
      <c r="BS42" s="44"/>
      <c r="BT42" s="44"/>
      <c r="BU42" s="44"/>
      <c r="BV42" s="44"/>
    </row>
    <row r="43" spans="1:81" x14ac:dyDescent="0.3">
      <c r="A43" s="13"/>
      <c r="B43" s="44"/>
      <c r="C43" s="45"/>
      <c r="D43" s="45"/>
      <c r="E43" s="45"/>
      <c r="F43" s="45"/>
      <c r="G43" s="45"/>
      <c r="H43" s="45"/>
      <c r="I43" s="45"/>
      <c r="J43" s="45"/>
      <c r="K43" s="45"/>
      <c r="L43" s="45"/>
      <c r="M43" s="45"/>
      <c r="N43" s="45"/>
      <c r="O43" s="45"/>
      <c r="P43" s="45"/>
      <c r="Q43" s="45"/>
      <c r="R43" s="45"/>
      <c r="S43" s="45"/>
      <c r="T43" s="45"/>
      <c r="U43" s="45"/>
      <c r="V43" s="45"/>
      <c r="W43" s="45"/>
      <c r="X43" s="45"/>
      <c r="Y43" s="45"/>
      <c r="Z43" s="45"/>
      <c r="AA43" s="44"/>
      <c r="AB43" s="44"/>
      <c r="AC43" s="44"/>
      <c r="AD43" s="44"/>
      <c r="AE43" s="44"/>
      <c r="AF43" s="44"/>
      <c r="AG43" s="44"/>
      <c r="AH43" s="44"/>
      <c r="AI43" s="44"/>
      <c r="AJ43" s="44"/>
      <c r="AK43" s="44"/>
      <c r="AL43" s="44"/>
      <c r="AM43" s="44"/>
      <c r="AN43" s="44"/>
      <c r="AO43" s="44"/>
      <c r="AP43" s="44"/>
      <c r="AQ43" s="44"/>
      <c r="AR43" s="44"/>
      <c r="AS43" s="44"/>
      <c r="AT43" s="44"/>
      <c r="AU43" s="44"/>
      <c r="AV43" s="44"/>
      <c r="AW43" s="44"/>
      <c r="AX43" s="44"/>
      <c r="AY43" s="44"/>
      <c r="AZ43" s="44"/>
      <c r="BA43" s="44"/>
      <c r="BB43" s="44"/>
      <c r="BC43" s="44"/>
      <c r="BD43" s="44"/>
      <c r="BE43" s="44"/>
      <c r="BF43" s="44"/>
      <c r="BG43" s="44"/>
      <c r="BH43" s="44"/>
      <c r="BI43" s="44"/>
      <c r="BJ43" s="44"/>
      <c r="BK43" s="44"/>
      <c r="BL43" s="44"/>
      <c r="BM43" s="44"/>
      <c r="BN43" s="44"/>
      <c r="BO43" s="44"/>
      <c r="BP43" s="44"/>
      <c r="BQ43" s="44"/>
      <c r="BR43" s="44"/>
      <c r="BS43" s="44"/>
      <c r="BT43" s="44"/>
      <c r="BU43" s="44"/>
      <c r="BV43" s="44"/>
    </row>
    <row r="44" spans="1:81" x14ac:dyDescent="0.3">
      <c r="A44" s="13"/>
      <c r="B44" s="44"/>
      <c r="C44" s="45"/>
      <c r="D44" s="45"/>
      <c r="E44" s="45"/>
      <c r="F44" s="45"/>
      <c r="G44" s="45"/>
      <c r="H44" s="45"/>
      <c r="I44" s="45"/>
      <c r="J44" s="45"/>
      <c r="K44" s="45"/>
      <c r="L44" s="45"/>
      <c r="M44" s="45"/>
      <c r="N44" s="45"/>
      <c r="O44" s="45"/>
      <c r="P44" s="45"/>
      <c r="Q44" s="45"/>
      <c r="R44" s="45"/>
      <c r="S44" s="45"/>
      <c r="T44" s="45"/>
      <c r="U44" s="45"/>
      <c r="V44" s="45"/>
      <c r="W44" s="45"/>
      <c r="X44" s="45"/>
      <c r="Y44" s="45"/>
      <c r="Z44" s="45"/>
      <c r="AA44" s="44"/>
      <c r="AB44" s="44"/>
      <c r="AC44" s="44"/>
      <c r="AD44" s="44"/>
      <c r="AE44" s="44"/>
      <c r="AF44" s="44"/>
      <c r="AG44" s="44"/>
      <c r="AH44" s="44"/>
      <c r="AI44" s="44"/>
      <c r="AJ44" s="44"/>
      <c r="AK44" s="44"/>
      <c r="AL44" s="44"/>
      <c r="AM44" s="44"/>
      <c r="AN44" s="44"/>
      <c r="AO44" s="44"/>
      <c r="AP44" s="44"/>
      <c r="AQ44" s="44"/>
      <c r="AR44" s="44"/>
      <c r="AS44" s="44"/>
      <c r="AT44" s="44"/>
      <c r="AU44" s="44"/>
      <c r="AV44" s="44"/>
      <c r="AW44" s="44"/>
      <c r="AX44" s="44"/>
      <c r="AY44" s="44"/>
      <c r="AZ44" s="44"/>
      <c r="BA44" s="44"/>
      <c r="BB44" s="44"/>
      <c r="BC44" s="44"/>
      <c r="BD44" s="44"/>
      <c r="BE44" s="44"/>
      <c r="BF44" s="44"/>
      <c r="BG44" s="44"/>
      <c r="BH44" s="44"/>
      <c r="BI44" s="44"/>
      <c r="BJ44" s="44"/>
      <c r="BK44" s="44"/>
      <c r="BL44" s="44"/>
      <c r="BM44" s="44"/>
      <c r="BN44" s="44"/>
      <c r="BO44" s="44"/>
      <c r="BP44" s="44"/>
      <c r="BQ44" s="44"/>
      <c r="BR44" s="44"/>
      <c r="BS44" s="44"/>
      <c r="BT44" s="44"/>
      <c r="BU44" s="44"/>
      <c r="BV44" s="44"/>
    </row>
    <row r="45" spans="1:81" x14ac:dyDescent="0.3">
      <c r="A45" s="13"/>
      <c r="B45" s="44"/>
      <c r="C45" s="45"/>
      <c r="D45" s="45"/>
      <c r="E45" s="45"/>
      <c r="F45" s="45"/>
      <c r="G45" s="45"/>
      <c r="H45" s="45"/>
      <c r="I45" s="45"/>
      <c r="J45" s="45"/>
      <c r="K45" s="45"/>
      <c r="L45" s="45"/>
      <c r="M45" s="45"/>
      <c r="N45" s="45"/>
      <c r="O45" s="45"/>
      <c r="P45" s="45"/>
      <c r="Q45" s="45"/>
      <c r="R45" s="45"/>
      <c r="S45" s="45"/>
      <c r="T45" s="45"/>
      <c r="U45" s="45"/>
      <c r="V45" s="45"/>
      <c r="W45" s="45"/>
      <c r="X45" s="45"/>
      <c r="Y45" s="45"/>
      <c r="Z45" s="45"/>
      <c r="AA45" s="44"/>
      <c r="AB45" s="44"/>
      <c r="AC45" s="44"/>
      <c r="AD45" s="44"/>
      <c r="AE45" s="44"/>
      <c r="AF45" s="44"/>
      <c r="AG45" s="44"/>
      <c r="AH45" s="44"/>
      <c r="AI45" s="44"/>
      <c r="AJ45" s="44"/>
      <c r="AK45" s="44"/>
      <c r="AL45" s="44"/>
      <c r="AM45" s="44"/>
      <c r="AN45" s="44"/>
      <c r="AO45" s="44"/>
      <c r="AP45" s="44"/>
      <c r="AQ45" s="44"/>
      <c r="AR45" s="44"/>
      <c r="AS45" s="44"/>
      <c r="AT45" s="44"/>
      <c r="AU45" s="44"/>
      <c r="AV45" s="44"/>
      <c r="AW45" s="44"/>
      <c r="AX45" s="44"/>
      <c r="AY45" s="44"/>
      <c r="AZ45" s="44"/>
      <c r="BA45" s="44"/>
      <c r="BB45" s="44"/>
      <c r="BC45" s="44"/>
      <c r="BD45" s="44"/>
      <c r="BE45" s="44"/>
      <c r="BF45" s="44"/>
      <c r="BG45" s="44"/>
      <c r="BH45" s="44"/>
      <c r="BI45" s="44"/>
      <c r="BJ45" s="44"/>
      <c r="BK45" s="44"/>
      <c r="BL45" s="44"/>
      <c r="BM45" s="44"/>
      <c r="BN45" s="44"/>
      <c r="BO45" s="44"/>
      <c r="BP45" s="44"/>
      <c r="BQ45" s="44"/>
      <c r="BR45" s="44"/>
      <c r="BS45" s="44"/>
      <c r="BT45" s="44"/>
      <c r="BU45" s="44"/>
      <c r="BV45" s="44"/>
    </row>
    <row r="46" spans="1:81" x14ac:dyDescent="0.3">
      <c r="A46" s="13"/>
      <c r="B46" s="44"/>
      <c r="C46" s="13"/>
      <c r="D46" s="13"/>
      <c r="E46" s="13"/>
      <c r="F46" s="13"/>
      <c r="G46" s="13"/>
      <c r="H46" s="13"/>
      <c r="I46" s="45"/>
      <c r="J46" s="45"/>
      <c r="K46" s="45"/>
      <c r="L46" s="45"/>
      <c r="M46" s="45"/>
      <c r="N46" s="45"/>
      <c r="O46" s="45"/>
      <c r="P46" s="45"/>
      <c r="Q46" s="45"/>
      <c r="R46" s="45"/>
      <c r="S46" s="45"/>
      <c r="T46" s="45"/>
      <c r="U46" s="45"/>
      <c r="V46" s="45"/>
      <c r="W46" s="45"/>
      <c r="X46" s="45"/>
      <c r="Y46" s="45"/>
      <c r="Z46" s="45"/>
      <c r="AA46" s="44"/>
      <c r="AB46" s="44"/>
      <c r="AC46" s="44"/>
      <c r="AD46" s="44"/>
      <c r="AE46" s="44"/>
      <c r="AF46" s="44"/>
      <c r="AG46" s="44"/>
      <c r="AH46" s="44"/>
      <c r="AI46" s="44"/>
      <c r="AJ46" s="44"/>
      <c r="AK46" s="44"/>
      <c r="AL46" s="44"/>
      <c r="AM46" s="44"/>
      <c r="AN46" s="44"/>
      <c r="AO46" s="44"/>
      <c r="AP46" s="44"/>
      <c r="AQ46" s="44"/>
      <c r="AR46" s="44"/>
      <c r="AS46" s="44"/>
      <c r="AT46" s="44"/>
      <c r="AU46" s="44"/>
      <c r="AV46" s="44"/>
      <c r="AW46" s="44"/>
      <c r="AX46" s="44"/>
      <c r="AY46" s="44"/>
      <c r="AZ46" s="44"/>
      <c r="BA46" s="44"/>
      <c r="BB46" s="44"/>
      <c r="BC46" s="44"/>
      <c r="BD46" s="44"/>
      <c r="BE46" s="44"/>
      <c r="BF46" s="44"/>
      <c r="BG46" s="44"/>
      <c r="BH46" s="44"/>
      <c r="BI46" s="44"/>
      <c r="BJ46" s="44"/>
      <c r="BK46" s="44"/>
      <c r="BL46" s="44"/>
      <c r="BM46" s="44"/>
      <c r="BN46" s="44"/>
      <c r="BO46" s="44"/>
      <c r="BP46" s="44"/>
      <c r="BQ46" s="44"/>
      <c r="BR46" s="44"/>
      <c r="BS46" s="44"/>
      <c r="BT46" s="44"/>
      <c r="BU46" s="44"/>
      <c r="BV46" s="44"/>
    </row>
    <row r="47" spans="1:81" x14ac:dyDescent="0.3">
      <c r="A47" s="44"/>
      <c r="B47" s="44"/>
      <c r="C47" s="45"/>
      <c r="D47" s="45"/>
      <c r="E47" s="45"/>
      <c r="F47" s="45"/>
      <c r="G47" s="45"/>
      <c r="H47" s="45"/>
      <c r="I47" s="45"/>
      <c r="J47" s="45"/>
      <c r="K47" s="45"/>
      <c r="L47" s="45"/>
      <c r="M47" s="45"/>
      <c r="N47" s="45"/>
      <c r="O47" s="45"/>
      <c r="P47" s="45"/>
      <c r="Q47" s="45"/>
      <c r="R47" s="45"/>
      <c r="S47" s="45"/>
      <c r="T47" s="45"/>
      <c r="U47" s="45"/>
      <c r="V47" s="45"/>
      <c r="W47" s="45"/>
      <c r="X47" s="45"/>
      <c r="Y47" s="45"/>
      <c r="Z47" s="45"/>
      <c r="AA47" s="44"/>
      <c r="AB47" s="44"/>
      <c r="AC47" s="44"/>
      <c r="AD47" s="44"/>
      <c r="AE47" s="44"/>
      <c r="AF47" s="44"/>
      <c r="AG47" s="44"/>
      <c r="AH47" s="44"/>
      <c r="AI47" s="44"/>
      <c r="AJ47" s="44"/>
      <c r="AK47" s="44"/>
      <c r="AL47" s="44"/>
      <c r="AM47" s="44"/>
      <c r="AN47" s="44"/>
      <c r="AO47" s="44"/>
      <c r="AP47" s="44"/>
      <c r="AQ47" s="44"/>
      <c r="AR47" s="44"/>
      <c r="AS47" s="44"/>
      <c r="AT47" s="44"/>
      <c r="AU47" s="44"/>
      <c r="AV47" s="44"/>
      <c r="AW47" s="44"/>
      <c r="AX47" s="44"/>
      <c r="AY47" s="44"/>
      <c r="AZ47" s="44"/>
      <c r="BA47" s="44"/>
      <c r="BB47" s="44"/>
      <c r="BC47" s="44"/>
      <c r="BD47" s="44"/>
      <c r="BE47" s="44"/>
      <c r="BF47" s="44"/>
      <c r="BG47" s="44"/>
      <c r="BH47" s="44"/>
      <c r="BI47" s="44"/>
      <c r="BJ47" s="44"/>
      <c r="BK47" s="44"/>
      <c r="BL47" s="44"/>
      <c r="BM47" s="44"/>
      <c r="BN47" s="44"/>
      <c r="BO47" s="44"/>
      <c r="BP47" s="44"/>
      <c r="BQ47" s="44"/>
      <c r="BR47" s="44"/>
      <c r="BS47" s="44"/>
      <c r="BT47" s="44"/>
      <c r="BU47" s="44"/>
      <c r="BV47" s="44"/>
    </row>
    <row r="48" spans="1:81" x14ac:dyDescent="0.3">
      <c r="C48" s="45"/>
      <c r="D48" s="45"/>
      <c r="E48" s="45"/>
      <c r="F48" s="45"/>
      <c r="G48" s="45"/>
      <c r="H48" s="45"/>
      <c r="I48" s="45"/>
      <c r="J48" s="45"/>
      <c r="K48" s="45"/>
      <c r="L48" s="45"/>
      <c r="M48" s="45"/>
      <c r="N48" s="45"/>
      <c r="O48" s="45"/>
      <c r="P48" s="45"/>
      <c r="Q48" s="45"/>
      <c r="R48" s="45"/>
      <c r="S48" s="45"/>
      <c r="T48" s="45"/>
      <c r="U48" s="45"/>
      <c r="V48" s="45"/>
      <c r="W48" s="45"/>
      <c r="X48" s="45"/>
      <c r="Y48" s="45"/>
      <c r="Z48" s="45"/>
    </row>
    <row r="49" spans="1:26" x14ac:dyDescent="0.3">
      <c r="C49" s="45"/>
      <c r="D49" s="45"/>
      <c r="E49" s="45"/>
      <c r="F49" s="45"/>
      <c r="G49" s="45"/>
      <c r="H49" s="45"/>
      <c r="I49" s="45"/>
      <c r="J49" s="45"/>
      <c r="K49" s="45"/>
      <c r="L49" s="45"/>
      <c r="M49" s="45"/>
      <c r="N49" s="45"/>
      <c r="O49" s="45"/>
      <c r="P49" s="45"/>
      <c r="Q49" s="45"/>
      <c r="R49" s="45"/>
      <c r="S49" s="45"/>
      <c r="T49" s="45"/>
      <c r="U49" s="45"/>
      <c r="V49" s="45"/>
      <c r="W49" s="45"/>
      <c r="X49" s="45"/>
      <c r="Y49" s="45"/>
      <c r="Z49" s="45"/>
    </row>
    <row r="50" spans="1:26" x14ac:dyDescent="0.3">
      <c r="C50" s="45"/>
      <c r="D50" s="45"/>
      <c r="E50" s="45"/>
      <c r="F50" s="45"/>
      <c r="G50" s="45"/>
      <c r="H50" s="45"/>
      <c r="I50" s="45"/>
      <c r="J50" s="45"/>
      <c r="K50" s="45"/>
      <c r="L50" s="45"/>
      <c r="M50" s="45"/>
      <c r="N50" s="45"/>
      <c r="O50" s="45"/>
      <c r="P50" s="45"/>
      <c r="Q50" s="45"/>
      <c r="R50" s="45"/>
      <c r="S50" s="45"/>
      <c r="T50" s="45"/>
      <c r="U50" s="45"/>
      <c r="V50" s="45"/>
      <c r="W50" s="45"/>
      <c r="X50" s="45"/>
      <c r="Y50" s="45"/>
      <c r="Z50" s="45"/>
    </row>
    <row r="51" spans="1:26" x14ac:dyDescent="0.3">
      <c r="A51" s="13"/>
      <c r="C51" s="45"/>
      <c r="D51" s="45"/>
      <c r="E51" s="45"/>
      <c r="F51" s="45"/>
      <c r="G51" s="45"/>
      <c r="H51" s="45"/>
      <c r="I51" s="45"/>
      <c r="J51" s="45"/>
      <c r="K51" s="45"/>
      <c r="L51" s="45"/>
      <c r="M51" s="45"/>
      <c r="N51" s="45"/>
      <c r="O51" s="45"/>
      <c r="P51" s="45"/>
      <c r="Q51" s="45"/>
      <c r="R51" s="45"/>
      <c r="S51" s="45"/>
      <c r="T51" s="45"/>
      <c r="U51" s="45"/>
      <c r="V51" s="45"/>
      <c r="W51" s="45"/>
      <c r="X51" s="45"/>
      <c r="Y51" s="45"/>
      <c r="Z51" s="45"/>
    </row>
    <row r="52" spans="1:26" x14ac:dyDescent="0.3">
      <c r="A52" s="13"/>
      <c r="C52" s="45"/>
      <c r="D52" s="45"/>
      <c r="E52" s="45"/>
      <c r="F52" s="45"/>
      <c r="G52" s="45"/>
      <c r="H52" s="45"/>
      <c r="I52" s="45"/>
      <c r="J52" s="45"/>
      <c r="K52" s="45"/>
      <c r="L52" s="45"/>
      <c r="M52" s="45"/>
      <c r="N52" s="45"/>
      <c r="O52" s="45"/>
      <c r="P52" s="45"/>
      <c r="Q52" s="45"/>
      <c r="R52" s="45"/>
      <c r="S52" s="45"/>
      <c r="T52" s="45"/>
      <c r="U52" s="45"/>
      <c r="V52" s="45"/>
      <c r="W52" s="45"/>
      <c r="X52" s="45"/>
      <c r="Y52" s="45"/>
      <c r="Z52" s="45"/>
    </row>
    <row r="53" spans="1:26" x14ac:dyDescent="0.3">
      <c r="A53" s="13"/>
      <c r="C53" s="45"/>
      <c r="D53" s="45"/>
      <c r="E53" s="45"/>
      <c r="F53" s="45"/>
      <c r="G53" s="45"/>
      <c r="H53" s="45"/>
      <c r="I53" s="45"/>
      <c r="J53" s="45"/>
      <c r="K53" s="45"/>
      <c r="L53" s="45"/>
      <c r="M53" s="45"/>
      <c r="N53" s="45"/>
      <c r="O53" s="45"/>
      <c r="P53" s="45"/>
      <c r="Q53" s="45"/>
      <c r="R53" s="45"/>
      <c r="S53" s="45"/>
      <c r="T53" s="45"/>
      <c r="U53" s="45"/>
      <c r="V53" s="45"/>
      <c r="W53" s="45"/>
      <c r="X53" s="45"/>
      <c r="Y53" s="45"/>
      <c r="Z53" s="45"/>
    </row>
    <row r="54" spans="1:26" x14ac:dyDescent="0.3">
      <c r="C54" s="45"/>
      <c r="D54" s="45"/>
      <c r="E54" s="45"/>
      <c r="F54" s="45"/>
      <c r="G54" s="45"/>
      <c r="H54" s="45"/>
      <c r="I54" s="45"/>
      <c r="J54" s="45"/>
      <c r="K54" s="45"/>
      <c r="L54" s="45"/>
      <c r="M54" s="45"/>
      <c r="N54" s="45"/>
      <c r="O54" s="45"/>
      <c r="P54" s="45"/>
      <c r="Q54" s="45"/>
      <c r="R54" s="45"/>
      <c r="S54" s="45"/>
      <c r="T54" s="45"/>
      <c r="U54" s="45"/>
      <c r="V54" s="45"/>
      <c r="W54" s="45"/>
      <c r="X54" s="45"/>
      <c r="Y54" s="45"/>
      <c r="Z54" s="45"/>
    </row>
    <row r="55" spans="1:26" x14ac:dyDescent="0.3">
      <c r="C55" s="45"/>
      <c r="D55" s="45"/>
      <c r="E55" s="45"/>
      <c r="F55" s="45"/>
      <c r="G55" s="45"/>
      <c r="H55" s="45"/>
      <c r="I55" s="45"/>
      <c r="J55" s="45"/>
      <c r="K55" s="45"/>
      <c r="L55" s="45"/>
      <c r="M55" s="45"/>
      <c r="N55" s="45"/>
      <c r="O55" s="45"/>
      <c r="P55" s="45"/>
      <c r="Q55" s="45"/>
      <c r="R55" s="45"/>
      <c r="S55" s="45"/>
      <c r="T55" s="45"/>
      <c r="U55" s="45"/>
      <c r="V55" s="45"/>
      <c r="W55" s="45"/>
      <c r="X55" s="45"/>
      <c r="Y55" s="45"/>
      <c r="Z55" s="45"/>
    </row>
    <row r="56" spans="1:26" x14ac:dyDescent="0.3">
      <c r="C56" s="45"/>
      <c r="D56" s="45"/>
      <c r="E56" s="45"/>
      <c r="F56" s="45"/>
      <c r="G56" s="45"/>
      <c r="H56" s="45"/>
      <c r="I56" s="45"/>
      <c r="J56" s="45"/>
      <c r="K56" s="45"/>
      <c r="L56" s="45"/>
      <c r="M56" s="45"/>
      <c r="N56" s="45"/>
      <c r="O56" s="45"/>
      <c r="P56" s="45"/>
      <c r="Q56" s="45"/>
      <c r="R56" s="45"/>
      <c r="S56" s="45"/>
      <c r="T56" s="45"/>
      <c r="U56" s="45"/>
      <c r="V56" s="45"/>
      <c r="W56" s="45"/>
      <c r="X56" s="45"/>
      <c r="Y56" s="45"/>
      <c r="Z56" s="45"/>
    </row>
    <row r="57" spans="1:26" x14ac:dyDescent="0.3">
      <c r="C57" s="45"/>
      <c r="D57" s="45"/>
      <c r="E57" s="45"/>
      <c r="F57" s="45"/>
      <c r="G57" s="45"/>
      <c r="H57" s="45"/>
      <c r="I57" s="45"/>
      <c r="J57" s="45"/>
      <c r="K57" s="45"/>
      <c r="L57" s="45"/>
      <c r="M57" s="45"/>
      <c r="N57" s="45"/>
      <c r="O57" s="45"/>
      <c r="P57" s="45"/>
      <c r="Q57" s="45"/>
      <c r="R57" s="45"/>
      <c r="S57" s="45"/>
      <c r="T57" s="45"/>
      <c r="U57" s="45"/>
      <c r="V57" s="45"/>
      <c r="W57" s="45"/>
      <c r="X57" s="45"/>
      <c r="Y57" s="45"/>
      <c r="Z57" s="45"/>
    </row>
    <row r="58" spans="1:26" x14ac:dyDescent="0.3">
      <c r="C58" s="45"/>
      <c r="D58" s="45"/>
      <c r="E58" s="45"/>
      <c r="F58" s="45"/>
      <c r="G58" s="45"/>
      <c r="H58" s="45"/>
      <c r="I58" s="45"/>
      <c r="J58" s="45"/>
      <c r="K58" s="45"/>
      <c r="L58" s="45"/>
      <c r="M58" s="45"/>
      <c r="N58" s="45"/>
      <c r="O58" s="45"/>
      <c r="P58" s="45"/>
      <c r="Q58" s="45"/>
      <c r="R58" s="45"/>
      <c r="S58" s="45"/>
      <c r="T58" s="45"/>
      <c r="U58" s="45"/>
      <c r="V58" s="45"/>
      <c r="W58" s="45"/>
      <c r="X58" s="45"/>
      <c r="Y58" s="45"/>
      <c r="Z58" s="45"/>
    </row>
    <row r="59" spans="1:26" x14ac:dyDescent="0.3">
      <c r="C59" s="45"/>
      <c r="D59" s="45"/>
      <c r="E59" s="45"/>
      <c r="F59" s="45"/>
      <c r="G59" s="45"/>
      <c r="H59" s="45"/>
      <c r="I59" s="45"/>
      <c r="J59" s="45"/>
      <c r="K59" s="45"/>
      <c r="L59" s="45"/>
      <c r="M59" s="45"/>
      <c r="N59" s="45"/>
      <c r="O59" s="45"/>
      <c r="P59" s="45"/>
      <c r="Q59" s="45"/>
      <c r="R59" s="45"/>
      <c r="S59" s="45"/>
      <c r="T59" s="45"/>
      <c r="U59" s="45"/>
      <c r="V59" s="45"/>
      <c r="W59" s="45"/>
      <c r="X59" s="45"/>
      <c r="Y59" s="45"/>
      <c r="Z59" s="45"/>
    </row>
    <row r="60" spans="1:26" x14ac:dyDescent="0.3">
      <c r="C60" s="45"/>
      <c r="D60" s="45"/>
      <c r="E60" s="45"/>
      <c r="F60" s="45"/>
      <c r="G60" s="45"/>
      <c r="H60" s="45"/>
      <c r="I60" s="45"/>
      <c r="J60" s="45"/>
      <c r="K60" s="45"/>
      <c r="L60" s="45"/>
      <c r="M60" s="45"/>
      <c r="N60" s="45"/>
      <c r="O60" s="45"/>
      <c r="P60" s="45"/>
      <c r="Q60" s="45"/>
      <c r="R60" s="45"/>
      <c r="S60" s="45"/>
      <c r="T60" s="45"/>
      <c r="U60" s="45"/>
      <c r="V60" s="45"/>
      <c r="W60" s="45"/>
      <c r="X60" s="45"/>
      <c r="Y60" s="45"/>
      <c r="Z60" s="45"/>
    </row>
    <row r="61" spans="1:26" x14ac:dyDescent="0.3">
      <c r="C61" s="45"/>
      <c r="D61" s="45"/>
      <c r="E61" s="45"/>
      <c r="F61" s="45"/>
      <c r="G61" s="45"/>
      <c r="H61" s="45"/>
      <c r="I61" s="45"/>
      <c r="J61" s="45"/>
      <c r="K61" s="45"/>
      <c r="L61" s="45"/>
      <c r="M61" s="45"/>
      <c r="N61" s="45"/>
      <c r="O61" s="45"/>
      <c r="P61" s="45"/>
      <c r="Q61" s="45"/>
      <c r="R61" s="45"/>
      <c r="S61" s="45"/>
      <c r="T61" s="45"/>
      <c r="U61" s="45"/>
      <c r="V61" s="45"/>
      <c r="W61" s="45"/>
      <c r="X61" s="45"/>
      <c r="Y61" s="45"/>
      <c r="Z61" s="45"/>
    </row>
    <row r="62" spans="1:26" x14ac:dyDescent="0.3">
      <c r="C62" s="45"/>
      <c r="D62" s="45"/>
      <c r="E62" s="45"/>
      <c r="F62" s="45"/>
      <c r="G62" s="45"/>
      <c r="H62" s="45"/>
      <c r="I62" s="45"/>
      <c r="J62" s="45"/>
      <c r="K62" s="45"/>
      <c r="L62" s="45"/>
      <c r="M62" s="45"/>
      <c r="N62" s="45"/>
      <c r="O62" s="45"/>
      <c r="P62" s="45"/>
      <c r="Q62" s="45"/>
      <c r="R62" s="45"/>
      <c r="S62" s="45"/>
      <c r="T62" s="45"/>
      <c r="U62" s="45"/>
      <c r="V62" s="45"/>
      <c r="W62" s="45"/>
      <c r="X62" s="45"/>
      <c r="Y62" s="45"/>
      <c r="Z62" s="45"/>
    </row>
    <row r="63" spans="1:26" x14ac:dyDescent="0.3">
      <c r="C63" s="45"/>
      <c r="D63" s="45"/>
      <c r="E63" s="45"/>
      <c r="F63" s="45"/>
      <c r="G63" s="45"/>
      <c r="H63" s="45"/>
      <c r="I63" s="45"/>
      <c r="J63" s="45"/>
      <c r="K63" s="45"/>
      <c r="L63" s="45"/>
      <c r="M63" s="45"/>
      <c r="N63" s="45"/>
      <c r="O63" s="45"/>
      <c r="P63" s="45"/>
      <c r="Q63" s="45"/>
      <c r="R63" s="45"/>
      <c r="S63" s="45"/>
      <c r="T63" s="45"/>
      <c r="U63" s="45"/>
      <c r="V63" s="45"/>
      <c r="W63" s="45"/>
      <c r="X63" s="45"/>
      <c r="Y63" s="45"/>
      <c r="Z63" s="45"/>
    </row>
    <row r="64" spans="1:26" x14ac:dyDescent="0.3">
      <c r="C64" s="45"/>
      <c r="D64" s="45"/>
      <c r="E64" s="45"/>
      <c r="F64" s="45"/>
      <c r="G64" s="45"/>
      <c r="H64" s="45"/>
      <c r="I64" s="45"/>
      <c r="J64" s="45"/>
      <c r="K64" s="45"/>
      <c r="L64" s="45"/>
      <c r="M64" s="45"/>
      <c r="N64" s="45"/>
      <c r="O64" s="45"/>
      <c r="P64" s="45"/>
      <c r="Q64" s="45"/>
      <c r="R64" s="45"/>
      <c r="S64" s="45"/>
      <c r="T64" s="45"/>
      <c r="U64" s="45"/>
      <c r="V64" s="45"/>
      <c r="W64" s="45"/>
      <c r="X64" s="45"/>
      <c r="Y64" s="45"/>
      <c r="Z64" s="45"/>
    </row>
    <row r="65" spans="3:26" x14ac:dyDescent="0.3">
      <c r="C65" s="45"/>
      <c r="D65" s="45"/>
      <c r="E65" s="45"/>
      <c r="F65" s="45"/>
      <c r="G65" s="45"/>
      <c r="H65" s="45"/>
      <c r="I65" s="45"/>
      <c r="J65" s="45"/>
      <c r="K65" s="45"/>
      <c r="L65" s="45"/>
      <c r="M65" s="45"/>
      <c r="N65" s="45"/>
      <c r="O65" s="45"/>
      <c r="P65" s="45"/>
      <c r="Q65" s="45"/>
      <c r="R65" s="45"/>
      <c r="S65" s="45"/>
      <c r="T65" s="45"/>
      <c r="U65" s="45"/>
      <c r="V65" s="45"/>
      <c r="W65" s="45"/>
      <c r="X65" s="45"/>
      <c r="Y65" s="45"/>
      <c r="Z65" s="45"/>
    </row>
    <row r="66" spans="3:26" x14ac:dyDescent="0.3">
      <c r="C66" s="45"/>
      <c r="D66" s="45"/>
      <c r="E66" s="45"/>
      <c r="F66" s="45"/>
      <c r="G66" s="45"/>
      <c r="H66" s="45"/>
      <c r="I66" s="45"/>
      <c r="J66" s="45"/>
      <c r="K66" s="45"/>
      <c r="L66" s="45"/>
      <c r="M66" s="45"/>
      <c r="N66" s="45"/>
      <c r="O66" s="45"/>
      <c r="P66" s="45"/>
      <c r="Q66" s="45"/>
      <c r="R66" s="45"/>
      <c r="S66" s="45"/>
      <c r="T66" s="45"/>
      <c r="U66" s="45"/>
      <c r="V66" s="45"/>
      <c r="W66" s="45"/>
      <c r="X66" s="45"/>
      <c r="Y66" s="45"/>
      <c r="Z66" s="45"/>
    </row>
    <row r="67" spans="3:26" x14ac:dyDescent="0.3">
      <c r="C67" s="45"/>
      <c r="D67" s="45"/>
      <c r="E67" s="45"/>
      <c r="F67" s="45"/>
      <c r="G67" s="45"/>
      <c r="H67" s="45"/>
      <c r="I67" s="45"/>
      <c r="J67" s="45"/>
      <c r="K67" s="45"/>
      <c r="L67" s="45"/>
      <c r="M67" s="45"/>
      <c r="N67" s="45"/>
      <c r="O67" s="45"/>
      <c r="P67" s="45"/>
      <c r="Q67" s="45"/>
      <c r="R67" s="45"/>
      <c r="S67" s="45"/>
      <c r="T67" s="45"/>
      <c r="U67" s="45"/>
      <c r="V67" s="45"/>
      <c r="W67" s="45"/>
      <c r="X67" s="45"/>
      <c r="Y67" s="45"/>
      <c r="Z67" s="45"/>
    </row>
    <row r="68" spans="3:26" x14ac:dyDescent="0.3">
      <c r="C68" s="45"/>
      <c r="D68" s="45"/>
      <c r="E68" s="45"/>
      <c r="F68" s="45"/>
      <c r="G68" s="45"/>
      <c r="H68" s="45"/>
      <c r="I68" s="45"/>
      <c r="J68" s="45"/>
      <c r="K68" s="45"/>
      <c r="L68" s="45"/>
      <c r="M68" s="45"/>
      <c r="N68" s="45"/>
      <c r="O68" s="45"/>
      <c r="P68" s="45"/>
      <c r="Q68" s="45"/>
      <c r="R68" s="45"/>
      <c r="S68" s="45"/>
      <c r="T68" s="45"/>
      <c r="U68" s="45"/>
      <c r="V68" s="45"/>
      <c r="W68" s="45"/>
      <c r="X68" s="45"/>
      <c r="Y68" s="45"/>
      <c r="Z68" s="45"/>
    </row>
    <row r="69" spans="3:26" x14ac:dyDescent="0.3">
      <c r="C69" s="45"/>
      <c r="D69" s="45"/>
      <c r="E69" s="45"/>
      <c r="F69" s="45"/>
      <c r="G69" s="45"/>
      <c r="H69" s="45"/>
      <c r="I69" s="45"/>
      <c r="J69" s="45"/>
      <c r="K69" s="45"/>
      <c r="L69" s="45"/>
      <c r="M69" s="45"/>
      <c r="N69" s="45"/>
      <c r="O69" s="45"/>
      <c r="P69" s="45"/>
      <c r="Q69" s="45"/>
      <c r="R69" s="45"/>
      <c r="S69" s="45"/>
      <c r="T69" s="45"/>
      <c r="U69" s="45"/>
      <c r="V69" s="45"/>
      <c r="W69" s="45"/>
      <c r="X69" s="45"/>
      <c r="Y69" s="45"/>
      <c r="Z69" s="45"/>
    </row>
    <row r="70" spans="3:26" x14ac:dyDescent="0.3">
      <c r="C70" s="45"/>
      <c r="D70" s="45"/>
      <c r="E70" s="45"/>
      <c r="F70" s="45"/>
      <c r="G70" s="45"/>
      <c r="H70" s="45"/>
      <c r="I70" s="45"/>
      <c r="J70" s="45"/>
      <c r="K70" s="45"/>
      <c r="L70" s="45"/>
      <c r="M70" s="45"/>
      <c r="N70" s="45"/>
      <c r="O70" s="45"/>
      <c r="P70" s="45"/>
      <c r="Q70" s="45"/>
      <c r="R70" s="45"/>
      <c r="S70" s="45"/>
      <c r="T70" s="45"/>
      <c r="U70" s="45"/>
      <c r="V70" s="45"/>
      <c r="W70" s="45"/>
      <c r="X70" s="45"/>
      <c r="Y70" s="45"/>
      <c r="Z70" s="45"/>
    </row>
    <row r="71" spans="3:26" x14ac:dyDescent="0.3">
      <c r="C71" s="45"/>
      <c r="D71" s="45"/>
      <c r="E71" s="45"/>
      <c r="F71" s="45"/>
      <c r="G71" s="45"/>
      <c r="H71" s="45"/>
      <c r="I71" s="45"/>
      <c r="J71" s="45"/>
      <c r="K71" s="45"/>
      <c r="L71" s="45"/>
      <c r="M71" s="45"/>
      <c r="N71" s="45"/>
      <c r="O71" s="45"/>
      <c r="P71" s="45"/>
      <c r="Q71" s="45"/>
      <c r="R71" s="45"/>
      <c r="S71" s="45"/>
      <c r="T71" s="45"/>
      <c r="U71" s="45"/>
      <c r="V71" s="45"/>
      <c r="W71" s="45"/>
      <c r="X71" s="45"/>
      <c r="Y71" s="45"/>
      <c r="Z71" s="45"/>
    </row>
    <row r="72" spans="3:26" x14ac:dyDescent="0.3">
      <c r="C72" s="45"/>
      <c r="D72" s="45"/>
      <c r="E72" s="45"/>
      <c r="F72" s="45"/>
      <c r="G72" s="45"/>
      <c r="H72" s="45"/>
      <c r="I72" s="45"/>
      <c r="J72" s="45"/>
      <c r="K72" s="45"/>
      <c r="L72" s="45"/>
      <c r="M72" s="45"/>
      <c r="N72" s="45"/>
      <c r="O72" s="45"/>
      <c r="P72" s="45"/>
      <c r="Q72" s="45"/>
      <c r="R72" s="45"/>
      <c r="S72" s="45"/>
      <c r="T72" s="45"/>
      <c r="U72" s="45"/>
      <c r="V72" s="45"/>
      <c r="W72" s="45"/>
      <c r="X72" s="45"/>
      <c r="Y72" s="45"/>
      <c r="Z72" s="45"/>
    </row>
    <row r="73" spans="3:26" x14ac:dyDescent="0.3">
      <c r="C73" s="45"/>
      <c r="D73" s="45"/>
      <c r="E73" s="45"/>
      <c r="F73" s="45"/>
      <c r="G73" s="45"/>
      <c r="H73" s="45"/>
      <c r="I73" s="45"/>
      <c r="J73" s="45"/>
      <c r="K73" s="45"/>
      <c r="L73" s="45"/>
      <c r="M73" s="45"/>
      <c r="N73" s="45"/>
      <c r="O73" s="45"/>
      <c r="P73" s="45"/>
      <c r="Q73" s="45"/>
      <c r="R73" s="45"/>
      <c r="S73" s="45"/>
      <c r="T73" s="45"/>
      <c r="U73" s="45"/>
      <c r="V73" s="45"/>
      <c r="W73" s="45"/>
      <c r="X73" s="45"/>
      <c r="Y73" s="45"/>
      <c r="Z73" s="45"/>
    </row>
    <row r="74" spans="3:26" x14ac:dyDescent="0.3">
      <c r="C74" s="45"/>
      <c r="D74" s="45"/>
      <c r="E74" s="45"/>
      <c r="F74" s="45"/>
      <c r="G74" s="45"/>
      <c r="H74" s="45"/>
      <c r="I74" s="45"/>
      <c r="J74" s="45"/>
      <c r="K74" s="45"/>
      <c r="L74" s="45"/>
      <c r="M74" s="45"/>
      <c r="N74" s="45"/>
      <c r="O74" s="45"/>
      <c r="P74" s="45"/>
      <c r="Q74" s="45"/>
      <c r="R74" s="45"/>
      <c r="S74" s="45"/>
      <c r="T74" s="45"/>
      <c r="U74" s="45"/>
      <c r="V74" s="45"/>
      <c r="W74" s="45"/>
      <c r="X74" s="45"/>
      <c r="Y74" s="45"/>
      <c r="Z74" s="45"/>
    </row>
    <row r="75" spans="3:26" x14ac:dyDescent="0.3">
      <c r="C75" s="45"/>
      <c r="D75" s="45"/>
      <c r="E75" s="45"/>
      <c r="F75" s="45"/>
      <c r="G75" s="45"/>
      <c r="H75" s="45"/>
      <c r="I75" s="45"/>
      <c r="J75" s="45"/>
      <c r="K75" s="45"/>
      <c r="L75" s="45"/>
      <c r="M75" s="45"/>
      <c r="N75" s="45"/>
      <c r="O75" s="45"/>
      <c r="P75" s="45"/>
      <c r="Q75" s="45"/>
      <c r="R75" s="45"/>
      <c r="S75" s="45"/>
      <c r="T75" s="45"/>
      <c r="U75" s="45"/>
      <c r="V75" s="45"/>
      <c r="W75" s="45"/>
      <c r="X75" s="45"/>
      <c r="Y75" s="45"/>
      <c r="Z75" s="45"/>
    </row>
    <row r="76" spans="3:26" x14ac:dyDescent="0.3">
      <c r="C76" s="45"/>
      <c r="D76" s="45"/>
      <c r="E76" s="45"/>
      <c r="F76" s="45"/>
      <c r="G76" s="45"/>
      <c r="H76" s="45"/>
      <c r="I76" s="45"/>
      <c r="J76" s="45"/>
      <c r="K76" s="45"/>
      <c r="L76" s="45"/>
      <c r="M76" s="45"/>
      <c r="N76" s="45"/>
      <c r="O76" s="45"/>
      <c r="P76" s="45"/>
      <c r="Q76" s="45"/>
      <c r="R76" s="45"/>
      <c r="S76" s="45"/>
      <c r="T76" s="45"/>
      <c r="U76" s="45"/>
      <c r="V76" s="45"/>
      <c r="W76" s="45"/>
      <c r="X76" s="45"/>
      <c r="Y76" s="45"/>
      <c r="Z76" s="45"/>
    </row>
    <row r="77" spans="3:26" x14ac:dyDescent="0.3">
      <c r="C77" s="45"/>
      <c r="D77" s="45"/>
      <c r="E77" s="45"/>
      <c r="F77" s="45"/>
      <c r="G77" s="45"/>
      <c r="H77" s="45"/>
      <c r="I77" s="45"/>
      <c r="J77" s="45"/>
      <c r="K77" s="45"/>
      <c r="L77" s="45"/>
      <c r="M77" s="45"/>
      <c r="N77" s="45"/>
      <c r="O77" s="45"/>
      <c r="P77" s="45"/>
      <c r="Q77" s="45"/>
      <c r="R77" s="45"/>
      <c r="S77" s="45"/>
      <c r="T77" s="45"/>
      <c r="U77" s="45"/>
      <c r="V77" s="45"/>
      <c r="W77" s="45"/>
      <c r="X77" s="45"/>
      <c r="Y77" s="45"/>
      <c r="Z77" s="45"/>
    </row>
    <row r="78" spans="3:26" x14ac:dyDescent="0.3">
      <c r="C78" s="45"/>
      <c r="D78" s="45"/>
      <c r="E78" s="45"/>
      <c r="F78" s="45"/>
      <c r="G78" s="45"/>
      <c r="H78" s="45"/>
      <c r="I78" s="45"/>
      <c r="J78" s="45"/>
      <c r="K78" s="45"/>
      <c r="L78" s="45"/>
      <c r="M78" s="45"/>
      <c r="N78" s="45"/>
      <c r="O78" s="45"/>
      <c r="P78" s="45"/>
      <c r="Q78" s="45"/>
      <c r="R78" s="45"/>
      <c r="S78" s="45"/>
      <c r="T78" s="45"/>
      <c r="U78" s="45"/>
      <c r="V78" s="45"/>
      <c r="W78" s="45"/>
      <c r="X78" s="45"/>
      <c r="Y78" s="45"/>
      <c r="Z78" s="45"/>
    </row>
    <row r="79" spans="3:26" x14ac:dyDescent="0.3">
      <c r="C79" s="45"/>
      <c r="D79" s="45"/>
      <c r="E79" s="45"/>
      <c r="F79" s="45"/>
      <c r="G79" s="45"/>
      <c r="H79" s="45"/>
      <c r="I79" s="45"/>
      <c r="J79" s="45"/>
      <c r="K79" s="45"/>
      <c r="L79" s="45"/>
      <c r="M79" s="45"/>
      <c r="N79" s="45"/>
      <c r="O79" s="45"/>
      <c r="P79" s="45"/>
      <c r="Q79" s="45"/>
      <c r="R79" s="45"/>
      <c r="S79" s="45"/>
      <c r="T79" s="45"/>
      <c r="U79" s="45"/>
      <c r="V79" s="45"/>
      <c r="W79" s="45"/>
      <c r="X79" s="45"/>
      <c r="Y79" s="45"/>
      <c r="Z79" s="45"/>
    </row>
    <row r="80" spans="3:26" x14ac:dyDescent="0.3">
      <c r="C80" s="45"/>
      <c r="D80" s="45"/>
      <c r="E80" s="45"/>
      <c r="F80" s="45"/>
      <c r="G80" s="45"/>
      <c r="H80" s="45"/>
      <c r="I80" s="45"/>
      <c r="J80" s="45"/>
      <c r="K80" s="45"/>
      <c r="L80" s="45"/>
      <c r="M80" s="45"/>
      <c r="N80" s="45"/>
      <c r="O80" s="45"/>
      <c r="P80" s="45"/>
      <c r="Q80" s="45"/>
      <c r="R80" s="45"/>
      <c r="S80" s="45"/>
      <c r="T80" s="45"/>
      <c r="U80" s="45"/>
      <c r="V80" s="45"/>
      <c r="W80" s="45"/>
      <c r="X80" s="45"/>
      <c r="Y80" s="45"/>
      <c r="Z80" s="45"/>
    </row>
    <row r="81" spans="3:26" x14ac:dyDescent="0.3">
      <c r="C81" s="45"/>
      <c r="D81" s="45"/>
      <c r="E81" s="45"/>
      <c r="F81" s="45"/>
      <c r="G81" s="45"/>
      <c r="H81" s="45"/>
      <c r="I81" s="45"/>
      <c r="J81" s="45"/>
      <c r="K81" s="45"/>
      <c r="L81" s="45"/>
      <c r="M81" s="45"/>
      <c r="N81" s="45"/>
      <c r="O81" s="45"/>
      <c r="P81" s="45"/>
      <c r="Q81" s="45"/>
      <c r="R81" s="45"/>
      <c r="S81" s="45"/>
      <c r="T81" s="45"/>
      <c r="U81" s="45"/>
      <c r="V81" s="45"/>
      <c r="W81" s="45"/>
      <c r="X81" s="45"/>
      <c r="Y81" s="45"/>
      <c r="Z81" s="45"/>
    </row>
    <row r="82" spans="3:26" x14ac:dyDescent="0.3">
      <c r="C82" s="45"/>
      <c r="D82" s="45"/>
      <c r="E82" s="45"/>
      <c r="F82" s="45"/>
      <c r="G82" s="45"/>
      <c r="H82" s="45"/>
      <c r="I82" s="45"/>
      <c r="J82" s="45"/>
      <c r="K82" s="45"/>
      <c r="L82" s="45"/>
      <c r="M82" s="45"/>
      <c r="N82" s="45"/>
      <c r="O82" s="45"/>
      <c r="P82" s="45"/>
      <c r="Q82" s="45"/>
      <c r="R82" s="45"/>
      <c r="S82" s="45"/>
      <c r="T82" s="45"/>
      <c r="U82" s="45"/>
      <c r="V82" s="45"/>
      <c r="W82" s="45"/>
      <c r="X82" s="45"/>
      <c r="Y82" s="45"/>
      <c r="Z82" s="45"/>
    </row>
    <row r="83" spans="3:26" x14ac:dyDescent="0.3">
      <c r="C83" s="45"/>
      <c r="D83" s="45"/>
      <c r="E83" s="45"/>
      <c r="F83" s="45"/>
      <c r="G83" s="45"/>
      <c r="H83" s="45"/>
      <c r="I83" s="45"/>
      <c r="J83" s="45"/>
      <c r="K83" s="45"/>
      <c r="L83" s="45"/>
      <c r="M83" s="45"/>
      <c r="N83" s="45"/>
      <c r="O83" s="45"/>
      <c r="P83" s="45"/>
      <c r="Q83" s="45"/>
      <c r="R83" s="45"/>
      <c r="S83" s="45"/>
      <c r="T83" s="45"/>
      <c r="U83" s="45"/>
      <c r="V83" s="45"/>
      <c r="W83" s="45"/>
      <c r="X83" s="45"/>
      <c r="Y83" s="45"/>
      <c r="Z83" s="45"/>
    </row>
    <row r="84" spans="3:26" x14ac:dyDescent="0.3">
      <c r="C84" s="45"/>
      <c r="D84" s="45"/>
      <c r="E84" s="45"/>
      <c r="F84" s="45"/>
      <c r="G84" s="45"/>
      <c r="H84" s="45"/>
      <c r="I84" s="45"/>
      <c r="J84" s="45"/>
      <c r="K84" s="45"/>
      <c r="L84" s="45"/>
      <c r="M84" s="45"/>
      <c r="N84" s="45"/>
      <c r="O84" s="45"/>
      <c r="P84" s="45"/>
      <c r="Q84" s="45"/>
      <c r="R84" s="45"/>
      <c r="S84" s="45"/>
      <c r="T84" s="45"/>
      <c r="U84" s="45"/>
      <c r="V84" s="45"/>
      <c r="W84" s="45"/>
      <c r="X84" s="45"/>
      <c r="Y84" s="45"/>
      <c r="Z84" s="45"/>
    </row>
    <row r="85" spans="3:26" x14ac:dyDescent="0.3">
      <c r="C85" s="45"/>
      <c r="D85" s="45"/>
      <c r="E85" s="45"/>
      <c r="F85" s="45"/>
      <c r="G85" s="45"/>
      <c r="H85" s="45"/>
      <c r="I85" s="45"/>
      <c r="J85" s="45"/>
      <c r="K85" s="45"/>
      <c r="L85" s="45"/>
      <c r="M85" s="45"/>
      <c r="N85" s="45"/>
      <c r="O85" s="45"/>
      <c r="P85" s="45"/>
      <c r="Q85" s="45"/>
      <c r="R85" s="45"/>
      <c r="S85" s="45"/>
      <c r="T85" s="45"/>
      <c r="U85" s="45"/>
      <c r="V85" s="45"/>
      <c r="W85" s="45"/>
      <c r="X85" s="45"/>
      <c r="Y85" s="45"/>
      <c r="Z85" s="45"/>
    </row>
    <row r="86" spans="3:26" x14ac:dyDescent="0.3">
      <c r="C86" s="45"/>
      <c r="D86" s="45"/>
      <c r="E86" s="45"/>
      <c r="F86" s="45"/>
      <c r="G86" s="45"/>
      <c r="H86" s="45"/>
      <c r="I86" s="45"/>
      <c r="J86" s="45"/>
      <c r="K86" s="45"/>
      <c r="L86" s="45"/>
      <c r="M86" s="45"/>
      <c r="N86" s="45"/>
      <c r="O86" s="45"/>
      <c r="P86" s="45"/>
      <c r="Q86" s="45"/>
      <c r="R86" s="45"/>
      <c r="S86" s="45"/>
      <c r="T86" s="45"/>
      <c r="U86" s="45"/>
      <c r="V86" s="45"/>
      <c r="W86" s="45"/>
      <c r="X86" s="45"/>
      <c r="Y86" s="45"/>
      <c r="Z86" s="45"/>
    </row>
    <row r="87" spans="3:26" x14ac:dyDescent="0.3">
      <c r="C87" s="45"/>
      <c r="D87" s="45"/>
      <c r="E87" s="45"/>
      <c r="F87" s="45"/>
      <c r="G87" s="45"/>
      <c r="H87" s="45"/>
      <c r="I87" s="45"/>
      <c r="J87" s="45"/>
      <c r="K87" s="45"/>
      <c r="L87" s="45"/>
      <c r="M87" s="45"/>
      <c r="N87" s="45"/>
      <c r="O87" s="45"/>
      <c r="P87" s="45"/>
      <c r="Q87" s="45"/>
      <c r="R87" s="45"/>
      <c r="S87" s="45"/>
      <c r="T87" s="45"/>
      <c r="U87" s="45"/>
      <c r="V87" s="45"/>
      <c r="W87" s="45"/>
      <c r="X87" s="45"/>
      <c r="Y87" s="45"/>
      <c r="Z87" s="45"/>
    </row>
    <row r="88" spans="3:26" x14ac:dyDescent="0.3">
      <c r="C88" s="45"/>
      <c r="D88" s="45"/>
      <c r="E88" s="45"/>
      <c r="F88" s="45"/>
      <c r="G88" s="45"/>
      <c r="H88" s="45"/>
      <c r="I88" s="45"/>
      <c r="J88" s="45"/>
      <c r="K88" s="45"/>
      <c r="L88" s="45"/>
      <c r="M88" s="45"/>
      <c r="N88" s="45"/>
      <c r="O88" s="45"/>
      <c r="P88" s="45"/>
      <c r="Q88" s="45"/>
      <c r="R88" s="45"/>
      <c r="S88" s="45"/>
      <c r="T88" s="45"/>
      <c r="U88" s="45"/>
      <c r="V88" s="45"/>
      <c r="W88" s="45"/>
      <c r="X88" s="45"/>
      <c r="Y88" s="45"/>
      <c r="Z88" s="45"/>
    </row>
    <row r="89" spans="3:26" x14ac:dyDescent="0.3">
      <c r="C89" s="45"/>
      <c r="D89" s="45"/>
      <c r="E89" s="45"/>
      <c r="F89" s="45"/>
      <c r="G89" s="45"/>
      <c r="H89" s="45"/>
      <c r="I89" s="45"/>
      <c r="J89" s="45"/>
      <c r="K89" s="45"/>
      <c r="L89" s="45"/>
      <c r="M89" s="45"/>
      <c r="N89" s="45"/>
      <c r="O89" s="45"/>
      <c r="P89" s="45"/>
      <c r="Q89" s="45"/>
      <c r="R89" s="45"/>
      <c r="S89" s="45"/>
      <c r="T89" s="45"/>
      <c r="U89" s="45"/>
      <c r="V89" s="45"/>
      <c r="W89" s="45"/>
      <c r="X89" s="45"/>
      <c r="Y89" s="45"/>
      <c r="Z89" s="45"/>
    </row>
    <row r="90" spans="3:26" x14ac:dyDescent="0.3">
      <c r="C90" s="45"/>
      <c r="D90" s="45"/>
      <c r="E90" s="45"/>
      <c r="F90" s="45"/>
      <c r="G90" s="45"/>
      <c r="H90" s="45"/>
      <c r="I90" s="45"/>
      <c r="J90" s="45"/>
      <c r="K90" s="45"/>
      <c r="L90" s="45"/>
      <c r="M90" s="45"/>
      <c r="N90" s="45"/>
      <c r="O90" s="45"/>
      <c r="P90" s="45"/>
      <c r="Q90" s="45"/>
      <c r="R90" s="45"/>
      <c r="S90" s="45"/>
      <c r="T90" s="45"/>
      <c r="U90" s="45"/>
      <c r="V90" s="45"/>
      <c r="W90" s="45"/>
      <c r="X90" s="45"/>
      <c r="Y90" s="45"/>
      <c r="Z90" s="45"/>
    </row>
    <row r="91" spans="3:26" x14ac:dyDescent="0.3">
      <c r="C91" s="45"/>
      <c r="D91" s="45"/>
      <c r="E91" s="45"/>
      <c r="F91" s="45"/>
      <c r="G91" s="45"/>
      <c r="H91" s="45"/>
      <c r="I91" s="45"/>
      <c r="J91" s="45"/>
      <c r="K91" s="45"/>
      <c r="L91" s="45"/>
      <c r="M91" s="45"/>
      <c r="N91" s="45"/>
      <c r="O91" s="45"/>
      <c r="P91" s="45"/>
      <c r="Q91" s="45"/>
      <c r="R91" s="45"/>
      <c r="S91" s="45"/>
      <c r="T91" s="45"/>
      <c r="U91" s="45"/>
      <c r="V91" s="45"/>
      <c r="W91" s="45"/>
      <c r="X91" s="45"/>
      <c r="Y91" s="45"/>
      <c r="Z91" s="45"/>
    </row>
    <row r="92" spans="3:26" x14ac:dyDescent="0.3">
      <c r="C92" s="45"/>
      <c r="D92" s="45"/>
      <c r="E92" s="45"/>
      <c r="F92" s="45"/>
      <c r="G92" s="45"/>
      <c r="H92" s="45"/>
      <c r="I92" s="45"/>
      <c r="J92" s="45"/>
      <c r="K92" s="45"/>
      <c r="L92" s="45"/>
      <c r="M92" s="45"/>
      <c r="N92" s="45"/>
      <c r="O92" s="45"/>
      <c r="P92" s="45"/>
      <c r="Q92" s="45"/>
      <c r="R92" s="45"/>
      <c r="S92" s="45"/>
      <c r="T92" s="45"/>
      <c r="U92" s="45"/>
      <c r="V92" s="45"/>
      <c r="W92" s="45"/>
      <c r="X92" s="45"/>
      <c r="Y92" s="45"/>
      <c r="Z92" s="45"/>
    </row>
    <row r="93" spans="3:26" x14ac:dyDescent="0.3">
      <c r="C93" s="45"/>
      <c r="D93" s="45"/>
      <c r="E93" s="45"/>
      <c r="F93" s="45"/>
      <c r="G93" s="45"/>
      <c r="H93" s="45"/>
      <c r="I93" s="45"/>
      <c r="J93" s="45"/>
      <c r="K93" s="45"/>
      <c r="L93" s="45"/>
      <c r="M93" s="45"/>
      <c r="N93" s="45"/>
      <c r="O93" s="45"/>
      <c r="P93" s="45"/>
      <c r="Q93" s="45"/>
      <c r="R93" s="45"/>
      <c r="S93" s="45"/>
      <c r="T93" s="45"/>
      <c r="U93" s="45"/>
      <c r="V93" s="45"/>
      <c r="W93" s="45"/>
      <c r="X93" s="45"/>
      <c r="Y93" s="45"/>
      <c r="Z93" s="45"/>
    </row>
    <row r="94" spans="3:26" x14ac:dyDescent="0.3">
      <c r="C94" s="45"/>
      <c r="D94" s="45"/>
      <c r="E94" s="45"/>
      <c r="F94" s="45"/>
      <c r="G94" s="45"/>
      <c r="H94" s="45"/>
      <c r="I94" s="45"/>
      <c r="J94" s="45"/>
      <c r="K94" s="45"/>
      <c r="L94" s="45"/>
      <c r="M94" s="45"/>
      <c r="N94" s="45"/>
      <c r="O94" s="45"/>
      <c r="P94" s="45"/>
      <c r="Q94" s="45"/>
      <c r="R94" s="45"/>
      <c r="S94" s="45"/>
      <c r="T94" s="45"/>
      <c r="U94" s="45"/>
      <c r="V94" s="45"/>
      <c r="W94" s="45"/>
      <c r="X94" s="45"/>
      <c r="Y94" s="45"/>
      <c r="Z94" s="45"/>
    </row>
    <row r="95" spans="3:26" x14ac:dyDescent="0.3">
      <c r="C95" s="45"/>
      <c r="D95" s="45"/>
      <c r="E95" s="45"/>
      <c r="F95" s="45"/>
      <c r="G95" s="45"/>
      <c r="H95" s="45"/>
      <c r="I95" s="45"/>
      <c r="J95" s="45"/>
      <c r="K95" s="45"/>
      <c r="L95" s="45"/>
      <c r="M95" s="45"/>
      <c r="N95" s="45"/>
      <c r="O95" s="45"/>
      <c r="P95" s="45"/>
      <c r="Q95" s="45"/>
      <c r="R95" s="45"/>
      <c r="S95" s="45"/>
      <c r="T95" s="45"/>
      <c r="U95" s="45"/>
      <c r="V95" s="45"/>
      <c r="W95" s="45"/>
      <c r="X95" s="45"/>
      <c r="Y95" s="45"/>
      <c r="Z95" s="45"/>
    </row>
    <row r="96" spans="3:26" x14ac:dyDescent="0.3">
      <c r="C96" s="45"/>
      <c r="D96" s="45"/>
      <c r="E96" s="45"/>
      <c r="F96" s="45"/>
      <c r="G96" s="45"/>
      <c r="H96" s="45"/>
      <c r="I96" s="45"/>
      <c r="J96" s="45"/>
      <c r="K96" s="45"/>
      <c r="L96" s="45"/>
      <c r="M96" s="45"/>
      <c r="N96" s="45"/>
      <c r="O96" s="45"/>
      <c r="P96" s="45"/>
      <c r="Q96" s="45"/>
      <c r="R96" s="45"/>
      <c r="S96" s="45"/>
      <c r="T96" s="45"/>
      <c r="U96" s="45"/>
      <c r="V96" s="45"/>
      <c r="W96" s="45"/>
      <c r="X96" s="45"/>
      <c r="Y96" s="45"/>
      <c r="Z96" s="45"/>
    </row>
    <row r="97" spans="3:26" x14ac:dyDescent="0.3">
      <c r="C97" s="45"/>
      <c r="D97" s="45"/>
      <c r="E97" s="45"/>
      <c r="F97" s="45"/>
      <c r="G97" s="45"/>
      <c r="H97" s="45"/>
      <c r="I97" s="45"/>
      <c r="J97" s="45"/>
      <c r="K97" s="45"/>
      <c r="L97" s="45"/>
      <c r="M97" s="45"/>
      <c r="N97" s="45"/>
      <c r="O97" s="45"/>
      <c r="P97" s="45"/>
      <c r="Q97" s="45"/>
      <c r="R97" s="45"/>
      <c r="S97" s="45"/>
      <c r="T97" s="45"/>
      <c r="U97" s="45"/>
      <c r="V97" s="45"/>
      <c r="W97" s="45"/>
      <c r="X97" s="45"/>
      <c r="Y97" s="45"/>
      <c r="Z97" s="45"/>
    </row>
    <row r="98" spans="3:26" x14ac:dyDescent="0.3">
      <c r="C98" s="45"/>
      <c r="D98" s="45"/>
      <c r="E98" s="45"/>
      <c r="F98" s="45"/>
      <c r="G98" s="45"/>
      <c r="H98" s="45"/>
      <c r="I98" s="45"/>
      <c r="J98" s="45"/>
      <c r="K98" s="45"/>
      <c r="L98" s="45"/>
      <c r="M98" s="45"/>
      <c r="N98" s="45"/>
      <c r="O98" s="45"/>
      <c r="P98" s="45"/>
      <c r="Q98" s="45"/>
      <c r="R98" s="45"/>
      <c r="S98" s="45"/>
      <c r="T98" s="45"/>
      <c r="U98" s="45"/>
      <c r="V98" s="45"/>
      <c r="W98" s="45"/>
      <c r="X98" s="45"/>
      <c r="Y98" s="45"/>
      <c r="Z98" s="45"/>
    </row>
    <row r="99" spans="3:26" x14ac:dyDescent="0.3">
      <c r="C99" s="45"/>
      <c r="D99" s="45"/>
      <c r="E99" s="45"/>
      <c r="F99" s="45"/>
      <c r="G99" s="45"/>
      <c r="H99" s="45"/>
      <c r="I99" s="45"/>
      <c r="J99" s="45"/>
      <c r="K99" s="45"/>
      <c r="L99" s="45"/>
      <c r="M99" s="45"/>
      <c r="N99" s="45"/>
      <c r="O99" s="45"/>
      <c r="P99" s="45"/>
      <c r="Q99" s="45"/>
      <c r="R99" s="45"/>
      <c r="S99" s="45"/>
      <c r="T99" s="45"/>
      <c r="U99" s="45"/>
      <c r="V99" s="45"/>
      <c r="W99" s="45"/>
      <c r="X99" s="45"/>
      <c r="Y99" s="45"/>
      <c r="Z99" s="45"/>
    </row>
    <row r="100" spans="3:26" x14ac:dyDescent="0.3">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row>
    <row r="101" spans="3:26" x14ac:dyDescent="0.3">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row>
    <row r="102" spans="3:26" x14ac:dyDescent="0.3">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row>
    <row r="103" spans="3:26" x14ac:dyDescent="0.3">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row>
    <row r="104" spans="3:26" x14ac:dyDescent="0.3">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row>
    <row r="105" spans="3:26" x14ac:dyDescent="0.3">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row>
    <row r="106" spans="3:26" x14ac:dyDescent="0.3">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row>
    <row r="107" spans="3:26" x14ac:dyDescent="0.3">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row>
    <row r="108" spans="3:26" x14ac:dyDescent="0.3">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row>
    <row r="109" spans="3:26" x14ac:dyDescent="0.3">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row>
    <row r="110" spans="3:26" x14ac:dyDescent="0.3">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row>
    <row r="111" spans="3:26" x14ac:dyDescent="0.3">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row>
    <row r="112" spans="3:26" x14ac:dyDescent="0.3">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row>
    <row r="113" spans="3:26" x14ac:dyDescent="0.3">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row>
    <row r="114" spans="3:26" x14ac:dyDescent="0.3">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row>
    <row r="115" spans="3:26" x14ac:dyDescent="0.3">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row>
    <row r="116" spans="3:26" x14ac:dyDescent="0.3">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row>
    <row r="117" spans="3:26" x14ac:dyDescent="0.3">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row>
    <row r="118" spans="3:26" x14ac:dyDescent="0.3">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row>
    <row r="119" spans="3:26" x14ac:dyDescent="0.3">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row>
    <row r="120" spans="3:26" x14ac:dyDescent="0.3">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row>
    <row r="121" spans="3:26" x14ac:dyDescent="0.3">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row>
    <row r="122" spans="3:26" x14ac:dyDescent="0.3">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row>
    <row r="123" spans="3:26" x14ac:dyDescent="0.3">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row>
    <row r="124" spans="3:26" x14ac:dyDescent="0.3">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row>
    <row r="125" spans="3:26" x14ac:dyDescent="0.3">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row>
    <row r="126" spans="3:26" x14ac:dyDescent="0.3">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row>
    <row r="127" spans="3:26" x14ac:dyDescent="0.3">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row>
    <row r="128" spans="3:26" x14ac:dyDescent="0.3">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row>
    <row r="129" spans="3:26" x14ac:dyDescent="0.3">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row>
    <row r="130" spans="3:26" x14ac:dyDescent="0.3">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row>
    <row r="131" spans="3:26" x14ac:dyDescent="0.3">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row>
    <row r="132" spans="3:26" x14ac:dyDescent="0.3">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row>
    <row r="133" spans="3:26" x14ac:dyDescent="0.3">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row>
    <row r="134" spans="3:26" x14ac:dyDescent="0.3">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row>
    <row r="135" spans="3:26" x14ac:dyDescent="0.3">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row>
    <row r="136" spans="3:26" x14ac:dyDescent="0.3">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row>
    <row r="137" spans="3:26" x14ac:dyDescent="0.3">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row>
    <row r="138" spans="3:26" x14ac:dyDescent="0.3">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row>
    <row r="139" spans="3:26" x14ac:dyDescent="0.3">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row>
    <row r="140" spans="3:26" x14ac:dyDescent="0.3">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row>
    <row r="141" spans="3:26" x14ac:dyDescent="0.3">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row>
    <row r="142" spans="3:26" x14ac:dyDescent="0.3">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row>
    <row r="143" spans="3:26" x14ac:dyDescent="0.3">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row>
    <row r="144" spans="3:26" x14ac:dyDescent="0.3">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row>
    <row r="145" spans="3:26" x14ac:dyDescent="0.3">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row>
    <row r="146" spans="3:26" x14ac:dyDescent="0.3">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row>
    <row r="147" spans="3:26" x14ac:dyDescent="0.3">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row>
    <row r="148" spans="3:26" x14ac:dyDescent="0.3">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row>
    <row r="149" spans="3:26" x14ac:dyDescent="0.3">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row>
    <row r="150" spans="3:26" x14ac:dyDescent="0.3">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row>
    <row r="151" spans="3:26" x14ac:dyDescent="0.3">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row>
    <row r="152" spans="3:26" x14ac:dyDescent="0.3">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row>
    <row r="153" spans="3:26" x14ac:dyDescent="0.3">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row>
    <row r="154" spans="3:26" x14ac:dyDescent="0.3">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row>
    <row r="155" spans="3:26" x14ac:dyDescent="0.3">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row>
    <row r="156" spans="3:26" x14ac:dyDescent="0.3">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row>
    <row r="157" spans="3:26" x14ac:dyDescent="0.3">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row>
    <row r="158" spans="3:26" x14ac:dyDescent="0.3">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row>
    <row r="159" spans="3:26" x14ac:dyDescent="0.3">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row>
    <row r="160" spans="3:26" x14ac:dyDescent="0.3">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row>
    <row r="161" spans="3:26" x14ac:dyDescent="0.3">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row>
    <row r="162" spans="3:26" x14ac:dyDescent="0.3">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row>
    <row r="163" spans="3:26" x14ac:dyDescent="0.3">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row>
    <row r="164" spans="3:26" x14ac:dyDescent="0.3">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row>
    <row r="165" spans="3:26" x14ac:dyDescent="0.3">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row>
    <row r="166" spans="3:26" x14ac:dyDescent="0.3">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row>
    <row r="167" spans="3:26" x14ac:dyDescent="0.3">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row>
    <row r="168" spans="3:26" x14ac:dyDescent="0.3">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row>
    <row r="169" spans="3:26" x14ac:dyDescent="0.3">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row>
    <row r="170" spans="3:26" x14ac:dyDescent="0.3">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row>
    <row r="171" spans="3:26" x14ac:dyDescent="0.3">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row>
    <row r="172" spans="3:26" x14ac:dyDescent="0.3">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row>
    <row r="173" spans="3:26" x14ac:dyDescent="0.3">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row>
    <row r="174" spans="3:26" x14ac:dyDescent="0.3">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row>
    <row r="175" spans="3:26" x14ac:dyDescent="0.3">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row>
    <row r="176" spans="3:26" x14ac:dyDescent="0.3">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row>
    <row r="177" spans="3:26" x14ac:dyDescent="0.3">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row>
    <row r="178" spans="3:26" x14ac:dyDescent="0.3">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row>
    <row r="179" spans="3:26" x14ac:dyDescent="0.3">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row>
    <row r="180" spans="3:26" x14ac:dyDescent="0.3">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row>
    <row r="181" spans="3:26" x14ac:dyDescent="0.3">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row>
    <row r="182" spans="3:26" x14ac:dyDescent="0.3">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row>
    <row r="183" spans="3:26" x14ac:dyDescent="0.3">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row>
    <row r="184" spans="3:26" x14ac:dyDescent="0.3">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row>
    <row r="185" spans="3:26" x14ac:dyDescent="0.3">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row>
    <row r="186" spans="3:26" x14ac:dyDescent="0.3">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row>
    <row r="187" spans="3:26" x14ac:dyDescent="0.3">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row>
    <row r="188" spans="3:26" x14ac:dyDescent="0.3">
      <c r="C188" s="45"/>
      <c r="D188" s="45"/>
      <c r="E188" s="45"/>
      <c r="F188" s="45"/>
      <c r="G188" s="45"/>
      <c r="H188" s="45"/>
      <c r="I188" s="45"/>
      <c r="J188" s="45"/>
      <c r="K188" s="45"/>
      <c r="L188" s="45"/>
      <c r="M188" s="45"/>
      <c r="N188" s="45"/>
      <c r="O188" s="45"/>
      <c r="P188" s="45"/>
      <c r="Q188" s="45"/>
      <c r="R188" s="45"/>
      <c r="S188" s="45"/>
      <c r="T188" s="45"/>
      <c r="U188" s="45"/>
      <c r="V188" s="45"/>
      <c r="W188" s="45"/>
      <c r="X188" s="45"/>
      <c r="Y188" s="45"/>
      <c r="Z188" s="45"/>
    </row>
    <row r="189" spans="3:26" x14ac:dyDescent="0.3">
      <c r="C189" s="45"/>
      <c r="D189" s="45"/>
      <c r="E189" s="45"/>
      <c r="F189" s="45"/>
      <c r="G189" s="45"/>
      <c r="H189" s="45"/>
      <c r="I189" s="45"/>
      <c r="J189" s="45"/>
      <c r="K189" s="45"/>
      <c r="L189" s="45"/>
      <c r="M189" s="45"/>
      <c r="N189" s="45"/>
      <c r="O189" s="45"/>
      <c r="P189" s="45"/>
      <c r="Q189" s="45"/>
      <c r="R189" s="45"/>
      <c r="S189" s="45"/>
      <c r="T189" s="45"/>
      <c r="U189" s="45"/>
      <c r="V189" s="45"/>
      <c r="W189" s="45"/>
      <c r="X189" s="45"/>
      <c r="Y189" s="45"/>
      <c r="Z189" s="45"/>
    </row>
    <row r="190" spans="3:26" x14ac:dyDescent="0.3">
      <c r="C190" s="45"/>
      <c r="D190" s="45"/>
      <c r="E190" s="45"/>
      <c r="F190" s="45"/>
      <c r="G190" s="45"/>
      <c r="H190" s="45"/>
      <c r="I190" s="45"/>
      <c r="J190" s="45"/>
      <c r="K190" s="45"/>
      <c r="L190" s="45"/>
      <c r="M190" s="45"/>
      <c r="N190" s="45"/>
      <c r="O190" s="45"/>
      <c r="P190" s="45"/>
      <c r="Q190" s="45"/>
      <c r="R190" s="45"/>
      <c r="S190" s="45"/>
      <c r="T190" s="45"/>
      <c r="U190" s="45"/>
      <c r="V190" s="45"/>
      <c r="W190" s="45"/>
      <c r="X190" s="45"/>
      <c r="Y190" s="45"/>
      <c r="Z190" s="45"/>
    </row>
    <row r="191" spans="3:26" x14ac:dyDescent="0.3">
      <c r="C191" s="45"/>
      <c r="D191" s="45"/>
      <c r="E191" s="45"/>
      <c r="F191" s="45"/>
      <c r="G191" s="45"/>
      <c r="H191" s="45"/>
      <c r="I191" s="45"/>
      <c r="J191" s="45"/>
      <c r="K191" s="45"/>
      <c r="L191" s="45"/>
      <c r="M191" s="45"/>
      <c r="N191" s="45"/>
      <c r="O191" s="45"/>
      <c r="P191" s="45"/>
      <c r="Q191" s="45"/>
      <c r="R191" s="45"/>
      <c r="S191" s="45"/>
      <c r="T191" s="45"/>
      <c r="U191" s="45"/>
      <c r="V191" s="45"/>
      <c r="W191" s="45"/>
      <c r="X191" s="45"/>
      <c r="Y191" s="45"/>
      <c r="Z191" s="45"/>
    </row>
    <row r="192" spans="3:26" x14ac:dyDescent="0.3">
      <c r="C192" s="45"/>
      <c r="D192" s="45"/>
      <c r="E192" s="45"/>
      <c r="F192" s="45"/>
      <c r="G192" s="45"/>
      <c r="H192" s="45"/>
      <c r="I192" s="45"/>
      <c r="J192" s="45"/>
      <c r="K192" s="45"/>
      <c r="L192" s="45"/>
      <c r="M192" s="45"/>
      <c r="N192" s="45"/>
      <c r="O192" s="45"/>
      <c r="P192" s="45"/>
      <c r="Q192" s="45"/>
      <c r="R192" s="45"/>
      <c r="S192" s="45"/>
      <c r="T192" s="45"/>
      <c r="U192" s="45"/>
      <c r="V192" s="45"/>
      <c r="W192" s="45"/>
      <c r="X192" s="45"/>
      <c r="Y192" s="45"/>
      <c r="Z192" s="45"/>
    </row>
    <row r="193" spans="3:26" x14ac:dyDescent="0.3">
      <c r="C193" s="45"/>
      <c r="D193" s="45"/>
      <c r="E193" s="45"/>
      <c r="F193" s="45"/>
      <c r="G193" s="45"/>
      <c r="H193" s="45"/>
      <c r="I193" s="45"/>
      <c r="J193" s="45"/>
      <c r="K193" s="45"/>
      <c r="L193" s="45"/>
      <c r="M193" s="45"/>
      <c r="N193" s="45"/>
      <c r="O193" s="45"/>
      <c r="P193" s="45"/>
      <c r="Q193" s="45"/>
      <c r="R193" s="45"/>
      <c r="S193" s="45"/>
      <c r="T193" s="45"/>
      <c r="U193" s="45"/>
      <c r="V193" s="45"/>
      <c r="W193" s="45"/>
      <c r="X193" s="45"/>
      <c r="Y193" s="45"/>
      <c r="Z193" s="45"/>
    </row>
    <row r="194" spans="3:26" x14ac:dyDescent="0.3">
      <c r="C194" s="45"/>
      <c r="D194" s="45"/>
      <c r="E194" s="45"/>
      <c r="F194" s="45"/>
      <c r="G194" s="45"/>
      <c r="H194" s="45"/>
      <c r="I194" s="45"/>
      <c r="J194" s="45"/>
      <c r="K194" s="45"/>
      <c r="L194" s="45"/>
      <c r="M194" s="45"/>
      <c r="N194" s="45"/>
      <c r="O194" s="45"/>
      <c r="P194" s="45"/>
      <c r="Q194" s="45"/>
      <c r="R194" s="45"/>
      <c r="S194" s="45"/>
      <c r="T194" s="45"/>
      <c r="U194" s="45"/>
      <c r="V194" s="45"/>
      <c r="W194" s="45"/>
      <c r="X194" s="45"/>
      <c r="Y194" s="45"/>
      <c r="Z194" s="45"/>
    </row>
    <row r="195" spans="3:26" x14ac:dyDescent="0.3">
      <c r="C195" s="45"/>
      <c r="D195" s="45"/>
      <c r="E195" s="45"/>
      <c r="F195" s="45"/>
      <c r="G195" s="45"/>
      <c r="H195" s="45"/>
      <c r="I195" s="45"/>
      <c r="J195" s="45"/>
      <c r="K195" s="45"/>
      <c r="L195" s="45"/>
      <c r="M195" s="45"/>
      <c r="N195" s="45"/>
      <c r="O195" s="45"/>
      <c r="P195" s="45"/>
      <c r="Q195" s="45"/>
      <c r="R195" s="45"/>
      <c r="S195" s="45"/>
      <c r="T195" s="45"/>
      <c r="U195" s="45"/>
      <c r="V195" s="45"/>
      <c r="W195" s="45"/>
      <c r="X195" s="45"/>
      <c r="Y195" s="45"/>
      <c r="Z195" s="45"/>
    </row>
    <row r="196" spans="3:26" x14ac:dyDescent="0.3">
      <c r="C196" s="45"/>
      <c r="D196" s="45"/>
      <c r="E196" s="45"/>
      <c r="F196" s="45"/>
      <c r="G196" s="45"/>
      <c r="H196" s="45"/>
      <c r="I196" s="45"/>
      <c r="J196" s="45"/>
      <c r="K196" s="45"/>
      <c r="L196" s="45"/>
      <c r="M196" s="45"/>
      <c r="N196" s="45"/>
      <c r="O196" s="45"/>
      <c r="P196" s="45"/>
      <c r="Q196" s="45"/>
      <c r="R196" s="45"/>
      <c r="S196" s="45"/>
      <c r="T196" s="45"/>
      <c r="U196" s="45"/>
      <c r="V196" s="45"/>
      <c r="W196" s="45"/>
      <c r="X196" s="45"/>
      <c r="Y196" s="45"/>
      <c r="Z196" s="45"/>
    </row>
    <row r="197" spans="3:26" x14ac:dyDescent="0.3">
      <c r="C197" s="45"/>
      <c r="D197" s="45"/>
      <c r="E197" s="45"/>
      <c r="F197" s="45"/>
      <c r="G197" s="45"/>
      <c r="H197" s="45"/>
      <c r="I197" s="45"/>
      <c r="J197" s="45"/>
      <c r="K197" s="45"/>
      <c r="L197" s="45"/>
      <c r="M197" s="45"/>
      <c r="N197" s="45"/>
      <c r="O197" s="45"/>
      <c r="P197" s="45"/>
      <c r="Q197" s="45"/>
      <c r="R197" s="45"/>
      <c r="S197" s="45"/>
      <c r="T197" s="45"/>
      <c r="U197" s="45"/>
      <c r="V197" s="45"/>
      <c r="W197" s="45"/>
      <c r="X197" s="45"/>
      <c r="Y197" s="45"/>
      <c r="Z197" s="45"/>
    </row>
    <row r="198" spans="3:26" x14ac:dyDescent="0.3">
      <c r="C198" s="45"/>
      <c r="D198" s="45"/>
      <c r="E198" s="45"/>
      <c r="F198" s="45"/>
      <c r="G198" s="45"/>
      <c r="H198" s="45"/>
      <c r="I198" s="45"/>
      <c r="J198" s="45"/>
      <c r="K198" s="45"/>
      <c r="L198" s="45"/>
      <c r="M198" s="45"/>
      <c r="N198" s="45"/>
      <c r="O198" s="45"/>
      <c r="P198" s="45"/>
      <c r="Q198" s="45"/>
      <c r="R198" s="45"/>
      <c r="S198" s="45"/>
      <c r="T198" s="45"/>
      <c r="U198" s="45"/>
      <c r="V198" s="45"/>
      <c r="W198" s="45"/>
      <c r="X198" s="45"/>
      <c r="Y198" s="45"/>
      <c r="Z198" s="45"/>
    </row>
    <row r="199" spans="3:26" x14ac:dyDescent="0.3">
      <c r="C199" s="45"/>
      <c r="D199" s="45"/>
      <c r="E199" s="45"/>
      <c r="F199" s="45"/>
      <c r="G199" s="45"/>
      <c r="H199" s="45"/>
      <c r="I199" s="45"/>
      <c r="J199" s="45"/>
      <c r="K199" s="45"/>
      <c r="L199" s="45"/>
      <c r="M199" s="45"/>
      <c r="N199" s="45"/>
      <c r="O199" s="45"/>
      <c r="P199" s="45"/>
      <c r="Q199" s="45"/>
      <c r="R199" s="45"/>
      <c r="S199" s="45"/>
      <c r="T199" s="45"/>
      <c r="U199" s="45"/>
      <c r="V199" s="45"/>
      <c r="W199" s="45"/>
      <c r="X199" s="45"/>
      <c r="Y199" s="45"/>
      <c r="Z199" s="45"/>
    </row>
    <row r="200" spans="3:26" x14ac:dyDescent="0.3">
      <c r="C200" s="45"/>
      <c r="D200" s="45"/>
      <c r="E200" s="45"/>
      <c r="F200" s="45"/>
      <c r="G200" s="45"/>
      <c r="H200" s="45"/>
      <c r="I200" s="45"/>
      <c r="J200" s="45"/>
      <c r="K200" s="45"/>
      <c r="L200" s="45"/>
      <c r="M200" s="45"/>
      <c r="N200" s="45"/>
      <c r="O200" s="45"/>
      <c r="P200" s="45"/>
      <c r="Q200" s="45"/>
      <c r="R200" s="45"/>
      <c r="S200" s="45"/>
      <c r="T200" s="45"/>
      <c r="U200" s="45"/>
      <c r="V200" s="45"/>
      <c r="W200" s="45"/>
      <c r="X200" s="45"/>
      <c r="Y200" s="45"/>
      <c r="Z200" s="45"/>
    </row>
    <row r="201" spans="3:26" x14ac:dyDescent="0.3">
      <c r="C201" s="45"/>
      <c r="D201" s="45"/>
      <c r="E201" s="45"/>
      <c r="F201" s="45"/>
      <c r="G201" s="45"/>
      <c r="H201" s="45"/>
      <c r="I201" s="45"/>
      <c r="J201" s="45"/>
      <c r="K201" s="45"/>
      <c r="L201" s="45"/>
      <c r="M201" s="45"/>
      <c r="N201" s="45"/>
      <c r="O201" s="45"/>
      <c r="P201" s="45"/>
      <c r="Q201" s="45"/>
      <c r="R201" s="45"/>
      <c r="S201" s="45"/>
      <c r="T201" s="45"/>
      <c r="U201" s="45"/>
      <c r="V201" s="45"/>
      <c r="W201" s="45"/>
      <c r="X201" s="45"/>
      <c r="Y201" s="45"/>
      <c r="Z201" s="45"/>
    </row>
    <row r="202" spans="3:26" x14ac:dyDescent="0.3">
      <c r="C202" s="45"/>
      <c r="D202" s="45"/>
      <c r="E202" s="45"/>
      <c r="F202" s="45"/>
      <c r="G202" s="45"/>
      <c r="H202" s="45"/>
      <c r="I202" s="45"/>
      <c r="J202" s="45"/>
      <c r="K202" s="45"/>
      <c r="L202" s="45"/>
      <c r="M202" s="45"/>
      <c r="N202" s="45"/>
      <c r="O202" s="45"/>
      <c r="P202" s="45"/>
      <c r="Q202" s="45"/>
      <c r="R202" s="45"/>
      <c r="S202" s="45"/>
      <c r="T202" s="45"/>
      <c r="U202" s="45"/>
      <c r="V202" s="45"/>
      <c r="W202" s="45"/>
      <c r="X202" s="45"/>
      <c r="Y202" s="45"/>
      <c r="Z202" s="45"/>
    </row>
    <row r="203" spans="3:26" x14ac:dyDescent="0.3">
      <c r="C203" s="45"/>
      <c r="D203" s="45"/>
      <c r="E203" s="45"/>
      <c r="F203" s="45"/>
      <c r="G203" s="45"/>
      <c r="H203" s="45"/>
      <c r="I203" s="45"/>
      <c r="J203" s="45"/>
      <c r="K203" s="45"/>
      <c r="L203" s="45"/>
      <c r="M203" s="45"/>
      <c r="N203" s="45"/>
      <c r="O203" s="45"/>
      <c r="P203" s="45"/>
      <c r="Q203" s="45"/>
      <c r="R203" s="45"/>
      <c r="S203" s="45"/>
      <c r="T203" s="45"/>
      <c r="U203" s="45"/>
      <c r="V203" s="45"/>
      <c r="W203" s="45"/>
      <c r="X203" s="45"/>
      <c r="Y203" s="45"/>
      <c r="Z203" s="45"/>
    </row>
    <row r="204" spans="3:26" x14ac:dyDescent="0.3">
      <c r="C204" s="45"/>
      <c r="D204" s="45"/>
      <c r="E204" s="45"/>
      <c r="F204" s="45"/>
      <c r="G204" s="45"/>
      <c r="H204" s="45"/>
      <c r="I204" s="45"/>
      <c r="J204" s="45"/>
      <c r="K204" s="45"/>
      <c r="L204" s="45"/>
      <c r="M204" s="45"/>
      <c r="N204" s="45"/>
      <c r="O204" s="45"/>
      <c r="P204" s="45"/>
      <c r="Q204" s="45"/>
      <c r="R204" s="45"/>
      <c r="S204" s="45"/>
      <c r="T204" s="45"/>
      <c r="U204" s="45"/>
      <c r="V204" s="45"/>
      <c r="W204" s="45"/>
      <c r="X204" s="45"/>
      <c r="Y204" s="45"/>
      <c r="Z204" s="45"/>
    </row>
    <row r="205" spans="3:26" x14ac:dyDescent="0.3">
      <c r="C205" s="45"/>
      <c r="D205" s="45"/>
      <c r="E205" s="45"/>
      <c r="F205" s="45"/>
      <c r="G205" s="45"/>
      <c r="H205" s="45"/>
      <c r="I205" s="45"/>
      <c r="J205" s="45"/>
      <c r="K205" s="45"/>
      <c r="L205" s="45"/>
      <c r="M205" s="45"/>
      <c r="N205" s="45"/>
      <c r="O205" s="45"/>
      <c r="P205" s="45"/>
      <c r="Q205" s="45"/>
      <c r="R205" s="45"/>
      <c r="S205" s="45"/>
      <c r="T205" s="45"/>
      <c r="U205" s="45"/>
      <c r="V205" s="45"/>
      <c r="W205" s="45"/>
      <c r="X205" s="45"/>
      <c r="Y205" s="45"/>
      <c r="Z205" s="45"/>
    </row>
    <row r="206" spans="3:26" x14ac:dyDescent="0.3">
      <c r="C206" s="45"/>
      <c r="D206" s="45"/>
      <c r="E206" s="45"/>
      <c r="F206" s="45"/>
      <c r="G206" s="45"/>
      <c r="H206" s="45"/>
      <c r="I206" s="45"/>
      <c r="J206" s="45"/>
      <c r="K206" s="45"/>
      <c r="L206" s="45"/>
      <c r="M206" s="45"/>
      <c r="N206" s="45"/>
      <c r="O206" s="45"/>
      <c r="P206" s="45"/>
      <c r="Q206" s="45"/>
      <c r="R206" s="45"/>
      <c r="S206" s="45"/>
      <c r="T206" s="45"/>
      <c r="U206" s="45"/>
      <c r="V206" s="45"/>
      <c r="W206" s="45"/>
      <c r="X206" s="45"/>
      <c r="Y206" s="45"/>
      <c r="Z206" s="45"/>
    </row>
    <row r="207" spans="3:26" x14ac:dyDescent="0.3">
      <c r="C207" s="45"/>
      <c r="D207" s="45"/>
      <c r="E207" s="45"/>
      <c r="F207" s="45"/>
      <c r="G207" s="45"/>
      <c r="H207" s="45"/>
      <c r="I207" s="45"/>
      <c r="J207" s="45"/>
      <c r="K207" s="45"/>
      <c r="L207" s="45"/>
      <c r="M207" s="45"/>
      <c r="N207" s="45"/>
      <c r="O207" s="45"/>
      <c r="P207" s="45"/>
      <c r="Q207" s="45"/>
      <c r="R207" s="45"/>
      <c r="S207" s="45"/>
      <c r="T207" s="45"/>
      <c r="U207" s="45"/>
      <c r="V207" s="45"/>
      <c r="W207" s="45"/>
      <c r="X207" s="45"/>
      <c r="Y207" s="45"/>
      <c r="Z207" s="45"/>
    </row>
    <row r="208" spans="3:26" x14ac:dyDescent="0.3">
      <c r="C208" s="45"/>
      <c r="D208" s="45"/>
      <c r="E208" s="45"/>
      <c r="F208" s="45"/>
      <c r="G208" s="45"/>
      <c r="H208" s="45"/>
      <c r="I208" s="45"/>
      <c r="J208" s="45"/>
      <c r="K208" s="45"/>
      <c r="L208" s="45"/>
      <c r="M208" s="45"/>
      <c r="N208" s="45"/>
      <c r="O208" s="45"/>
      <c r="P208" s="45"/>
      <c r="Q208" s="45"/>
      <c r="R208" s="45"/>
      <c r="S208" s="45"/>
      <c r="T208" s="45"/>
      <c r="U208" s="45"/>
      <c r="V208" s="45"/>
      <c r="W208" s="45"/>
      <c r="X208" s="45"/>
      <c r="Y208" s="45"/>
      <c r="Z208" s="45"/>
    </row>
    <row r="209" spans="3:26" x14ac:dyDescent="0.3">
      <c r="C209" s="45"/>
      <c r="D209" s="45"/>
      <c r="E209" s="45"/>
      <c r="F209" s="45"/>
      <c r="G209" s="45"/>
      <c r="H209" s="45"/>
      <c r="I209" s="45"/>
      <c r="J209" s="45"/>
      <c r="K209" s="45"/>
      <c r="L209" s="45"/>
      <c r="M209" s="45"/>
      <c r="N209" s="45"/>
      <c r="O209" s="45"/>
      <c r="P209" s="45"/>
      <c r="Q209" s="45"/>
      <c r="R209" s="45"/>
      <c r="S209" s="45"/>
      <c r="T209" s="45"/>
      <c r="U209" s="45"/>
      <c r="V209" s="45"/>
      <c r="W209" s="45"/>
      <c r="X209" s="45"/>
      <c r="Y209" s="45"/>
      <c r="Z209" s="45"/>
    </row>
    <row r="210" spans="3:26" x14ac:dyDescent="0.3">
      <c r="C210" s="45"/>
      <c r="D210" s="45"/>
      <c r="E210" s="45"/>
      <c r="F210" s="45"/>
      <c r="G210" s="45"/>
      <c r="H210" s="45"/>
      <c r="I210" s="45"/>
      <c r="J210" s="45"/>
      <c r="K210" s="45"/>
      <c r="L210" s="45"/>
      <c r="M210" s="45"/>
      <c r="N210" s="45"/>
      <c r="O210" s="45"/>
      <c r="P210" s="45"/>
      <c r="Q210" s="45"/>
      <c r="R210" s="45"/>
      <c r="S210" s="45"/>
      <c r="T210" s="45"/>
      <c r="U210" s="45"/>
      <c r="V210" s="45"/>
      <c r="W210" s="45"/>
      <c r="X210" s="45"/>
      <c r="Y210" s="45"/>
      <c r="Z210" s="45"/>
    </row>
    <row r="211" spans="3:26" x14ac:dyDescent="0.3">
      <c r="C211" s="45"/>
      <c r="D211" s="45"/>
      <c r="E211" s="45"/>
      <c r="F211" s="45"/>
      <c r="G211" s="45"/>
      <c r="H211" s="45"/>
      <c r="I211" s="45"/>
      <c r="J211" s="45"/>
      <c r="K211" s="45"/>
      <c r="L211" s="45"/>
      <c r="M211" s="45"/>
      <c r="N211" s="45"/>
      <c r="O211" s="45"/>
      <c r="P211" s="45"/>
      <c r="Q211" s="45"/>
      <c r="R211" s="45"/>
      <c r="S211" s="45"/>
      <c r="T211" s="45"/>
      <c r="U211" s="45"/>
      <c r="V211" s="45"/>
      <c r="W211" s="45"/>
      <c r="X211" s="45"/>
      <c r="Y211" s="45"/>
      <c r="Z211" s="45"/>
    </row>
  </sheetData>
  <autoFilter ref="A8:CC41">
    <filterColumn colId="0">
      <filters>
        <filter val="803"/>
        <filter val="811"/>
        <filter val="821"/>
        <filter val="833"/>
        <filter val="836"/>
        <filter val="840"/>
        <filter val="843"/>
        <filter val="844"/>
        <filter val="846"/>
        <filter val="875"/>
      </filters>
    </filterColumn>
  </autoFilter>
  <mergeCells count="97">
    <mergeCell ref="BK8:BL8"/>
    <mergeCell ref="BN8:BO8"/>
    <mergeCell ref="BQ8:BR8"/>
    <mergeCell ref="BT8:BU8"/>
    <mergeCell ref="AV8:AW8"/>
    <mergeCell ref="AY8:AZ8"/>
    <mergeCell ref="BB8:BC8"/>
    <mergeCell ref="BE8:BF8"/>
    <mergeCell ref="BH8:BI8"/>
    <mergeCell ref="R8:S8"/>
    <mergeCell ref="U8:V8"/>
    <mergeCell ref="X8:Y8"/>
    <mergeCell ref="AA8:AB8"/>
    <mergeCell ref="AD8:AE8"/>
    <mergeCell ref="AG8:AH8"/>
    <mergeCell ref="AJ8:AK8"/>
    <mergeCell ref="AM8:AN8"/>
    <mergeCell ref="AP8:AQ8"/>
    <mergeCell ref="AS8:AT8"/>
    <mergeCell ref="BT3:BV3"/>
    <mergeCell ref="BT6:BV6"/>
    <mergeCell ref="BT5:BV5"/>
    <mergeCell ref="AP6:AR6"/>
    <mergeCell ref="AP5:AR5"/>
    <mergeCell ref="AY3:BA3"/>
    <mergeCell ref="AY5:BA5"/>
    <mergeCell ref="AY6:BA6"/>
    <mergeCell ref="AS3:AU3"/>
    <mergeCell ref="BQ6:BS6"/>
    <mergeCell ref="BK6:BM6"/>
    <mergeCell ref="C8:D8"/>
    <mergeCell ref="F8:G8"/>
    <mergeCell ref="I8:J8"/>
    <mergeCell ref="L8:M8"/>
    <mergeCell ref="O8:P8"/>
    <mergeCell ref="BH3:BJ3"/>
    <mergeCell ref="BH5:BJ5"/>
    <mergeCell ref="C6:E6"/>
    <mergeCell ref="L3:N3"/>
    <mergeCell ref="L5:N5"/>
    <mergeCell ref="R3:T3"/>
    <mergeCell ref="R5:T5"/>
    <mergeCell ref="X3:Z3"/>
    <mergeCell ref="X5:Z5"/>
    <mergeCell ref="U3:W3"/>
    <mergeCell ref="U5:W5"/>
    <mergeCell ref="L6:N6"/>
    <mergeCell ref="I6:K6"/>
    <mergeCell ref="F6:H6"/>
    <mergeCell ref="AM6:AO6"/>
    <mergeCell ref="O3:Q3"/>
    <mergeCell ref="AD3:AF3"/>
    <mergeCell ref="AD5:AF5"/>
    <mergeCell ref="I3:K3"/>
    <mergeCell ref="I5:K5"/>
    <mergeCell ref="F3:H3"/>
    <mergeCell ref="F5:H5"/>
    <mergeCell ref="A1:CC1"/>
    <mergeCell ref="C3:E3"/>
    <mergeCell ref="C5:E5"/>
    <mergeCell ref="AA3:AC3"/>
    <mergeCell ref="AA5:AC5"/>
    <mergeCell ref="BK3:BM3"/>
    <mergeCell ref="BQ3:BS3"/>
    <mergeCell ref="BQ5:BS5"/>
    <mergeCell ref="BB3:BD3"/>
    <mergeCell ref="BB5:BD5"/>
    <mergeCell ref="AG3:AI3"/>
    <mergeCell ref="AG5:AI5"/>
    <mergeCell ref="AP3:AR3"/>
    <mergeCell ref="BN3:BP3"/>
    <mergeCell ref="BN5:BP5"/>
    <mergeCell ref="AS5:AU5"/>
    <mergeCell ref="AJ3:AL3"/>
    <mergeCell ref="AJ5:AL5"/>
    <mergeCell ref="BE3:BG3"/>
    <mergeCell ref="BE5:BG5"/>
    <mergeCell ref="AV3:AX3"/>
    <mergeCell ref="AV5:AX5"/>
    <mergeCell ref="AM5:AO5"/>
    <mergeCell ref="AM3:AO3"/>
    <mergeCell ref="BH6:BJ6"/>
    <mergeCell ref="BK5:BM5"/>
    <mergeCell ref="BN6:BP6"/>
    <mergeCell ref="O6:Q6"/>
    <mergeCell ref="O5:Q5"/>
    <mergeCell ref="BE6:BG6"/>
    <mergeCell ref="BB6:BD6"/>
    <mergeCell ref="AJ6:AL6"/>
    <mergeCell ref="R6:T6"/>
    <mergeCell ref="U6:W6"/>
    <mergeCell ref="X6:Z6"/>
    <mergeCell ref="AS6:AU6"/>
    <mergeCell ref="AV6:AX6"/>
    <mergeCell ref="AG6:AI6"/>
    <mergeCell ref="AD6:AF6"/>
    <mergeCell ref="AA6:AC6"/>
  </mergeCells>
  <printOptions horizontalCentered="1"/>
  <pageMargins left="0" right="0" top="0" bottom="0" header="0" footer="0"/>
  <pageSetup paperSize="8" scale="39" fitToWidth="0" orientation="landscape" r:id="rId1"/>
  <headerFooter>
    <oddFooter>&amp;L&amp;A&amp;R&amp;P</oddFooter>
  </headerFooter>
  <colBreaks count="2" manualBreakCount="2">
    <brk id="38" max="41" man="1"/>
    <brk id="74" max="41"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86"/>
  <sheetViews>
    <sheetView view="pageBreakPreview" zoomScale="70" zoomScaleNormal="80" zoomScaleSheetLayoutView="70" workbookViewId="0">
      <selection activeCell="K4" sqref="K4"/>
    </sheetView>
  </sheetViews>
  <sheetFormatPr defaultColWidth="9.109375" defaultRowHeight="13.8" x14ac:dyDescent="0.25"/>
  <cols>
    <col min="1" max="1" width="6.6640625" style="9" customWidth="1"/>
    <col min="2" max="2" width="50.6640625" style="9" customWidth="1"/>
    <col min="3" max="3" width="30.44140625" style="11" customWidth="1"/>
    <col min="4" max="4" width="41.88671875" style="11" customWidth="1"/>
    <col min="5" max="5" width="39.88671875" style="11" customWidth="1"/>
    <col min="6" max="6" width="27.44140625" style="9" customWidth="1"/>
    <col min="7" max="16384" width="9.109375" style="9"/>
  </cols>
  <sheetData>
    <row r="1" spans="1:6" x14ac:dyDescent="0.25">
      <c r="F1" s="9" t="s">
        <v>273</v>
      </c>
    </row>
    <row r="2" spans="1:6" s="12" customFormat="1" ht="31.5" customHeight="1" x14ac:dyDescent="0.3">
      <c r="A2" s="167" t="s">
        <v>129</v>
      </c>
      <c r="B2" s="167"/>
      <c r="C2" s="167"/>
      <c r="D2" s="167"/>
      <c r="E2" s="167"/>
      <c r="F2" s="167"/>
    </row>
    <row r="3" spans="1:6" ht="12" hidden="1" customHeight="1" x14ac:dyDescent="0.25"/>
    <row r="4" spans="1:6" ht="152.25" customHeight="1" x14ac:dyDescent="0.25">
      <c r="A4" s="70" t="s">
        <v>0</v>
      </c>
      <c r="B4" s="70" t="s">
        <v>1</v>
      </c>
      <c r="C4" s="106" t="s">
        <v>42</v>
      </c>
      <c r="D4" s="106" t="s">
        <v>41</v>
      </c>
      <c r="E4" s="106" t="s">
        <v>40</v>
      </c>
      <c r="F4" s="107" t="s">
        <v>23</v>
      </c>
    </row>
    <row r="5" spans="1:6" ht="44.25" customHeight="1" x14ac:dyDescent="0.25">
      <c r="A5" s="70"/>
      <c r="B5" s="71" t="s">
        <v>24</v>
      </c>
      <c r="C5" s="108" t="s">
        <v>169</v>
      </c>
      <c r="D5" s="108" t="s">
        <v>169</v>
      </c>
      <c r="E5" s="108" t="s">
        <v>169</v>
      </c>
      <c r="F5" s="108" t="s">
        <v>169</v>
      </c>
    </row>
    <row r="6" spans="1:6" ht="15.6" x14ac:dyDescent="0.25">
      <c r="A6" s="73"/>
      <c r="B6" s="71" t="s">
        <v>10</v>
      </c>
      <c r="C6" s="109" t="s">
        <v>14</v>
      </c>
      <c r="D6" s="109" t="s">
        <v>14</v>
      </c>
      <c r="E6" s="109" t="s">
        <v>18</v>
      </c>
      <c r="F6" s="110" t="s">
        <v>21</v>
      </c>
    </row>
    <row r="7" spans="1:6" ht="93.6" x14ac:dyDescent="0.25">
      <c r="A7" s="73"/>
      <c r="B7" s="71" t="s">
        <v>11</v>
      </c>
      <c r="C7" s="109" t="s">
        <v>33</v>
      </c>
      <c r="D7" s="109" t="s">
        <v>33</v>
      </c>
      <c r="E7" s="111" t="s">
        <v>22</v>
      </c>
      <c r="F7" s="109"/>
    </row>
    <row r="8" spans="1:6" s="2" customFormat="1" ht="33" customHeight="1" x14ac:dyDescent="0.3">
      <c r="A8" s="65">
        <v>802</v>
      </c>
      <c r="B8" s="66" t="s">
        <v>34</v>
      </c>
      <c r="C8" s="21">
        <v>16</v>
      </c>
      <c r="D8" s="22">
        <v>14</v>
      </c>
      <c r="E8" s="23">
        <f t="shared" ref="E8:E40" si="0">IF(C8=0,"х",D8/C8*100)</f>
        <v>87.5</v>
      </c>
      <c r="F8" s="76" t="str">
        <f t="shared" ref="F8:F40" si="1">IF(E8="х","2",IF(E8&lt;80,"0",IF(AND(E8&gt;=80,E8&lt;85),"1",IF(AND(E8&gt;=85,E8&lt;90),"2",IF(AND(E8&gt;=90,E8&lt;95),"3",IF(AND(E8&gt;=95,E8&lt;100),"4",IF(E8=100,"5")))))))</f>
        <v>2</v>
      </c>
    </row>
    <row r="9" spans="1:6" s="2" customFormat="1" ht="33" customHeight="1" x14ac:dyDescent="0.3">
      <c r="A9" s="65">
        <v>803</v>
      </c>
      <c r="B9" s="67" t="s">
        <v>7</v>
      </c>
      <c r="C9" s="21">
        <v>2</v>
      </c>
      <c r="D9" s="22">
        <v>2</v>
      </c>
      <c r="E9" s="23">
        <f t="shared" si="0"/>
        <v>100</v>
      </c>
      <c r="F9" s="76" t="str">
        <f>IF(E9="х","2",IF(E9&lt;80,"0",IF(AND(E9&gt;=80,E9&lt;85),"1",IF(AND(E9&gt;=85,E9&lt;90),"2",IF(AND(E9&gt;=90,E9&lt;95),"3",IF(AND(E9&gt;=95,E9&lt;100),"4",IF(E9=100,"5")))))))</f>
        <v>5</v>
      </c>
    </row>
    <row r="10" spans="1:6" s="2" customFormat="1" ht="33" customHeight="1" x14ac:dyDescent="0.3">
      <c r="A10" s="65">
        <v>811</v>
      </c>
      <c r="B10" s="67" t="s">
        <v>8</v>
      </c>
      <c r="C10" s="21">
        <v>23</v>
      </c>
      <c r="D10" s="22">
        <v>15</v>
      </c>
      <c r="E10" s="23">
        <f t="shared" si="0"/>
        <v>65.217391304347828</v>
      </c>
      <c r="F10" s="76" t="str">
        <f t="shared" si="1"/>
        <v>0</v>
      </c>
    </row>
    <row r="11" spans="1:6" s="2" customFormat="1" ht="33" customHeight="1" x14ac:dyDescent="0.3">
      <c r="A11" s="65">
        <v>812</v>
      </c>
      <c r="B11" s="66" t="s">
        <v>70</v>
      </c>
      <c r="C11" s="21">
        <v>13</v>
      </c>
      <c r="D11" s="22">
        <v>11</v>
      </c>
      <c r="E11" s="23">
        <f t="shared" si="0"/>
        <v>84.615384615384613</v>
      </c>
      <c r="F11" s="76" t="str">
        <f t="shared" si="1"/>
        <v>1</v>
      </c>
    </row>
    <row r="12" spans="1:6" s="2" customFormat="1" ht="33" customHeight="1" x14ac:dyDescent="0.3">
      <c r="A12" s="65">
        <v>814</v>
      </c>
      <c r="B12" s="66" t="s">
        <v>71</v>
      </c>
      <c r="C12" s="21">
        <v>32</v>
      </c>
      <c r="D12" s="22">
        <v>22</v>
      </c>
      <c r="E12" s="23">
        <f t="shared" si="0"/>
        <v>68.75</v>
      </c>
      <c r="F12" s="76" t="str">
        <f t="shared" si="1"/>
        <v>0</v>
      </c>
    </row>
    <row r="13" spans="1:6" s="2" customFormat="1" ht="33" customHeight="1" x14ac:dyDescent="0.3">
      <c r="A13" s="65">
        <v>815</v>
      </c>
      <c r="B13" s="67" t="s">
        <v>53</v>
      </c>
      <c r="C13" s="21">
        <v>4</v>
      </c>
      <c r="D13" s="22">
        <v>2</v>
      </c>
      <c r="E13" s="23">
        <f t="shared" si="0"/>
        <v>50</v>
      </c>
      <c r="F13" s="76" t="str">
        <f t="shared" si="1"/>
        <v>0</v>
      </c>
    </row>
    <row r="14" spans="1:6" s="2" customFormat="1" ht="33" customHeight="1" x14ac:dyDescent="0.3">
      <c r="A14" s="65">
        <v>816</v>
      </c>
      <c r="B14" s="66" t="s">
        <v>35</v>
      </c>
      <c r="C14" s="21">
        <v>35</v>
      </c>
      <c r="D14" s="22">
        <v>17</v>
      </c>
      <c r="E14" s="23">
        <f t="shared" si="0"/>
        <v>48.571428571428569</v>
      </c>
      <c r="F14" s="76" t="str">
        <f t="shared" si="1"/>
        <v>0</v>
      </c>
    </row>
    <row r="15" spans="1:6" s="2" customFormat="1" ht="33" customHeight="1" x14ac:dyDescent="0.3">
      <c r="A15" s="65" t="s">
        <v>54</v>
      </c>
      <c r="B15" s="66" t="s">
        <v>55</v>
      </c>
      <c r="C15" s="21">
        <v>4</v>
      </c>
      <c r="D15" s="22">
        <v>4</v>
      </c>
      <c r="E15" s="23">
        <f t="shared" si="0"/>
        <v>100</v>
      </c>
      <c r="F15" s="76" t="str">
        <f t="shared" si="1"/>
        <v>5</v>
      </c>
    </row>
    <row r="16" spans="1:6" s="2" customFormat="1" ht="33" customHeight="1" x14ac:dyDescent="0.3">
      <c r="A16" s="65">
        <v>820</v>
      </c>
      <c r="B16" s="67" t="s">
        <v>2</v>
      </c>
      <c r="C16" s="21">
        <v>43</v>
      </c>
      <c r="D16" s="22">
        <v>42</v>
      </c>
      <c r="E16" s="23">
        <f t="shared" si="0"/>
        <v>97.674418604651152</v>
      </c>
      <c r="F16" s="76" t="str">
        <f t="shared" si="1"/>
        <v>4</v>
      </c>
    </row>
    <row r="17" spans="1:6" s="2" customFormat="1" ht="33" customHeight="1" x14ac:dyDescent="0.3">
      <c r="A17" s="65">
        <v>821</v>
      </c>
      <c r="B17" s="66" t="s">
        <v>48</v>
      </c>
      <c r="C17" s="21">
        <v>10</v>
      </c>
      <c r="D17" s="22">
        <v>8</v>
      </c>
      <c r="E17" s="23">
        <f t="shared" si="0"/>
        <v>80</v>
      </c>
      <c r="F17" s="76" t="str">
        <f t="shared" si="1"/>
        <v>1</v>
      </c>
    </row>
    <row r="18" spans="1:6" s="2" customFormat="1" ht="33" customHeight="1" x14ac:dyDescent="0.3">
      <c r="A18" s="65">
        <v>825</v>
      </c>
      <c r="B18" s="67" t="s">
        <v>52</v>
      </c>
      <c r="C18" s="21">
        <v>37</v>
      </c>
      <c r="D18" s="22">
        <v>35</v>
      </c>
      <c r="E18" s="23">
        <f t="shared" si="0"/>
        <v>94.594594594594597</v>
      </c>
      <c r="F18" s="76" t="str">
        <f t="shared" si="1"/>
        <v>3</v>
      </c>
    </row>
    <row r="19" spans="1:6" s="2" customFormat="1" ht="33" customHeight="1" x14ac:dyDescent="0.3">
      <c r="A19" s="65" t="s">
        <v>56</v>
      </c>
      <c r="B19" s="67" t="s">
        <v>57</v>
      </c>
      <c r="C19" s="21">
        <v>5</v>
      </c>
      <c r="D19" s="22">
        <v>4</v>
      </c>
      <c r="E19" s="23">
        <f t="shared" si="0"/>
        <v>80</v>
      </c>
      <c r="F19" s="76" t="str">
        <f t="shared" si="1"/>
        <v>1</v>
      </c>
    </row>
    <row r="20" spans="1:6" s="2" customFormat="1" ht="33" customHeight="1" x14ac:dyDescent="0.3">
      <c r="A20" s="65">
        <v>830</v>
      </c>
      <c r="B20" s="67" t="s">
        <v>43</v>
      </c>
      <c r="C20" s="21">
        <v>69</v>
      </c>
      <c r="D20" s="22">
        <v>56</v>
      </c>
      <c r="E20" s="23">
        <f t="shared" si="0"/>
        <v>81.159420289855078</v>
      </c>
      <c r="F20" s="76" t="str">
        <f t="shared" si="1"/>
        <v>1</v>
      </c>
    </row>
    <row r="21" spans="1:6" s="2" customFormat="1" ht="33" customHeight="1" x14ac:dyDescent="0.3">
      <c r="A21" s="65" t="s">
        <v>164</v>
      </c>
      <c r="B21" s="67" t="s">
        <v>165</v>
      </c>
      <c r="C21" s="21">
        <v>11</v>
      </c>
      <c r="D21" s="22">
        <v>11</v>
      </c>
      <c r="E21" s="23">
        <f t="shared" si="0"/>
        <v>100</v>
      </c>
      <c r="F21" s="76" t="str">
        <f t="shared" si="1"/>
        <v>5</v>
      </c>
    </row>
    <row r="22" spans="1:6" s="2" customFormat="1" ht="33" customHeight="1" x14ac:dyDescent="0.3">
      <c r="A22" s="65">
        <v>832</v>
      </c>
      <c r="B22" s="67" t="s">
        <v>166</v>
      </c>
      <c r="C22" s="21">
        <v>9</v>
      </c>
      <c r="D22" s="22">
        <v>9</v>
      </c>
      <c r="E22" s="23">
        <f t="shared" si="0"/>
        <v>100</v>
      </c>
      <c r="F22" s="76" t="str">
        <f t="shared" si="1"/>
        <v>5</v>
      </c>
    </row>
    <row r="23" spans="1:6" s="2" customFormat="1" ht="33" customHeight="1" x14ac:dyDescent="0.3">
      <c r="A23" s="65" t="s">
        <v>36</v>
      </c>
      <c r="B23" s="67" t="s">
        <v>50</v>
      </c>
      <c r="C23" s="21">
        <v>2</v>
      </c>
      <c r="D23" s="22">
        <v>1</v>
      </c>
      <c r="E23" s="23">
        <f t="shared" si="0"/>
        <v>50</v>
      </c>
      <c r="F23" s="76" t="str">
        <f t="shared" si="1"/>
        <v>0</v>
      </c>
    </row>
    <row r="24" spans="1:6" s="2" customFormat="1" ht="33" customHeight="1" x14ac:dyDescent="0.3">
      <c r="A24" s="65">
        <v>834</v>
      </c>
      <c r="B24" s="67" t="s">
        <v>3</v>
      </c>
      <c r="C24" s="21">
        <v>8</v>
      </c>
      <c r="D24" s="22">
        <v>7</v>
      </c>
      <c r="E24" s="23">
        <f t="shared" si="0"/>
        <v>87.5</v>
      </c>
      <c r="F24" s="76" t="str">
        <f t="shared" si="1"/>
        <v>2</v>
      </c>
    </row>
    <row r="25" spans="1:6" s="2" customFormat="1" ht="33" customHeight="1" x14ac:dyDescent="0.3">
      <c r="A25" s="65">
        <v>835</v>
      </c>
      <c r="B25" s="66" t="s">
        <v>37</v>
      </c>
      <c r="C25" s="21">
        <v>26</v>
      </c>
      <c r="D25" s="22">
        <v>7</v>
      </c>
      <c r="E25" s="23">
        <f t="shared" si="0"/>
        <v>26.923076923076923</v>
      </c>
      <c r="F25" s="76" t="str">
        <f t="shared" si="1"/>
        <v>0</v>
      </c>
    </row>
    <row r="26" spans="1:6" s="2" customFormat="1" ht="33" customHeight="1" x14ac:dyDescent="0.3">
      <c r="A26" s="65" t="s">
        <v>47</v>
      </c>
      <c r="B26" s="66" t="s">
        <v>58</v>
      </c>
      <c r="C26" s="21">
        <v>3</v>
      </c>
      <c r="D26" s="22">
        <v>2</v>
      </c>
      <c r="E26" s="23">
        <f t="shared" si="0"/>
        <v>66.666666666666657</v>
      </c>
      <c r="F26" s="76" t="str">
        <f t="shared" si="1"/>
        <v>0</v>
      </c>
    </row>
    <row r="27" spans="1:6" s="2" customFormat="1" ht="33" customHeight="1" x14ac:dyDescent="0.3">
      <c r="A27" s="65">
        <v>840</v>
      </c>
      <c r="B27" s="67" t="s">
        <v>5</v>
      </c>
      <c r="C27" s="21">
        <v>16</v>
      </c>
      <c r="D27" s="22">
        <v>14</v>
      </c>
      <c r="E27" s="23">
        <f t="shared" si="0"/>
        <v>87.5</v>
      </c>
      <c r="F27" s="76" t="str">
        <f t="shared" si="1"/>
        <v>2</v>
      </c>
    </row>
    <row r="28" spans="1:6" s="2" customFormat="1" ht="33" customHeight="1" x14ac:dyDescent="0.3">
      <c r="A28" s="65">
        <v>843</v>
      </c>
      <c r="B28" s="66" t="s">
        <v>44</v>
      </c>
      <c r="C28" s="21">
        <v>2</v>
      </c>
      <c r="D28" s="22">
        <v>2</v>
      </c>
      <c r="E28" s="23">
        <f t="shared" si="0"/>
        <v>100</v>
      </c>
      <c r="F28" s="76" t="str">
        <f t="shared" si="1"/>
        <v>5</v>
      </c>
    </row>
    <row r="29" spans="1:6" s="2" customFormat="1" ht="33" customHeight="1" x14ac:dyDescent="0.3">
      <c r="A29" s="65" t="s">
        <v>38</v>
      </c>
      <c r="B29" s="66" t="s">
        <v>45</v>
      </c>
      <c r="C29" s="21">
        <v>2</v>
      </c>
      <c r="D29" s="22">
        <v>1</v>
      </c>
      <c r="E29" s="23">
        <f t="shared" si="0"/>
        <v>50</v>
      </c>
      <c r="F29" s="76" t="str">
        <f t="shared" si="1"/>
        <v>0</v>
      </c>
    </row>
    <row r="30" spans="1:6" s="2" customFormat="1" ht="33" customHeight="1" x14ac:dyDescent="0.3">
      <c r="A30" s="65">
        <v>846</v>
      </c>
      <c r="B30" s="67" t="s">
        <v>168</v>
      </c>
      <c r="C30" s="21">
        <v>4</v>
      </c>
      <c r="D30" s="22">
        <v>4</v>
      </c>
      <c r="E30" s="23">
        <f t="shared" si="0"/>
        <v>100</v>
      </c>
      <c r="F30" s="76" t="str">
        <f t="shared" si="1"/>
        <v>5</v>
      </c>
    </row>
    <row r="31" spans="1:6" s="2" customFormat="1" ht="33" customHeight="1" x14ac:dyDescent="0.3">
      <c r="A31" s="65" t="s">
        <v>63</v>
      </c>
      <c r="B31" s="67" t="s">
        <v>64</v>
      </c>
      <c r="C31" s="21">
        <v>15</v>
      </c>
      <c r="D31" s="22">
        <v>13</v>
      </c>
      <c r="E31" s="23">
        <f t="shared" si="0"/>
        <v>86.666666666666671</v>
      </c>
      <c r="F31" s="76" t="str">
        <f t="shared" si="1"/>
        <v>2</v>
      </c>
    </row>
    <row r="32" spans="1:6" s="2" customFormat="1" ht="33" customHeight="1" x14ac:dyDescent="0.3">
      <c r="A32" s="65">
        <v>855</v>
      </c>
      <c r="B32" s="67" t="s">
        <v>4</v>
      </c>
      <c r="C32" s="21">
        <v>93</v>
      </c>
      <c r="D32" s="22">
        <v>88</v>
      </c>
      <c r="E32" s="23">
        <f t="shared" si="0"/>
        <v>94.623655913978496</v>
      </c>
      <c r="F32" s="76" t="str">
        <f t="shared" si="1"/>
        <v>3</v>
      </c>
    </row>
    <row r="33" spans="1:6" s="2" customFormat="1" ht="33" customHeight="1" x14ac:dyDescent="0.3">
      <c r="A33" s="65">
        <v>856</v>
      </c>
      <c r="B33" s="67" t="s">
        <v>9</v>
      </c>
      <c r="C33" s="21">
        <v>8</v>
      </c>
      <c r="D33" s="22">
        <v>7</v>
      </c>
      <c r="E33" s="23">
        <f t="shared" si="0"/>
        <v>87.5</v>
      </c>
      <c r="F33" s="76" t="str">
        <f t="shared" si="1"/>
        <v>2</v>
      </c>
    </row>
    <row r="34" spans="1:6" s="2" customFormat="1" ht="33" customHeight="1" x14ac:dyDescent="0.3">
      <c r="A34" s="65" t="s">
        <v>65</v>
      </c>
      <c r="B34" s="66" t="s">
        <v>167</v>
      </c>
      <c r="C34" s="21">
        <v>8</v>
      </c>
      <c r="D34" s="22">
        <v>5</v>
      </c>
      <c r="E34" s="23">
        <f t="shared" si="0"/>
        <v>62.5</v>
      </c>
      <c r="F34" s="76" t="str">
        <f t="shared" si="1"/>
        <v>0</v>
      </c>
    </row>
    <row r="35" spans="1:6" s="2" customFormat="1" ht="33" customHeight="1" x14ac:dyDescent="0.3">
      <c r="A35" s="65">
        <v>861</v>
      </c>
      <c r="B35" s="67" t="s">
        <v>66</v>
      </c>
      <c r="C35" s="21">
        <v>43</v>
      </c>
      <c r="D35" s="22">
        <v>37</v>
      </c>
      <c r="E35" s="23">
        <f t="shared" si="0"/>
        <v>86.04651162790698</v>
      </c>
      <c r="F35" s="76" t="str">
        <f t="shared" si="1"/>
        <v>2</v>
      </c>
    </row>
    <row r="36" spans="1:6" s="2" customFormat="1" ht="33" customHeight="1" x14ac:dyDescent="0.3">
      <c r="A36" s="65" t="s">
        <v>60</v>
      </c>
      <c r="B36" s="67" t="s">
        <v>59</v>
      </c>
      <c r="C36" s="21">
        <v>19</v>
      </c>
      <c r="D36" s="22">
        <v>9</v>
      </c>
      <c r="E36" s="23">
        <f t="shared" si="0"/>
        <v>47.368421052631575</v>
      </c>
      <c r="F36" s="76" t="str">
        <f t="shared" si="1"/>
        <v>0</v>
      </c>
    </row>
    <row r="37" spans="1:6" s="2" customFormat="1" ht="33" customHeight="1" x14ac:dyDescent="0.3">
      <c r="A37" s="65">
        <v>875</v>
      </c>
      <c r="B37" s="67" t="s">
        <v>6</v>
      </c>
      <c r="C37" s="21">
        <v>13</v>
      </c>
      <c r="D37" s="22">
        <v>10</v>
      </c>
      <c r="E37" s="23">
        <f t="shared" si="0"/>
        <v>76.923076923076934</v>
      </c>
      <c r="F37" s="76" t="str">
        <f t="shared" si="1"/>
        <v>0</v>
      </c>
    </row>
    <row r="38" spans="1:6" ht="33" customHeight="1" x14ac:dyDescent="0.25">
      <c r="A38" s="65">
        <v>880</v>
      </c>
      <c r="B38" s="66" t="s">
        <v>49</v>
      </c>
      <c r="C38" s="21">
        <v>35</v>
      </c>
      <c r="D38" s="22">
        <v>20</v>
      </c>
      <c r="E38" s="23">
        <f t="shared" si="0"/>
        <v>57.142857142857139</v>
      </c>
      <c r="F38" s="76" t="str">
        <f t="shared" si="1"/>
        <v>0</v>
      </c>
    </row>
    <row r="39" spans="1:6" ht="33" customHeight="1" x14ac:dyDescent="0.25">
      <c r="A39" s="65">
        <v>886</v>
      </c>
      <c r="B39" s="66" t="s">
        <v>46</v>
      </c>
      <c r="C39" s="21">
        <v>6</v>
      </c>
      <c r="D39" s="22">
        <v>3</v>
      </c>
      <c r="E39" s="23">
        <f t="shared" si="0"/>
        <v>50</v>
      </c>
      <c r="F39" s="76" t="str">
        <f t="shared" si="1"/>
        <v>0</v>
      </c>
    </row>
    <row r="40" spans="1:6" ht="33" customHeight="1" x14ac:dyDescent="0.25">
      <c r="A40" s="65">
        <v>892</v>
      </c>
      <c r="B40" s="66" t="s">
        <v>39</v>
      </c>
      <c r="C40" s="21">
        <v>2</v>
      </c>
      <c r="D40" s="22">
        <v>2</v>
      </c>
      <c r="E40" s="23">
        <f t="shared" si="0"/>
        <v>100</v>
      </c>
      <c r="F40" s="76" t="str">
        <f t="shared" si="1"/>
        <v>5</v>
      </c>
    </row>
    <row r="41" spans="1:6" ht="33" customHeight="1" x14ac:dyDescent="0.25">
      <c r="A41" s="10"/>
      <c r="B41" s="10"/>
    </row>
    <row r="42" spans="1:6" x14ac:dyDescent="0.25">
      <c r="A42" s="10"/>
      <c r="B42" s="10"/>
    </row>
    <row r="43" spans="1:6" x14ac:dyDescent="0.25">
      <c r="A43" s="10"/>
      <c r="B43" s="10"/>
    </row>
    <row r="44" spans="1:6" x14ac:dyDescent="0.25">
      <c r="A44" s="10"/>
      <c r="B44" s="10"/>
    </row>
    <row r="45" spans="1:6" x14ac:dyDescent="0.25">
      <c r="A45" s="10"/>
      <c r="B45" s="10"/>
    </row>
    <row r="46" spans="1:6" x14ac:dyDescent="0.25">
      <c r="A46" s="10"/>
      <c r="B46" s="10"/>
    </row>
    <row r="47" spans="1:6" x14ac:dyDescent="0.25">
      <c r="A47" s="10"/>
      <c r="B47" s="10"/>
    </row>
    <row r="48" spans="1:6" x14ac:dyDescent="0.25">
      <c r="A48" s="10"/>
      <c r="B48" s="10"/>
    </row>
    <row r="49" spans="1:5" x14ac:dyDescent="0.25">
      <c r="A49" s="10"/>
      <c r="B49" s="10"/>
    </row>
    <row r="50" spans="1:5" x14ac:dyDescent="0.25">
      <c r="A50" s="10"/>
      <c r="B50" s="10"/>
      <c r="C50" s="9"/>
      <c r="D50" s="9"/>
      <c r="E50" s="9"/>
    </row>
    <row r="51" spans="1:5" x14ac:dyDescent="0.25">
      <c r="A51" s="10"/>
      <c r="B51" s="10"/>
      <c r="C51" s="9"/>
      <c r="D51" s="9"/>
      <c r="E51" s="9"/>
    </row>
    <row r="52" spans="1:5" x14ac:dyDescent="0.25">
      <c r="A52" s="10"/>
      <c r="B52" s="10"/>
      <c r="C52" s="9"/>
      <c r="D52" s="9"/>
      <c r="E52" s="9"/>
    </row>
    <row r="53" spans="1:5" x14ac:dyDescent="0.25">
      <c r="A53" s="10"/>
      <c r="B53" s="10"/>
      <c r="C53" s="9"/>
      <c r="D53" s="9"/>
      <c r="E53" s="9"/>
    </row>
    <row r="54" spans="1:5" x14ac:dyDescent="0.25">
      <c r="A54" s="10"/>
      <c r="B54" s="10"/>
      <c r="C54" s="9"/>
      <c r="D54" s="9"/>
      <c r="E54" s="9"/>
    </row>
    <row r="55" spans="1:5" x14ac:dyDescent="0.25">
      <c r="A55" s="10"/>
      <c r="B55" s="10"/>
      <c r="C55" s="9"/>
      <c r="D55" s="9"/>
      <c r="E55" s="9"/>
    </row>
    <row r="56" spans="1:5" x14ac:dyDescent="0.25">
      <c r="A56" s="10"/>
      <c r="B56" s="10"/>
      <c r="C56" s="9"/>
      <c r="D56" s="9"/>
      <c r="E56" s="9"/>
    </row>
    <row r="57" spans="1:5" x14ac:dyDescent="0.25">
      <c r="A57" s="10"/>
      <c r="B57" s="10"/>
      <c r="C57" s="9"/>
      <c r="D57" s="9"/>
      <c r="E57" s="9"/>
    </row>
    <row r="58" spans="1:5" x14ac:dyDescent="0.25">
      <c r="A58" s="10"/>
      <c r="B58" s="10"/>
      <c r="C58" s="9"/>
      <c r="D58" s="9"/>
      <c r="E58" s="9"/>
    </row>
    <row r="59" spans="1:5" x14ac:dyDescent="0.25">
      <c r="A59" s="10"/>
      <c r="B59" s="10"/>
      <c r="C59" s="9"/>
      <c r="D59" s="9"/>
      <c r="E59" s="9"/>
    </row>
    <row r="60" spans="1:5" x14ac:dyDescent="0.25">
      <c r="A60" s="10"/>
      <c r="B60" s="10"/>
      <c r="C60" s="9"/>
      <c r="D60" s="9"/>
      <c r="E60" s="9"/>
    </row>
    <row r="61" spans="1:5" x14ac:dyDescent="0.25">
      <c r="A61" s="10"/>
      <c r="B61" s="10"/>
      <c r="C61" s="9"/>
      <c r="D61" s="9"/>
      <c r="E61" s="9"/>
    </row>
    <row r="62" spans="1:5" x14ac:dyDescent="0.25">
      <c r="A62" s="10"/>
      <c r="B62" s="10"/>
      <c r="C62" s="9"/>
      <c r="D62" s="9"/>
      <c r="E62" s="9"/>
    </row>
    <row r="63" spans="1:5" x14ac:dyDescent="0.25">
      <c r="A63" s="10"/>
      <c r="B63" s="10"/>
      <c r="C63" s="9"/>
      <c r="D63" s="9"/>
      <c r="E63" s="9"/>
    </row>
    <row r="64" spans="1:5" x14ac:dyDescent="0.25">
      <c r="A64" s="10"/>
      <c r="B64" s="10"/>
      <c r="C64" s="9"/>
      <c r="D64" s="9"/>
      <c r="E64" s="9"/>
    </row>
    <row r="65" spans="1:5" x14ac:dyDescent="0.25">
      <c r="A65" s="10"/>
      <c r="B65" s="10"/>
      <c r="C65" s="9"/>
      <c r="D65" s="9"/>
      <c r="E65" s="9"/>
    </row>
    <row r="66" spans="1:5" x14ac:dyDescent="0.25">
      <c r="A66" s="10"/>
      <c r="B66" s="10"/>
      <c r="C66" s="9"/>
      <c r="D66" s="9"/>
      <c r="E66" s="9"/>
    </row>
    <row r="67" spans="1:5" x14ac:dyDescent="0.25">
      <c r="A67" s="10"/>
      <c r="B67" s="10"/>
      <c r="C67" s="9"/>
      <c r="D67" s="9"/>
      <c r="E67" s="9"/>
    </row>
    <row r="68" spans="1:5" x14ac:dyDescent="0.25">
      <c r="A68" s="10"/>
      <c r="B68" s="10"/>
      <c r="C68" s="9"/>
      <c r="D68" s="9"/>
      <c r="E68" s="9"/>
    </row>
    <row r="69" spans="1:5" x14ac:dyDescent="0.25">
      <c r="A69" s="10"/>
      <c r="B69" s="10"/>
      <c r="C69" s="9"/>
      <c r="D69" s="9"/>
      <c r="E69" s="9"/>
    </row>
    <row r="70" spans="1:5" x14ac:dyDescent="0.25">
      <c r="A70" s="10"/>
      <c r="B70" s="10"/>
      <c r="C70" s="9"/>
      <c r="D70" s="9"/>
      <c r="E70" s="9"/>
    </row>
    <row r="71" spans="1:5" x14ac:dyDescent="0.25">
      <c r="A71" s="10"/>
      <c r="B71" s="10"/>
      <c r="C71" s="9"/>
      <c r="D71" s="9"/>
      <c r="E71" s="9"/>
    </row>
    <row r="72" spans="1:5" x14ac:dyDescent="0.25">
      <c r="A72" s="10"/>
      <c r="B72" s="10"/>
      <c r="C72" s="9"/>
      <c r="D72" s="9"/>
      <c r="E72" s="9"/>
    </row>
    <row r="73" spans="1:5" x14ac:dyDescent="0.25">
      <c r="A73" s="10"/>
      <c r="B73" s="10"/>
      <c r="C73" s="9"/>
      <c r="D73" s="9"/>
      <c r="E73" s="9"/>
    </row>
    <row r="74" spans="1:5" x14ac:dyDescent="0.25">
      <c r="A74" s="10"/>
      <c r="B74" s="10"/>
      <c r="C74" s="9"/>
      <c r="D74" s="9"/>
      <c r="E74" s="9"/>
    </row>
    <row r="75" spans="1:5" x14ac:dyDescent="0.25">
      <c r="A75" s="10"/>
      <c r="B75" s="10"/>
      <c r="C75" s="9"/>
      <c r="D75" s="9"/>
      <c r="E75" s="9"/>
    </row>
    <row r="76" spans="1:5" x14ac:dyDescent="0.25">
      <c r="A76" s="10"/>
      <c r="B76" s="10"/>
      <c r="C76" s="9"/>
      <c r="D76" s="9"/>
      <c r="E76" s="9"/>
    </row>
    <row r="77" spans="1:5" x14ac:dyDescent="0.25">
      <c r="A77" s="10"/>
      <c r="B77" s="10"/>
      <c r="C77" s="9"/>
      <c r="D77" s="9"/>
      <c r="E77" s="9"/>
    </row>
    <row r="78" spans="1:5" x14ac:dyDescent="0.25">
      <c r="A78" s="10"/>
      <c r="B78" s="10"/>
      <c r="C78" s="9"/>
      <c r="D78" s="9"/>
      <c r="E78" s="9"/>
    </row>
    <row r="79" spans="1:5" x14ac:dyDescent="0.25">
      <c r="A79" s="10"/>
      <c r="B79" s="10"/>
      <c r="C79" s="9"/>
      <c r="D79" s="9"/>
      <c r="E79" s="9"/>
    </row>
    <row r="80" spans="1:5" x14ac:dyDescent="0.25">
      <c r="A80" s="10"/>
      <c r="B80" s="10"/>
      <c r="C80" s="9"/>
      <c r="D80" s="9"/>
      <c r="E80" s="9"/>
    </row>
    <row r="81" spans="1:5" x14ac:dyDescent="0.25">
      <c r="A81" s="10"/>
      <c r="B81" s="10"/>
      <c r="C81" s="9"/>
      <c r="D81" s="9"/>
      <c r="E81" s="9"/>
    </row>
    <row r="82" spans="1:5" x14ac:dyDescent="0.25">
      <c r="A82" s="10"/>
      <c r="B82" s="10"/>
      <c r="C82" s="9"/>
      <c r="D82" s="9"/>
      <c r="E82" s="9"/>
    </row>
    <row r="83" spans="1:5" x14ac:dyDescent="0.25">
      <c r="A83" s="10"/>
      <c r="B83" s="10"/>
      <c r="C83" s="9"/>
      <c r="D83" s="9"/>
      <c r="E83" s="9"/>
    </row>
    <row r="84" spans="1:5" x14ac:dyDescent="0.25">
      <c r="A84" s="10"/>
      <c r="B84" s="10"/>
      <c r="C84" s="9"/>
      <c r="D84" s="9"/>
      <c r="E84" s="9"/>
    </row>
    <row r="85" spans="1:5" x14ac:dyDescent="0.25">
      <c r="A85" s="10"/>
      <c r="B85" s="10"/>
      <c r="C85" s="9"/>
      <c r="D85" s="9"/>
      <c r="E85" s="9"/>
    </row>
    <row r="86" spans="1:5" x14ac:dyDescent="0.25">
      <c r="A86" s="10"/>
      <c r="B86" s="10"/>
      <c r="C86" s="9"/>
      <c r="D86" s="9"/>
      <c r="E86" s="9"/>
    </row>
  </sheetData>
  <autoFilter ref="A7:F39"/>
  <mergeCells count="1">
    <mergeCell ref="A2:F2"/>
  </mergeCells>
  <pageMargins left="0" right="0" top="0" bottom="0" header="0" footer="0"/>
  <pageSetup paperSize="9" scale="5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4">
    <pageSetUpPr fitToPage="1"/>
  </sheetPr>
  <dimension ref="A1:F85"/>
  <sheetViews>
    <sheetView view="pageBreakPreview" zoomScaleNormal="100" zoomScaleSheetLayoutView="100" zoomScalePageLayoutView="95" workbookViewId="0">
      <pane xSplit="2" ySplit="6" topLeftCell="C7" activePane="bottomRight" state="frozen"/>
      <selection activeCell="C4" sqref="C4"/>
      <selection pane="topRight" activeCell="C4" sqref="C4"/>
      <selection pane="bottomLeft" activeCell="C4" sqref="C4"/>
      <selection pane="bottomRight" activeCell="C12" sqref="C12"/>
    </sheetView>
  </sheetViews>
  <sheetFormatPr defaultColWidth="7.5546875" defaultRowHeight="13.8" x14ac:dyDescent="0.25"/>
  <cols>
    <col min="1" max="1" width="6.6640625" style="9" customWidth="1"/>
    <col min="2" max="2" width="50.6640625" style="9" customWidth="1"/>
    <col min="3" max="5" width="30.6640625" style="11" customWidth="1"/>
    <col min="6" max="6" width="30.6640625" style="9" customWidth="1"/>
    <col min="7" max="16384" width="7.5546875" style="9"/>
  </cols>
  <sheetData>
    <row r="1" spans="1:6" ht="45" customHeight="1" x14ac:dyDescent="0.25">
      <c r="A1" s="167" t="s">
        <v>130</v>
      </c>
      <c r="B1" s="167"/>
      <c r="C1" s="167"/>
      <c r="D1" s="167"/>
      <c r="E1" s="167"/>
      <c r="F1" s="167"/>
    </row>
    <row r="2" spans="1:6" ht="15" customHeight="1" x14ac:dyDescent="0.25"/>
    <row r="3" spans="1:6" ht="118.8" x14ac:dyDescent="0.25">
      <c r="A3" s="70" t="s">
        <v>0</v>
      </c>
      <c r="B3" s="70" t="s">
        <v>1</v>
      </c>
      <c r="C3" s="74" t="s">
        <v>15</v>
      </c>
      <c r="D3" s="74" t="s">
        <v>16</v>
      </c>
      <c r="E3" s="74" t="s">
        <v>19</v>
      </c>
      <c r="F3" s="74" t="s">
        <v>17</v>
      </c>
    </row>
    <row r="4" spans="1:6" ht="24" x14ac:dyDescent="0.25">
      <c r="A4" s="70"/>
      <c r="B4" s="71" t="s">
        <v>24</v>
      </c>
      <c r="C4" s="72" t="s">
        <v>171</v>
      </c>
      <c r="D4" s="72" t="s">
        <v>172</v>
      </c>
      <c r="E4" s="72" t="s">
        <v>172</v>
      </c>
      <c r="F4" s="72" t="s">
        <v>172</v>
      </c>
    </row>
    <row r="5" spans="1:6" x14ac:dyDescent="0.25">
      <c r="A5" s="73"/>
      <c r="B5" s="71" t="s">
        <v>10</v>
      </c>
      <c r="C5" s="74" t="s">
        <v>14</v>
      </c>
      <c r="D5" s="74" t="s">
        <v>14</v>
      </c>
      <c r="E5" s="74" t="s">
        <v>18</v>
      </c>
      <c r="F5" s="75" t="s">
        <v>21</v>
      </c>
    </row>
    <row r="6" spans="1:6" ht="39.6" x14ac:dyDescent="0.25">
      <c r="A6" s="73"/>
      <c r="B6" s="71" t="s">
        <v>11</v>
      </c>
      <c r="C6" s="74" t="s">
        <v>131</v>
      </c>
      <c r="D6" s="74" t="s">
        <v>132</v>
      </c>
      <c r="E6" s="76" t="s">
        <v>22</v>
      </c>
      <c r="F6" s="74"/>
    </row>
    <row r="7" spans="1:6" s="2" customFormat="1" ht="25.5" customHeight="1" x14ac:dyDescent="0.3">
      <c r="A7" s="65">
        <v>802</v>
      </c>
      <c r="B7" s="66" t="s">
        <v>34</v>
      </c>
      <c r="C7" s="21">
        <v>0</v>
      </c>
      <c r="D7" s="21">
        <v>0</v>
      </c>
      <c r="E7" s="18" t="str">
        <f>IF(C7=0,"х",((D7/C7)*100))</f>
        <v>х</v>
      </c>
      <c r="F7" s="76" t="str">
        <f>IF(E7="х","2",IF(E7&lt;80,"0",IF(AND(E7&gt;=80,E7&lt;85),"1",IF(AND(E7&gt;=85,E7&lt;90),"2",IF(AND(E7&gt;=90,E7&lt;95),"3",IF(AND(E7&gt;=95,E7&lt;100),"4",IF(E7=100,"5")))))))</f>
        <v>2</v>
      </c>
    </row>
    <row r="8" spans="1:6" s="12" customFormat="1" ht="25.5" customHeight="1" x14ac:dyDescent="0.3">
      <c r="A8" s="65">
        <v>803</v>
      </c>
      <c r="B8" s="67" t="s">
        <v>7</v>
      </c>
      <c r="C8" s="21">
        <v>0</v>
      </c>
      <c r="D8" s="21">
        <v>0</v>
      </c>
      <c r="E8" s="18" t="str">
        <f t="shared" ref="E8:E38" si="0">IF(C8=0,"х",((D8/C8)*100))</f>
        <v>х</v>
      </c>
      <c r="F8" s="76" t="str">
        <f t="shared" ref="F8:F38" si="1">IF(E8="х","2",IF(E8&lt;80,"0",IF(AND(E8&gt;=80,E8&lt;85),"1",IF(AND(E8&gt;=85,E8&lt;90),"2",IF(AND(E8&gt;=90,E8&lt;95),"3",IF(AND(E8&gt;=95,E8&lt;100),"4",IF(E8=100,"5")))))))</f>
        <v>2</v>
      </c>
    </row>
    <row r="9" spans="1:6" s="12" customFormat="1" ht="25.5" customHeight="1" x14ac:dyDescent="0.3">
      <c r="A9" s="65">
        <v>811</v>
      </c>
      <c r="B9" s="67" t="s">
        <v>8</v>
      </c>
      <c r="C9" s="21">
        <v>0</v>
      </c>
      <c r="D9" s="21">
        <v>0</v>
      </c>
      <c r="E9" s="18" t="str">
        <f t="shared" si="0"/>
        <v>х</v>
      </c>
      <c r="F9" s="76" t="str">
        <f t="shared" si="1"/>
        <v>2</v>
      </c>
    </row>
    <row r="10" spans="1:6" s="12" customFormat="1" ht="25.5" customHeight="1" x14ac:dyDescent="0.3">
      <c r="A10" s="65">
        <v>812</v>
      </c>
      <c r="B10" s="66" t="s">
        <v>70</v>
      </c>
      <c r="C10" s="47" t="s">
        <v>62</v>
      </c>
      <c r="D10" s="47" t="s">
        <v>62</v>
      </c>
      <c r="E10" s="18">
        <f t="shared" si="0"/>
        <v>100</v>
      </c>
      <c r="F10" s="76" t="str">
        <f t="shared" si="1"/>
        <v>5</v>
      </c>
    </row>
    <row r="11" spans="1:6" s="12" customFormat="1" ht="25.5" customHeight="1" x14ac:dyDescent="0.3">
      <c r="A11" s="65">
        <v>814</v>
      </c>
      <c r="B11" s="66" t="s">
        <v>71</v>
      </c>
      <c r="C11" s="47" t="s">
        <v>62</v>
      </c>
      <c r="D11" s="47" t="s">
        <v>62</v>
      </c>
      <c r="E11" s="18">
        <f t="shared" si="0"/>
        <v>100</v>
      </c>
      <c r="F11" s="76" t="str">
        <f t="shared" si="1"/>
        <v>5</v>
      </c>
    </row>
    <row r="12" spans="1:6" s="12" customFormat="1" ht="25.5" customHeight="1" x14ac:dyDescent="0.3">
      <c r="A12" s="65">
        <v>815</v>
      </c>
      <c r="B12" s="67" t="s">
        <v>53</v>
      </c>
      <c r="C12" s="47" t="s">
        <v>62</v>
      </c>
      <c r="D12" s="47" t="s">
        <v>62</v>
      </c>
      <c r="E12" s="18">
        <f t="shared" si="0"/>
        <v>100</v>
      </c>
      <c r="F12" s="76" t="str">
        <f t="shared" si="1"/>
        <v>5</v>
      </c>
    </row>
    <row r="13" spans="1:6" s="12" customFormat="1" ht="25.5" customHeight="1" x14ac:dyDescent="0.3">
      <c r="A13" s="65">
        <v>816</v>
      </c>
      <c r="B13" s="66" t="s">
        <v>35</v>
      </c>
      <c r="C13" s="47" t="s">
        <v>276</v>
      </c>
      <c r="D13" s="47" t="s">
        <v>276</v>
      </c>
      <c r="E13" s="18">
        <f t="shared" si="0"/>
        <v>100</v>
      </c>
      <c r="F13" s="76" t="str">
        <f t="shared" si="1"/>
        <v>5</v>
      </c>
    </row>
    <row r="14" spans="1:6" s="12" customFormat="1" ht="25.5" customHeight="1" x14ac:dyDescent="0.3">
      <c r="A14" s="65" t="s">
        <v>54</v>
      </c>
      <c r="B14" s="66" t="s">
        <v>55</v>
      </c>
      <c r="C14" s="21">
        <v>0</v>
      </c>
      <c r="D14" s="21">
        <v>0</v>
      </c>
      <c r="E14" s="18" t="str">
        <f t="shared" si="0"/>
        <v>х</v>
      </c>
      <c r="F14" s="76" t="str">
        <f t="shared" si="1"/>
        <v>2</v>
      </c>
    </row>
    <row r="15" spans="1:6" s="12" customFormat="1" ht="25.5" customHeight="1" x14ac:dyDescent="0.3">
      <c r="A15" s="65">
        <v>820</v>
      </c>
      <c r="B15" s="67" t="s">
        <v>2</v>
      </c>
      <c r="C15" s="47" t="s">
        <v>281</v>
      </c>
      <c r="D15" s="47" t="s">
        <v>281</v>
      </c>
      <c r="E15" s="18">
        <f t="shared" si="0"/>
        <v>100</v>
      </c>
      <c r="F15" s="76" t="str">
        <f t="shared" si="1"/>
        <v>5</v>
      </c>
    </row>
    <row r="16" spans="1:6" s="12" customFormat="1" ht="25.5" customHeight="1" x14ac:dyDescent="0.3">
      <c r="A16" s="65">
        <v>821</v>
      </c>
      <c r="B16" s="66" t="s">
        <v>48</v>
      </c>
      <c r="C16" s="47" t="s">
        <v>284</v>
      </c>
      <c r="D16" s="47" t="s">
        <v>284</v>
      </c>
      <c r="E16" s="18">
        <f t="shared" si="0"/>
        <v>100</v>
      </c>
      <c r="F16" s="76" t="str">
        <f t="shared" si="1"/>
        <v>5</v>
      </c>
    </row>
    <row r="17" spans="1:6" s="12" customFormat="1" ht="25.5" customHeight="1" x14ac:dyDescent="0.3">
      <c r="A17" s="65">
        <v>825</v>
      </c>
      <c r="B17" s="67" t="s">
        <v>52</v>
      </c>
      <c r="C17" s="47" t="s">
        <v>285</v>
      </c>
      <c r="D17" s="47" t="s">
        <v>285</v>
      </c>
      <c r="E17" s="18">
        <f t="shared" si="0"/>
        <v>100</v>
      </c>
      <c r="F17" s="76" t="str">
        <f t="shared" si="1"/>
        <v>5</v>
      </c>
    </row>
    <row r="18" spans="1:6" s="12" customFormat="1" ht="25.5" customHeight="1" x14ac:dyDescent="0.3">
      <c r="A18" s="65" t="s">
        <v>56</v>
      </c>
      <c r="B18" s="67" t="s">
        <v>57</v>
      </c>
      <c r="C18" s="47" t="s">
        <v>62</v>
      </c>
      <c r="D18" s="47" t="s">
        <v>62</v>
      </c>
      <c r="E18" s="18">
        <f t="shared" si="0"/>
        <v>100</v>
      </c>
      <c r="F18" s="76" t="str">
        <f t="shared" si="1"/>
        <v>5</v>
      </c>
    </row>
    <row r="19" spans="1:6" s="12" customFormat="1" ht="25.5" customHeight="1" x14ac:dyDescent="0.3">
      <c r="A19" s="65">
        <v>830</v>
      </c>
      <c r="B19" s="67" t="s">
        <v>43</v>
      </c>
      <c r="C19" s="47" t="s">
        <v>278</v>
      </c>
      <c r="D19" s="47" t="s">
        <v>278</v>
      </c>
      <c r="E19" s="18">
        <f t="shared" si="0"/>
        <v>100</v>
      </c>
      <c r="F19" s="76" t="str">
        <f t="shared" si="1"/>
        <v>5</v>
      </c>
    </row>
    <row r="20" spans="1:6" s="12" customFormat="1" ht="25.5" customHeight="1" x14ac:dyDescent="0.3">
      <c r="A20" s="65" t="s">
        <v>164</v>
      </c>
      <c r="B20" s="67" t="s">
        <v>165</v>
      </c>
      <c r="C20" s="21">
        <v>0</v>
      </c>
      <c r="D20" s="21">
        <v>0</v>
      </c>
      <c r="E20" s="18" t="str">
        <f t="shared" si="0"/>
        <v>х</v>
      </c>
      <c r="F20" s="76" t="str">
        <f t="shared" si="1"/>
        <v>2</v>
      </c>
    </row>
    <row r="21" spans="1:6" s="12" customFormat="1" ht="25.5" customHeight="1" x14ac:dyDescent="0.3">
      <c r="A21" s="65">
        <v>832</v>
      </c>
      <c r="B21" s="67" t="s">
        <v>166</v>
      </c>
      <c r="C21" s="21">
        <v>0</v>
      </c>
      <c r="D21" s="21">
        <v>0</v>
      </c>
      <c r="E21" s="18" t="str">
        <f t="shared" si="0"/>
        <v>х</v>
      </c>
      <c r="F21" s="76" t="str">
        <f t="shared" si="1"/>
        <v>2</v>
      </c>
    </row>
    <row r="22" spans="1:6" s="12" customFormat="1" ht="25.5" customHeight="1" x14ac:dyDescent="0.3">
      <c r="A22" s="65" t="s">
        <v>36</v>
      </c>
      <c r="B22" s="67" t="s">
        <v>50</v>
      </c>
      <c r="C22" s="47" t="s">
        <v>62</v>
      </c>
      <c r="D22" s="47" t="s">
        <v>62</v>
      </c>
      <c r="E22" s="18">
        <f t="shared" si="0"/>
        <v>100</v>
      </c>
      <c r="F22" s="76" t="str">
        <f t="shared" si="1"/>
        <v>5</v>
      </c>
    </row>
    <row r="23" spans="1:6" s="12" customFormat="1" ht="25.5" customHeight="1" x14ac:dyDescent="0.3">
      <c r="A23" s="65">
        <v>834</v>
      </c>
      <c r="B23" s="67" t="s">
        <v>3</v>
      </c>
      <c r="C23" s="47" t="s">
        <v>277</v>
      </c>
      <c r="D23" s="47" t="s">
        <v>277</v>
      </c>
      <c r="E23" s="18">
        <f t="shared" si="0"/>
        <v>100</v>
      </c>
      <c r="F23" s="76" t="str">
        <f t="shared" si="1"/>
        <v>5</v>
      </c>
    </row>
    <row r="24" spans="1:6" s="12" customFormat="1" ht="25.5" customHeight="1" x14ac:dyDescent="0.3">
      <c r="A24" s="65">
        <v>835</v>
      </c>
      <c r="B24" s="66" t="s">
        <v>37</v>
      </c>
      <c r="C24" s="47" t="s">
        <v>62</v>
      </c>
      <c r="D24" s="47" t="s">
        <v>62</v>
      </c>
      <c r="E24" s="18">
        <f t="shared" si="0"/>
        <v>100</v>
      </c>
      <c r="F24" s="76" t="str">
        <f t="shared" si="1"/>
        <v>5</v>
      </c>
    </row>
    <row r="25" spans="1:6" s="12" customFormat="1" ht="25.5" customHeight="1" x14ac:dyDescent="0.3">
      <c r="A25" s="65" t="s">
        <v>47</v>
      </c>
      <c r="B25" s="66" t="s">
        <v>58</v>
      </c>
      <c r="C25" s="21">
        <v>1</v>
      </c>
      <c r="D25" s="21">
        <v>1</v>
      </c>
      <c r="E25" s="18">
        <f t="shared" si="0"/>
        <v>100</v>
      </c>
      <c r="F25" s="76" t="str">
        <f t="shared" si="1"/>
        <v>5</v>
      </c>
    </row>
    <row r="26" spans="1:6" s="12" customFormat="1" ht="25.5" customHeight="1" x14ac:dyDescent="0.3">
      <c r="A26" s="65">
        <v>840</v>
      </c>
      <c r="B26" s="67" t="s">
        <v>5</v>
      </c>
      <c r="C26" s="21">
        <v>0</v>
      </c>
      <c r="D26" s="21">
        <v>0</v>
      </c>
      <c r="E26" s="18" t="str">
        <f t="shared" si="0"/>
        <v>х</v>
      </c>
      <c r="F26" s="76" t="str">
        <f t="shared" si="1"/>
        <v>2</v>
      </c>
    </row>
    <row r="27" spans="1:6" s="12" customFormat="1" ht="25.5" customHeight="1" x14ac:dyDescent="0.3">
      <c r="A27" s="65">
        <v>843</v>
      </c>
      <c r="B27" s="66" t="s">
        <v>44</v>
      </c>
      <c r="C27" s="21">
        <v>0</v>
      </c>
      <c r="D27" s="21">
        <v>0</v>
      </c>
      <c r="E27" s="18" t="str">
        <f t="shared" si="0"/>
        <v>х</v>
      </c>
      <c r="F27" s="76" t="str">
        <f t="shared" si="1"/>
        <v>2</v>
      </c>
    </row>
    <row r="28" spans="1:6" s="12" customFormat="1" ht="25.5" customHeight="1" x14ac:dyDescent="0.3">
      <c r="A28" s="65" t="s">
        <v>38</v>
      </c>
      <c r="B28" s="66" t="s">
        <v>45</v>
      </c>
      <c r="C28" s="21">
        <v>0</v>
      </c>
      <c r="D28" s="21">
        <v>0</v>
      </c>
      <c r="E28" s="18" t="str">
        <f t="shared" si="0"/>
        <v>х</v>
      </c>
      <c r="F28" s="76" t="str">
        <f t="shared" si="1"/>
        <v>2</v>
      </c>
    </row>
    <row r="29" spans="1:6" s="12" customFormat="1" ht="25.5" customHeight="1" x14ac:dyDescent="0.3">
      <c r="A29" s="65">
        <v>846</v>
      </c>
      <c r="B29" s="67" t="s">
        <v>168</v>
      </c>
      <c r="C29" s="21">
        <v>0</v>
      </c>
      <c r="D29" s="21">
        <v>0</v>
      </c>
      <c r="E29" s="18" t="str">
        <f t="shared" si="0"/>
        <v>х</v>
      </c>
      <c r="F29" s="76" t="str">
        <f t="shared" si="1"/>
        <v>2</v>
      </c>
    </row>
    <row r="30" spans="1:6" s="12" customFormat="1" ht="25.5" customHeight="1" x14ac:dyDescent="0.3">
      <c r="A30" s="65" t="s">
        <v>63</v>
      </c>
      <c r="B30" s="67" t="s">
        <v>64</v>
      </c>
      <c r="C30" s="47" t="s">
        <v>62</v>
      </c>
      <c r="D30" s="47" t="s">
        <v>62</v>
      </c>
      <c r="E30" s="18">
        <f t="shared" si="0"/>
        <v>100</v>
      </c>
      <c r="F30" s="76" t="str">
        <f t="shared" si="1"/>
        <v>5</v>
      </c>
    </row>
    <row r="31" spans="1:6" s="12" customFormat="1" ht="25.5" customHeight="1" x14ac:dyDescent="0.3">
      <c r="A31" s="65">
        <v>855</v>
      </c>
      <c r="B31" s="67" t="s">
        <v>4</v>
      </c>
      <c r="C31" s="47" t="s">
        <v>282</v>
      </c>
      <c r="D31" s="47" t="s">
        <v>282</v>
      </c>
      <c r="E31" s="18">
        <f t="shared" si="0"/>
        <v>100</v>
      </c>
      <c r="F31" s="76" t="str">
        <f t="shared" si="1"/>
        <v>5</v>
      </c>
    </row>
    <row r="32" spans="1:6" s="12" customFormat="1" ht="25.5" customHeight="1" x14ac:dyDescent="0.3">
      <c r="A32" s="65">
        <v>856</v>
      </c>
      <c r="B32" s="67" t="s">
        <v>9</v>
      </c>
      <c r="C32" s="47" t="s">
        <v>286</v>
      </c>
      <c r="D32" s="47" t="s">
        <v>286</v>
      </c>
      <c r="E32" s="18">
        <f t="shared" si="0"/>
        <v>100</v>
      </c>
      <c r="F32" s="76" t="str">
        <f t="shared" si="1"/>
        <v>5</v>
      </c>
    </row>
    <row r="33" spans="1:6" s="12" customFormat="1" ht="25.5" customHeight="1" x14ac:dyDescent="0.3">
      <c r="A33" s="65" t="s">
        <v>65</v>
      </c>
      <c r="B33" s="66" t="s">
        <v>167</v>
      </c>
      <c r="C33" s="47" t="s">
        <v>62</v>
      </c>
      <c r="D33" s="47" t="s">
        <v>61</v>
      </c>
      <c r="E33" s="18">
        <f t="shared" si="0"/>
        <v>0</v>
      </c>
      <c r="F33" s="76" t="str">
        <f t="shared" si="1"/>
        <v>0</v>
      </c>
    </row>
    <row r="34" spans="1:6" s="12" customFormat="1" ht="25.5" customHeight="1" x14ac:dyDescent="0.3">
      <c r="A34" s="65">
        <v>861</v>
      </c>
      <c r="B34" s="67" t="s">
        <v>66</v>
      </c>
      <c r="C34" s="47" t="s">
        <v>283</v>
      </c>
      <c r="D34" s="47" t="s">
        <v>283</v>
      </c>
      <c r="E34" s="18">
        <f t="shared" si="0"/>
        <v>100</v>
      </c>
      <c r="F34" s="76" t="str">
        <f t="shared" si="1"/>
        <v>5</v>
      </c>
    </row>
    <row r="35" spans="1:6" s="12" customFormat="1" ht="25.5" customHeight="1" x14ac:dyDescent="0.3">
      <c r="A35" s="65" t="s">
        <v>60</v>
      </c>
      <c r="B35" s="67" t="s">
        <v>59</v>
      </c>
      <c r="C35" s="47" t="s">
        <v>284</v>
      </c>
      <c r="D35" s="47" t="s">
        <v>62</v>
      </c>
      <c r="E35" s="18">
        <f t="shared" si="0"/>
        <v>50</v>
      </c>
      <c r="F35" s="76" t="str">
        <f t="shared" si="1"/>
        <v>0</v>
      </c>
    </row>
    <row r="36" spans="1:6" s="12" customFormat="1" ht="25.5" customHeight="1" x14ac:dyDescent="0.3">
      <c r="A36" s="65">
        <v>875</v>
      </c>
      <c r="B36" s="67" t="s">
        <v>6</v>
      </c>
      <c r="C36" s="47" t="s">
        <v>62</v>
      </c>
      <c r="D36" s="47" t="s">
        <v>62</v>
      </c>
      <c r="E36" s="18">
        <f t="shared" si="0"/>
        <v>100</v>
      </c>
      <c r="F36" s="76" t="str">
        <f t="shared" si="1"/>
        <v>5</v>
      </c>
    </row>
    <row r="37" spans="1:6" x14ac:dyDescent="0.25">
      <c r="A37" s="65">
        <v>880</v>
      </c>
      <c r="B37" s="66" t="s">
        <v>49</v>
      </c>
      <c r="C37" s="21">
        <v>3</v>
      </c>
      <c r="D37" s="21">
        <v>2</v>
      </c>
      <c r="E37" s="18">
        <f t="shared" si="0"/>
        <v>66.666666666666657</v>
      </c>
      <c r="F37" s="76" t="str">
        <f t="shared" si="1"/>
        <v>0</v>
      </c>
    </row>
    <row r="38" spans="1:6" ht="26.4" x14ac:dyDescent="0.25">
      <c r="A38" s="65">
        <v>886</v>
      </c>
      <c r="B38" s="66" t="s">
        <v>46</v>
      </c>
      <c r="C38" s="21">
        <v>0</v>
      </c>
      <c r="D38" s="21">
        <v>0</v>
      </c>
      <c r="E38" s="18" t="str">
        <f t="shared" si="0"/>
        <v>х</v>
      </c>
      <c r="F38" s="76" t="str">
        <f t="shared" si="1"/>
        <v>2</v>
      </c>
    </row>
    <row r="39" spans="1:6" ht="26.4" x14ac:dyDescent="0.25">
      <c r="A39" s="65">
        <v>892</v>
      </c>
      <c r="B39" s="66" t="s">
        <v>39</v>
      </c>
      <c r="C39" s="21">
        <v>0</v>
      </c>
      <c r="D39" s="21">
        <v>0</v>
      </c>
      <c r="E39" s="18" t="str">
        <f t="shared" ref="E39" si="2">IF(C39=0,"х",((D39/C39)*100))</f>
        <v>х</v>
      </c>
      <c r="F39" s="76" t="str">
        <f t="shared" ref="F39" si="3">IF(E39="х","2",IF(E39&lt;80,"0",IF(AND(E39&gt;=80,E39&lt;85),"1",IF(AND(E39&gt;=85,E39&lt;90),"2",IF(AND(E39&gt;=90,E39&lt;95),"3",IF(AND(E39&gt;=95,E39&lt;100),"4",IF(E39=100,"5")))))))</f>
        <v>2</v>
      </c>
    </row>
    <row r="40" spans="1:6" x14ac:dyDescent="0.25">
      <c r="A40" s="10"/>
      <c r="B40" s="10"/>
    </row>
    <row r="41" spans="1:6" x14ac:dyDescent="0.25">
      <c r="A41" s="10"/>
      <c r="B41" s="10"/>
    </row>
    <row r="42" spans="1:6" x14ac:dyDescent="0.25">
      <c r="A42" s="10"/>
      <c r="B42" s="10"/>
    </row>
    <row r="43" spans="1:6" x14ac:dyDescent="0.25">
      <c r="A43" s="10"/>
      <c r="B43" s="10"/>
    </row>
    <row r="44" spans="1:6" x14ac:dyDescent="0.25">
      <c r="A44" s="10"/>
      <c r="B44" s="10"/>
    </row>
    <row r="45" spans="1:6" x14ac:dyDescent="0.25">
      <c r="A45" s="10"/>
      <c r="B45" s="10"/>
    </row>
    <row r="46" spans="1:6" x14ac:dyDescent="0.25">
      <c r="A46" s="10"/>
      <c r="B46" s="10"/>
    </row>
    <row r="47" spans="1:6" x14ac:dyDescent="0.25">
      <c r="A47" s="10"/>
      <c r="B47" s="10"/>
    </row>
    <row r="48" spans="1:6" x14ac:dyDescent="0.25">
      <c r="A48" s="10"/>
      <c r="B48" s="10"/>
    </row>
    <row r="49" spans="1:2" x14ac:dyDescent="0.25">
      <c r="A49" s="10"/>
      <c r="B49" s="10"/>
    </row>
    <row r="50" spans="1:2" x14ac:dyDescent="0.25">
      <c r="A50" s="10"/>
      <c r="B50" s="10"/>
    </row>
    <row r="51" spans="1:2" x14ac:dyDescent="0.25">
      <c r="A51" s="10"/>
      <c r="B51" s="10"/>
    </row>
    <row r="52" spans="1:2" x14ac:dyDescent="0.25">
      <c r="A52" s="10"/>
      <c r="B52" s="10"/>
    </row>
    <row r="53" spans="1:2" x14ac:dyDescent="0.25">
      <c r="A53" s="10"/>
      <c r="B53" s="10"/>
    </row>
    <row r="54" spans="1:2" x14ac:dyDescent="0.25">
      <c r="A54" s="10"/>
      <c r="B54" s="10"/>
    </row>
    <row r="55" spans="1:2" x14ac:dyDescent="0.25">
      <c r="A55" s="10"/>
      <c r="B55" s="10"/>
    </row>
    <row r="56" spans="1:2" x14ac:dyDescent="0.25">
      <c r="A56" s="10"/>
      <c r="B56" s="10"/>
    </row>
    <row r="57" spans="1:2" x14ac:dyDescent="0.25">
      <c r="A57" s="10"/>
      <c r="B57" s="10"/>
    </row>
    <row r="58" spans="1:2" x14ac:dyDescent="0.25">
      <c r="A58" s="10"/>
      <c r="B58" s="10"/>
    </row>
    <row r="59" spans="1:2" x14ac:dyDescent="0.25">
      <c r="A59" s="10"/>
      <c r="B59" s="10"/>
    </row>
    <row r="60" spans="1:2" x14ac:dyDescent="0.25">
      <c r="A60" s="10"/>
      <c r="B60" s="10"/>
    </row>
    <row r="61" spans="1:2" x14ac:dyDescent="0.25">
      <c r="A61" s="10"/>
      <c r="B61" s="10"/>
    </row>
    <row r="62" spans="1:2" x14ac:dyDescent="0.25">
      <c r="A62" s="10"/>
      <c r="B62" s="10"/>
    </row>
    <row r="63" spans="1:2" x14ac:dyDescent="0.25">
      <c r="A63" s="10"/>
      <c r="B63" s="10"/>
    </row>
    <row r="64" spans="1:2" x14ac:dyDescent="0.25">
      <c r="A64" s="10"/>
      <c r="B64" s="10"/>
    </row>
    <row r="65" spans="1:2" x14ac:dyDescent="0.25">
      <c r="A65" s="10"/>
      <c r="B65" s="10"/>
    </row>
    <row r="66" spans="1:2" x14ac:dyDescent="0.25">
      <c r="A66" s="10"/>
      <c r="B66" s="10"/>
    </row>
    <row r="67" spans="1:2" x14ac:dyDescent="0.25">
      <c r="A67" s="10"/>
      <c r="B67" s="10"/>
    </row>
    <row r="68" spans="1:2" x14ac:dyDescent="0.25">
      <c r="A68" s="10"/>
      <c r="B68" s="10"/>
    </row>
    <row r="69" spans="1:2" x14ac:dyDescent="0.25">
      <c r="A69" s="10"/>
      <c r="B69" s="10"/>
    </row>
    <row r="70" spans="1:2" x14ac:dyDescent="0.25">
      <c r="A70" s="10"/>
      <c r="B70" s="10"/>
    </row>
    <row r="71" spans="1:2" x14ac:dyDescent="0.25">
      <c r="A71" s="10"/>
      <c r="B71" s="10"/>
    </row>
    <row r="72" spans="1:2" x14ac:dyDescent="0.25">
      <c r="A72" s="10"/>
      <c r="B72" s="10"/>
    </row>
    <row r="73" spans="1:2" x14ac:dyDescent="0.25">
      <c r="A73" s="10"/>
      <c r="B73" s="10"/>
    </row>
    <row r="74" spans="1:2" x14ac:dyDescent="0.25">
      <c r="A74" s="10"/>
      <c r="B74" s="10"/>
    </row>
    <row r="75" spans="1:2" x14ac:dyDescent="0.25">
      <c r="A75" s="10"/>
      <c r="B75" s="10"/>
    </row>
    <row r="76" spans="1:2" x14ac:dyDescent="0.25">
      <c r="A76" s="10"/>
      <c r="B76" s="10"/>
    </row>
    <row r="77" spans="1:2" x14ac:dyDescent="0.25">
      <c r="A77" s="10"/>
      <c r="B77" s="10"/>
    </row>
    <row r="78" spans="1:2" x14ac:dyDescent="0.25">
      <c r="A78" s="10"/>
      <c r="B78" s="10"/>
    </row>
    <row r="79" spans="1:2" x14ac:dyDescent="0.25">
      <c r="A79" s="10"/>
      <c r="B79" s="10"/>
    </row>
    <row r="80" spans="1:2" x14ac:dyDescent="0.25">
      <c r="A80" s="10"/>
      <c r="B80" s="10"/>
    </row>
    <row r="81" spans="1:2" x14ac:dyDescent="0.25">
      <c r="A81" s="10"/>
      <c r="B81" s="10"/>
    </row>
    <row r="82" spans="1:2" x14ac:dyDescent="0.25">
      <c r="A82" s="10"/>
      <c r="B82" s="10"/>
    </row>
    <row r="83" spans="1:2" x14ac:dyDescent="0.25">
      <c r="A83" s="10"/>
      <c r="B83" s="10"/>
    </row>
    <row r="84" spans="1:2" x14ac:dyDescent="0.25">
      <c r="A84" s="10"/>
      <c r="B84" s="10"/>
    </row>
    <row r="85" spans="1:2" x14ac:dyDescent="0.25">
      <c r="A85" s="10"/>
      <c r="B85" s="10"/>
    </row>
  </sheetData>
  <autoFilter ref="A6:F39"/>
  <mergeCells count="1">
    <mergeCell ref="A1:F1"/>
  </mergeCells>
  <printOptions gridLines="1"/>
  <pageMargins left="0.23622047244094491" right="0.19685039370078741" top="0.6692913385826772" bottom="0.94488188976377963" header="0.39370078740157483" footer="0.70866141732283472"/>
  <pageSetup paperSize="9" scale="55" fitToHeight="0" orientation="portrait" r:id="rId1"/>
  <headerFooter>
    <oddFooter>&amp;L&amp;A&amp;R&amp;P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14</vt:i4>
      </vt:variant>
      <vt:variant>
        <vt:lpstr>Именованные диапазоны</vt:lpstr>
      </vt:variant>
      <vt:variant>
        <vt:i4>27</vt:i4>
      </vt:variant>
    </vt:vector>
  </HeadingPairs>
  <TitlesOfParts>
    <vt:vector size="41" baseType="lpstr">
      <vt:lpstr>Итог</vt:lpstr>
      <vt:lpstr>Итог (1 гр)</vt:lpstr>
      <vt:lpstr>Итог (2 гр)</vt:lpstr>
      <vt:lpstr>Итог (3 гр)</vt:lpstr>
      <vt:lpstr>Свод 1</vt:lpstr>
      <vt:lpstr>1.1</vt:lpstr>
      <vt:lpstr>1.2</vt:lpstr>
      <vt:lpstr>1.3</vt:lpstr>
      <vt:lpstr>1.4</vt:lpstr>
      <vt:lpstr>1.5</vt:lpstr>
      <vt:lpstr>Свод 2</vt:lpstr>
      <vt:lpstr>2.1</vt:lpstr>
      <vt:lpstr>2.2</vt:lpstr>
      <vt:lpstr>2.3</vt:lpstr>
      <vt:lpstr>'1.1'!Заголовки_для_печати</vt:lpstr>
      <vt:lpstr>'1.2'!Заголовки_для_печати</vt:lpstr>
      <vt:lpstr>'1.4'!Заголовки_для_печати</vt:lpstr>
      <vt:lpstr>'1.5'!Заголовки_для_печати</vt:lpstr>
      <vt:lpstr>'2.1'!Заголовки_для_печати</vt:lpstr>
      <vt:lpstr>'2.2'!Заголовки_для_печати</vt:lpstr>
      <vt:lpstr>'2.3'!Заголовки_для_печати</vt:lpstr>
      <vt:lpstr>Итог!Заголовки_для_печати</vt:lpstr>
      <vt:lpstr>'Итог (1 гр)'!Заголовки_для_печати</vt:lpstr>
      <vt:lpstr>'Итог (2 гр)'!Заголовки_для_печати</vt:lpstr>
      <vt:lpstr>'Итог (3 гр)'!Заголовки_для_печати</vt:lpstr>
      <vt:lpstr>'Свод 1'!Заголовки_для_печати</vt:lpstr>
      <vt:lpstr>'Свод 2'!Заголовки_для_печати</vt:lpstr>
      <vt:lpstr>'1.1'!Область_печати</vt:lpstr>
      <vt:lpstr>'1.2'!Область_печати</vt:lpstr>
      <vt:lpstr>'1.3'!Область_печати</vt:lpstr>
      <vt:lpstr>'1.4'!Область_печати</vt:lpstr>
      <vt:lpstr>'1.5'!Область_печати</vt:lpstr>
      <vt:lpstr>'2.1'!Область_печати</vt:lpstr>
      <vt:lpstr>'2.2'!Область_печати</vt:lpstr>
      <vt:lpstr>'2.3'!Область_печати</vt:lpstr>
      <vt:lpstr>Итог!Область_печати</vt:lpstr>
      <vt:lpstr>'Итог (1 гр)'!Область_печати</vt:lpstr>
      <vt:lpstr>'Итог (2 гр)'!Область_печати</vt:lpstr>
      <vt:lpstr>'Итог (3 гр)'!Область_печати</vt:lpstr>
      <vt:lpstr>'Свод 1'!Область_печати</vt:lpstr>
      <vt:lpstr>'Свод 2'!Область_печати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2021-11-01T12:20:49Z</dcterms:modified>
</cp:coreProperties>
</file>