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esktop/"/>
    </mc:Choice>
  </mc:AlternateContent>
  <xr:revisionPtr revIDLastSave="0" documentId="8_{B376B539-B58D-DB4D-B0F7-D82077324975}" xr6:coauthVersionLast="47" xr6:coauthVersionMax="47" xr10:uidLastSave="{00000000-0000-0000-0000-000000000000}"/>
  <bookViews>
    <workbookView xWindow="-120" yWindow="500" windowWidth="38640" windowHeight="17500" tabRatio="691" xr2:uid="{00000000-000D-0000-FFFF-FFFF00000000}"/>
  </bookViews>
  <sheets>
    <sheet name="кач-во бюджет. план-я" sheetId="2" r:id="rId1"/>
    <sheet name="кач-во исполнения бюджета" sheetId="6" r:id="rId2"/>
    <sheet name="кач-во упр-я долг" sheetId="8" r:id="rId3"/>
    <sheet name="Открытость бюджетных данных" sheetId="9" r:id="rId4"/>
    <sheet name="Указы" sheetId="10" r:id="rId5"/>
    <sheet name="Итого" sheetId="11" r:id="rId6"/>
    <sheet name="Целевые показатели 2021" sheetId="13" state="hidden" r:id="rId7"/>
  </sheets>
  <definedNames>
    <definedName name="_xlnm._FilterDatabase" localSheetId="5" hidden="1">Итого!$A$4:$E$49</definedName>
    <definedName name="_xlnm._FilterDatabase" localSheetId="0" hidden="1">'кач-во бюджет. план-я'!$A$6:$C$51</definedName>
    <definedName name="_xlnm._FilterDatabase" localSheetId="1" hidden="1">'кач-во исполнения бюджета'!$A$6:$F$6</definedName>
    <definedName name="_xlnm._FilterDatabase" localSheetId="2" hidden="1">'кач-во упр-я долг'!$A$6:$F$6</definedName>
    <definedName name="_xlnm._FilterDatabase" localSheetId="3" hidden="1">'Открытость бюджетных данных'!$A$6:$F$6</definedName>
    <definedName name="_xlnm._FilterDatabase" localSheetId="4" hidden="1">Указы!$A$7:$B$52</definedName>
    <definedName name="_xlnm._FilterDatabase" localSheetId="6" hidden="1">'Целевые показатели 2021'!$A$9:$GL$55</definedName>
    <definedName name="_xlnm.Print_Area" localSheetId="5">Итого!$A$1:$E$49</definedName>
    <definedName name="_xlnm.Print_Area" localSheetId="0">'кач-во бюджет. план-я'!$A$1:$C$51</definedName>
    <definedName name="_xlnm.Print_Area" localSheetId="1">'кач-во исполнения бюджета'!$A$1:$C$51</definedName>
    <definedName name="_xlnm.Print_Area" localSheetId="2">'кач-во упр-я долг'!$A$1:$C$51</definedName>
    <definedName name="_xlnm.Print_Area" localSheetId="3">'Открытость бюджетных данных'!$A$1:$C$51</definedName>
    <definedName name="_xlnm.Print_Area" localSheetId="4">Указы!$A$1:$C$52</definedName>
    <definedName name="_xlnm.Print_Area" localSheetId="6">'Целевые показатели 2021'!$A$1:$GD$55</definedName>
    <definedName name="_xlnm.Print_Titles" localSheetId="5">Итого!$4:$4</definedName>
    <definedName name="_xlnm.Print_Titles" localSheetId="0">'кач-во бюджет. план-я'!$A:$A</definedName>
    <definedName name="_xlnm.Print_Titles" localSheetId="1">'кач-во исполнения бюджета'!$A:$A</definedName>
    <definedName name="_xlnm.Print_Titles" localSheetId="6">'Целевые показатели 2021'!$A:$B</definedName>
    <definedName name="Z_03323F3F_6D84_4184_8905_11C73DEB568A_.wvu.FilterData" localSheetId="6" hidden="1">'Целевые показатели 2021'!$A$8:$FY$55</definedName>
    <definedName name="Z_040A8096_9A27_4157_8898_DE88479F8B95_.wvu.FilterData" localSheetId="6" hidden="1">'Целевые показатели 2021'!$A$8:$FY$55</definedName>
    <definedName name="Z_044AD188_BC71_48B8_8A45_5E7061CCF2E4_.wvu.Cols" localSheetId="6" hidden="1">'Целевые показатели 2021'!$C:$EC,'Целевые показатели 2021'!$EL:$ER,'Целевые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044AD188_BC71_48B8_8A45_5E7061CCF2E4_.wvu.FilterData" localSheetId="6" hidden="1">'Целевые показатели 2021'!$A$8:$FY$55</definedName>
    <definedName name="Z_044AD188_BC71_48B8_8A45_5E7061CCF2E4_.wvu.PrintArea" localSheetId="6" hidden="1">'Целевые показатели 2021'!$A$1:$FM$55</definedName>
    <definedName name="Z_044AD188_BC71_48B8_8A45_5E7061CCF2E4_.wvu.PrintTitles" localSheetId="6" hidden="1">'Целевые показатели 2021'!$A:$B</definedName>
    <definedName name="Z_08855339_A113_491F_80F1_9BA394ECA4AD_.wvu.FilterData" localSheetId="6" hidden="1">'Целевые показатели 2021'!$A$8:$EB$55</definedName>
    <definedName name="Z_08AC5D8B_F409_40C0_909D_29D17C9BBA7A_.wvu.FilterData" localSheetId="6" hidden="1">'Целевые показатели 2021'!$A$8:$FY$55</definedName>
    <definedName name="Z_096F5923_8A6F_4048_B5E5_C7BDA5CEB4E8_.wvu.FilterData" localSheetId="6" hidden="1">'Целевые показатели 2021'!$A$8:$EB$55</definedName>
    <definedName name="Z_0B10D015_90E3_44EB_B735_1995D27C5283_.wvu.FilterData" localSheetId="6" hidden="1">'Целевые показатели 2021'!$A$8:$EB$55</definedName>
    <definedName name="Z_0BEAD6E5_FF5E_4FE8_BE12_5C67FB0C0CCA_.wvu.FilterData" localSheetId="6" hidden="1">'Целевые показатели 2021'!$A$8:$FY$55</definedName>
    <definedName name="Z_0BF1C1CD_3C45_48CE_82D4_C01A3064C731_.wvu.FilterData" localSheetId="6" hidden="1">'Целевые показатели 2021'!$A$8:$FY$55</definedName>
    <definedName name="Z_0DF72139_26F1_4084_92D9_2DCB60D70B94_.wvu.FilterData" localSheetId="6" hidden="1">'Целевые показатели 2021'!$A$8:$EB$55</definedName>
    <definedName name="Z_0EA866AB_14E6_4682_80D3_C25BB465E223_.wvu.FilterData" localSheetId="6" hidden="1">'Целевые показатели 2021'!$A$8:$EB$55</definedName>
    <definedName name="Z_0F198830_56B5_4219_B6FE_C659E93909F8_.wvu.FilterData" localSheetId="6" hidden="1">'Целевые показатели 2021'!$A$8:$EB$55</definedName>
    <definedName name="Z_1490098D_B9FE_4AE3_B923_25636285F013_.wvu.FilterData" localSheetId="6" hidden="1">'Целевые показатели 2021'!$A$8:$EB$55</definedName>
    <definedName name="Z_19BCB7CD_1FFC_4E36_B981_0240A31A34D4_.wvu.FilterData" localSheetId="6" hidden="1">'Целевые показатели 2021'!$A$8:$FY$55</definedName>
    <definedName name="Z_1AB8165A_CE53_402E_ADE4_A5B45305DEFD_.wvu.FilterData" localSheetId="6" hidden="1">'Целевые показатели 2021'!$A$8:$FY$55</definedName>
    <definedName name="Z_1B526AB9_5F99_4A30_AC61_378A4B39BB39_.wvu.FilterData" localSheetId="6" hidden="1">'Целевые показатели 2021'!$A$8:$EB$55</definedName>
    <definedName name="Z_22FF101E_56FD_413A_B5A4_BFCF5B72EFE7_.wvu.FilterData" localSheetId="6" hidden="1">'Целевые показатели 2021'!$A$8:$FY$55</definedName>
    <definedName name="Z_24C18745_C58F_40E1_83B4_9970A41A39CC_.wvu.FilterData" localSheetId="6" hidden="1">'Целевые показатели 2021'!$A$8:$EB$55</definedName>
    <definedName name="Z_25B041A7_2840_43BC_925B_D14B2DAF3397_.wvu.FilterData" localSheetId="6" hidden="1">'Целевые показатели 2021'!$A$8:$EB$55</definedName>
    <definedName name="Z_2881B29B_9122_4440_AC91_175A0276F6D4_.wvu.FilterData" localSheetId="6" hidden="1">'Целевые показатели 2021'!$A$8:$FY$55</definedName>
    <definedName name="Z_2961A962_6AF1_4C31_9310_2A016E895479_.wvu.FilterData" localSheetId="6" hidden="1">'Целевые показатели 2021'!$A$8:$FY$55</definedName>
    <definedName name="Z_2A88C52D_297E_47E8_A1FF_340CEE417290_.wvu.FilterData" localSheetId="6" hidden="1">'Целевые показатели 2021'!$A$8:$FY$55</definedName>
    <definedName name="Z_2F238918_A7D4_48CF_83F3_0D717F1EEA75_.wvu.FilterData" localSheetId="6" hidden="1">'Целевые показатели 2021'!$A$8:$EB$55</definedName>
    <definedName name="Z_30D39F2C_295E_4281_99E6_0043AB007E15_.wvu.FilterData" localSheetId="6" hidden="1">'Целевые показатели 2021'!$A$8:$FY$55</definedName>
    <definedName name="Z_336FCCA9_D878_437C_BDFE_D98AA08F76AC_.wvu.FilterData" localSheetId="6" hidden="1">'Целевые показатели 2021'!$A$8:$EB$55</definedName>
    <definedName name="Z_342EE2BA_C65F_4A03_BA8F_0B8030755B72_.wvu.FilterData" localSheetId="6" hidden="1">'Целевые показатели 2021'!$A$8:$EB$55</definedName>
    <definedName name="Z_349D283F_6658_4F84_A224_939DAF14A664_.wvu.FilterData" localSheetId="6" hidden="1">'Целевые показатели 2021'!$A$8:$FY$55</definedName>
    <definedName name="Z_369843B4_9E96_44C8_92BC_71A30F5E87D3_.wvu.FilterData" localSheetId="6" hidden="1">'Целевые показатели 2021'!$A$8:$EB$55</definedName>
    <definedName name="Z_384BE81E_CF3D_48DA_B665_F0FB6192ABFD_.wvu.FilterData" localSheetId="6" hidden="1">'Целевые показатели 2021'!$A$8:$FY$55</definedName>
    <definedName name="Z_39B41F69_44D7_4978_844F_AE0E98A33147_.wvu.FilterData" localSheetId="6" hidden="1">'Целевые показатели 2021'!$A$8:$FY$55</definedName>
    <definedName name="Z_3AAD5721_EB2C_471C_A78F_326F88C19A3A_.wvu.FilterData" localSheetId="6" hidden="1">'Целевые показатели 2021'!$A$8:$EB$55</definedName>
    <definedName name="Z_3ACAB627_BE7C_423E_87F2_0B991A22A0A7_.wvu.FilterData" localSheetId="6" hidden="1">'Целевые показатели 2021'!$A$8:$FY$55</definedName>
    <definedName name="Z_3AF9EDD4_26B1_455E_B8EA_F7457F9D9806_.wvu.FilterData" localSheetId="6" hidden="1">'Целевые показатели 2021'!$A$8:$FY$55</definedName>
    <definedName name="Z_3C1477B4_1D7E_4A2B_B70E_6AF8DCF419CE_.wvu.FilterData" localSheetId="6" hidden="1">'Целевые показатели 2021'!$A$8:$EB$55</definedName>
    <definedName name="Z_3FECFC95_F192_4EE2_939E_5F7A1C1FF9C4_.wvu.FilterData" localSheetId="6" hidden="1">'Целевые показатели 2021'!$A$8:$EB$55</definedName>
    <definedName name="Z_400C55D6_44BF_4C8C_AAED_13133D4DF1B5_.wvu.FilterData" localSheetId="6" hidden="1">'Целевые показатели 2021'!$A$8:$EB$55</definedName>
    <definedName name="Z_41251C48_96B4_43A4_84DD_8466E378FED1_.wvu.FilterData" localSheetId="6" hidden="1">'Целевые показатели 2021'!$A$8:$EB$55</definedName>
    <definedName name="Z_428D2339_B939_4F96_8838_869919671473_.wvu.FilterData" localSheetId="6" hidden="1">'Целевые показатели 2021'!$A$8:$EB$55</definedName>
    <definedName name="Z_42C817ED_BC01_4F6A_B17C_B2C77683B922_.wvu.FilterData" localSheetId="6" hidden="1">'Целевые показатели 2021'!$A$8:$EB$55</definedName>
    <definedName name="Z_451157D7_B95F_4404_B78E_700C2C3E3900_.wvu.FilterData" localSheetId="6" hidden="1">'Целевые показатели 2021'!$A$8:$FY$55</definedName>
    <definedName name="Z_4528E897_6363_4255_B724_B374D8CD2DF7_.wvu.FilterData" localSheetId="6" hidden="1">'Целевые показатели 2021'!$A$8:$FY$55</definedName>
    <definedName name="Z_46BF5FB3_E8D2_4440_8D82_46424FB7E8F7_.wvu.FilterData" localSheetId="6" hidden="1">'Целевые показатели 2021'!$A$8:$FY$55</definedName>
    <definedName name="Z_47CA44CF_8403_4411_9FEA_C0E1A2163FD1_.wvu.FilterData" localSheetId="6" hidden="1">'Целевые показатели 2021'!$A$8:$FY$55</definedName>
    <definedName name="Z_49360429_2FB8_4D8F_9F5B_264C4A5F1F57_.wvu.FilterData" localSheetId="6" hidden="1">'Целевые показатели 2021'!$A$8:$FY$55</definedName>
    <definedName name="Z_4AE80A46_B14B_4A1C_BCFD_8E2ADE380660_.wvu.FilterData" localSheetId="6" hidden="1">'Целевые показатели 2021'!$A$8:$FY$55</definedName>
    <definedName name="Z_4B3F62E0_D1C6_4322_B995_CDBABFEBE070_.wvu.FilterData" localSheetId="6" hidden="1">'Целевые показатели 2021'!$A$8:$EB$55</definedName>
    <definedName name="Z_4BA262E3_CDB4_4F72_BAA2_B87FB6864F31_.wvu.FilterData" localSheetId="6" hidden="1">'Целевые показатели 2021'!$A$8:$EB$55</definedName>
    <definedName name="Z_4E083A59_D4C6_4CB6_A801_E43F91B7CC07_.wvu.FilterData" localSheetId="6" hidden="1">'Целевые показатели 2021'!$A$8:$FY$55</definedName>
    <definedName name="Z_4F4A51EA_D372_4B49_AE24_C315FC952419_.wvu.FilterData" localSheetId="6" hidden="1">'Целевые показатели 2021'!$A$8:$FY$55</definedName>
    <definedName name="Z_50A32FAB_8087_4300_9812_490D46F91742_.wvu.FilterData" localSheetId="6" hidden="1">'Целевые показатели 2021'!$A$8:$EB$55</definedName>
    <definedName name="Z_53C1AC89_DBF5_4C9D_96C8_A30CD3C7058C_.wvu.FilterData" localSheetId="6" hidden="1">'Целевые показатели 2021'!$A$8:$FY$55</definedName>
    <definedName name="Z_55834E99_46F9_4CE2_92EF_02B80707B1C9_.wvu.FilterData" localSheetId="6" hidden="1">'Целевые показатели 2021'!$A$8:$FY$55</definedName>
    <definedName name="Z_5788C8C3_B3C4_4482_A829_416FA1A3D3A6_.wvu.FilterData" localSheetId="6" hidden="1">'Целевые показатели 2021'!$A$8:$FY$55</definedName>
    <definedName name="Z_58E3A518_809D_4230_96B7_99164272965A_.wvu.FilterData" localSheetId="6" hidden="1">'Целевые показатели 2021'!$A$8:$EB$55</definedName>
    <definedName name="Z_598AD985_E654_4DAD_866A_A5FA85AEC76F_.wvu.FilterData" localSheetId="6" hidden="1">'Целевые показатели 2021'!$A$8:$FY$55</definedName>
    <definedName name="Z_59A1BF95_F4F5_47EC_840C_E894517ECEAA_.wvu.FilterData" localSheetId="6" hidden="1">'Целевые показатели 2021'!$A$8:$EB$55</definedName>
    <definedName name="Z_60D4C5DE_FF38_4D49_AC32_52A60176A8EB_.wvu.Cols" localSheetId="6" hidden="1">'Целевые показатели 2021'!$C:$EC,'Целевые показатели 2021'!$EL:$EN,'Целевые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60D4C5DE_FF38_4D49_AC32_52A60176A8EB_.wvu.FilterData" localSheetId="6" hidden="1">'Целевые показатели 2021'!$A$8:$FY$55</definedName>
    <definedName name="Z_60D4C5DE_FF38_4D49_AC32_52A60176A8EB_.wvu.PrintArea" localSheetId="6" hidden="1">'Целевые показатели 2021'!$A$1:$FT$55</definedName>
    <definedName name="Z_60D4C5DE_FF38_4D49_AC32_52A60176A8EB_.wvu.PrintTitles" localSheetId="6" hidden="1">'Целевые показатели 2021'!$A:$B</definedName>
    <definedName name="Z_624B1763_C543_48D8_9FC5_BB6293EE89AF_.wvu.FilterData" localSheetId="6" hidden="1">'Целевые показатели 2021'!$A$8:$FY$55</definedName>
    <definedName name="Z_62F5C971_989B_42A0_872F_E982A8ED1C3D_.wvu.FilterData" localSheetId="6" hidden="1">'Целевые показатели 2021'!$A$8:$FY$55</definedName>
    <definedName name="Z_660F4B9D_76AB_45A0_80CE_7752D47999DF_.wvu.FilterData" localSheetId="6" hidden="1">'Целевые показатели 2021'!$A$8:$EB$55</definedName>
    <definedName name="Z_6808BB5F_BBEB_469D_8CD3_F3071373B9C9_.wvu.FilterData" localSheetId="6" hidden="1">'Целевые показатели 2021'!$A$8:$FY$55</definedName>
    <definedName name="Z_6A20776A_435A_40AA_8C9E_9D2606CDBABA_.wvu.FilterData" localSheetId="6" hidden="1">'Целевые показатели 2021'!$A$8:$FY$55</definedName>
    <definedName name="Z_6A2C4D02_8FAA_401A_BA6A_E0F4834F0B58_.wvu.FilterData" localSheetId="6" hidden="1">'Целевые показатели 2021'!$A$8:$FY$55</definedName>
    <definedName name="Z_6A36B45F_7080_48A9_A4E7_0BECD0F0308C_.wvu.FilterData" localSheetId="6" hidden="1">'Целевые показатели 2021'!$A$8:$FY$55</definedName>
    <definedName name="Z_6C770A2F_E09B_4770_BF55_A1A5C59B3D26_.wvu.FilterData" localSheetId="6" hidden="1">'Целевые показатели 2021'!$A$8:$FY$55</definedName>
    <definedName name="Z_6CDBF295_26E6_4438_8C7A_C2251BD513EE_.wvu.FilterData" localSheetId="6" hidden="1">'Целевые показатели 2021'!$A$8:$EB$55</definedName>
    <definedName name="Z_6D1A3F6D_58C0_44DE_8AAA_736A89E500C5_.wvu.Cols" localSheetId="6" hidden="1">'Целевые показатели 2021'!$C:$EB,'Целевые показатели 2021'!#REF!,'Целевые показатели 2021'!#REF!,'Целевые показатели 2021'!#REF!,'Целевые показатели 2021'!#REF!,'Целевые показатели 2021'!#REF!,'Целевые показатели 2021'!#REF!,'Целевые показатели 2021'!#REF!,'Целевые показатели 2021'!#REF!,'Целевые показатели 2021'!#REF!,'Целевые показатели 2021'!$EH:$EI,'Целевые показатели 2021'!$EL:$EM,'Целевые показатели 2021'!$EW:$EZ,'Целевые показатели 2021'!$FC:$FC,'Целевые показатели 2021'!$FI:$FK,'Целевые показатели 2021'!$FN:$GC</definedName>
    <definedName name="Z_6D1A3F6D_58C0_44DE_8AAA_736A89E500C5_.wvu.FilterData" localSheetId="6" hidden="1">'Целевые показатели 2021'!$A$8:$FY$55</definedName>
    <definedName name="Z_6D1A3F6D_58C0_44DE_8AAA_736A89E500C5_.wvu.PrintArea" localSheetId="6" hidden="1">'Целевые показатели 2021'!$A$1:$FU$55</definedName>
    <definedName name="Z_6D1A3F6D_58C0_44DE_8AAA_736A89E500C5_.wvu.PrintTitles" localSheetId="6" hidden="1">'Целевые показатели 2021'!$A:$B</definedName>
    <definedName name="Z_6DC8A4E9_ED41_431B_AF41_B472A192F3E9_.wvu.FilterData" localSheetId="6" hidden="1">'Целевые показатели 2021'!$A$8:$EB$55</definedName>
    <definedName name="Z_705D374B_8568_4288_9C4D_6549B5FCD72D_.wvu.FilterData" localSheetId="6" hidden="1">'Целевые показатели 2021'!$A$8:$EB$55</definedName>
    <definedName name="Z_707DD767_CA3B_46BD_B091_8315C5664C34_.wvu.FilterData" localSheetId="6" hidden="1">'Целевые показатели 2021'!$A$8:$FY$55</definedName>
    <definedName name="Z_720AF756_CFD5_4FF9_B61D_FE414D632C54_.wvu.FilterData" localSheetId="6" hidden="1">'Целевые показатели 2021'!$A$8:$EB$55</definedName>
    <definedName name="Z_73523163_B1D1_4E2B_AC49_E48253DF7E00_.wvu.FilterData" localSheetId="6" hidden="1">'Целевые показатели 2021'!$A$8:$EB$55</definedName>
    <definedName name="Z_73634ECD_B3B7_4B76_9EA3_01C7EA4E8C8D_.wvu.FilterData" localSheetId="6" hidden="1">'Целевые показатели 2021'!$A$8:$EB$55</definedName>
    <definedName name="Z_7485AEE3_CC0B_4E41_87B7_B1A45336731C_.wvu.FilterData" localSheetId="6" hidden="1">'Целевые показатели 2021'!$A$8:$EB$55</definedName>
    <definedName name="Z_76ECF132_2511_41D4_B4F4_E9C78714A1D9_.wvu.FilterData" localSheetId="6" hidden="1">'Целевые показатели 2021'!$A$8:$EB$55</definedName>
    <definedName name="Z_7724ADE2_BEA2_45AE_BE5A_09B01B418888_.wvu.Cols" localSheetId="6" hidden="1">'Целевые показатели 2021'!$E:$J,'Целевые показатели 2021'!$Q:$AB,'Целевые показатели 2021'!$AP:$BA,'Целевые показатели 2021'!$CS:$DD,'Целевые показатели 2021'!#REF!,'Целевые показатели 2021'!#REF!,'Целевые показатели 2021'!#REF!,'Целевые показатели 2021'!#REF!</definedName>
    <definedName name="Z_7724ADE2_BEA2_45AE_BE5A_09B01B418888_.wvu.FilterData" localSheetId="6" hidden="1">'Целевые показатели 2021'!$A$8:$EB$55</definedName>
    <definedName name="Z_788D8A45_4F57_4519_A796_732C3C935B56_.wvu.FilterData" localSheetId="6" hidden="1">'Целевые показатели 2021'!$A$8:$FY$55</definedName>
    <definedName name="Z_7A29B795_ED11_4298_81F2_09D796F11A3B_.wvu.FilterData" localSheetId="6" hidden="1">'Целевые показатели 2021'!$A$8:$FY$55</definedName>
    <definedName name="Z_8119DF3D_FD1A_40C8_96A5_072E07D8EDE3_.wvu.FilterData" localSheetId="6" hidden="1">'Целевые показатели 2021'!$A$8:$EB$55</definedName>
    <definedName name="Z_819A1D1F_1686_43FA_BF3D_0A766649379D_.wvu.FilterData" localSheetId="6" hidden="1">'Целевые показатели 2021'!$A$8:$EB$55</definedName>
    <definedName name="Z_822F2E81_86C5_41DD_B114_063E70EB2696_.wvu.FilterData" localSheetId="6" hidden="1">'Целевые показатели 2021'!$A$8:$FY$55</definedName>
    <definedName name="Z_827C79DE_2C42_43C9_B72D_19B8F5DD2DBE_.wvu.Cols" localSheetId="6" hidden="1">'Целевые показатели 2021'!$C:$AC,'Целевые показатели 2021'!$AJ:$DJ,'Целевые показатели 2021'!#REF!,'Целевые показатели 2021'!#REF!,'Целевые показатели 2021'!$FW:$FY</definedName>
    <definedName name="Z_827C79DE_2C42_43C9_B72D_19B8F5DD2DBE_.wvu.FilterData" localSheetId="6" hidden="1">'Целевые показатели 2021'!$A$8:$FY$55</definedName>
    <definedName name="Z_827C79DE_2C42_43C9_B72D_19B8F5DD2DBE_.wvu.PrintArea" localSheetId="6" hidden="1">'Целевые показатели 2021'!$A$1:$FY$56</definedName>
    <definedName name="Z_827C79DE_2C42_43C9_B72D_19B8F5DD2DBE_.wvu.PrintTitles" localSheetId="6" hidden="1">'Целевые показатели 2021'!$A:$B</definedName>
    <definedName name="Z_82D9EB50_D20E_4954_95D3_8500C57BCD13_.wvu.FilterData" localSheetId="6" hidden="1">'Целевые показатели 2021'!$A$8:$FY$55</definedName>
    <definedName name="Z_8318BD42_B32A_4E2E_9147_7EB08FF106ED_.wvu.FilterData" localSheetId="6" hidden="1">'Целевые показатели 2021'!$A$8:$FY$55</definedName>
    <definedName name="Z_85BB2563_DF0B_448D_8FCE_A768FD79B6E0_.wvu.FilterData" localSheetId="6" hidden="1">'Целевые показатели 2021'!$A$8:$FY$55</definedName>
    <definedName name="Z_875558EE_78E4_4A37_B66C_38EEF8EBA04D_.wvu.FilterData" localSheetId="6" hidden="1">'Целевые показатели 2021'!$A$8:$FY$55</definedName>
    <definedName name="Z_884C01B8_F48B_42C6_A869_8F8ADA4FFCF5_.wvu.FilterData" localSheetId="6" hidden="1">'Целевые показатели 2021'!$A$8:$EB$55</definedName>
    <definedName name="Z_891845FB_DD29_41D0_AF16_A81C1BFB6778_.wvu.FilterData" localSheetId="6" hidden="1">'Целевые показатели 2021'!$A$8:$EB$55</definedName>
    <definedName name="Z_891D2EB9_213B_493E_A6B9_821F0684BC7C_.wvu.FilterData" localSheetId="6" hidden="1">'Целевые показатели 2021'!$A$8:$FY$55</definedName>
    <definedName name="Z_8F0665C5_E69C_4249_A792_ED3FB7FC60DB_.wvu.FilterData" localSheetId="6" hidden="1">'Целевые показатели 2021'!$A$8:$FY$55</definedName>
    <definedName name="Z_8F7B59D4_9C55_4B7F_A445_07455B7328EC_.wvu.FilterData" localSheetId="6" hidden="1">'Целевые показатели 2021'!$A$8:$FY$55</definedName>
    <definedName name="Z_8F90CCA3_0439_414D_BDEC_D28E93D1F092_.wvu.FilterData" localSheetId="6" hidden="1">'Целевые показатели 2021'!$A$8:$EB$55</definedName>
    <definedName name="Z_8FF4E9A0_A318_4CD6_97DD_CCE53698A398_.wvu.FilterData" localSheetId="6" hidden="1">'Целевые показатели 2021'!$A$8:$FY$55</definedName>
    <definedName name="Z_9022E8F2_4A88_42EA_98B1_2C95389378E7_.wvu.FilterData" localSheetId="6" hidden="1">'Целевые показатели 2021'!$A$8:$FY$55</definedName>
    <definedName name="Z_92352701_B521_4D0E_B8F4_7563BD988942_.wvu.FilterData" localSheetId="6" hidden="1">'Целевые показатели 2021'!$A$8:$EB$55</definedName>
    <definedName name="Z_94554214_36E3_47B8_80FD_2245E72F0560_.wvu.FilterData" localSheetId="6" hidden="1">'Целевые показатели 2021'!$A$8:$EB$55</definedName>
    <definedName name="Z_953BB6C1_18D6_46F3_B469_EAC680D51052_.wvu.FilterData" localSheetId="6" hidden="1">'Целевые показатели 2021'!$A$8:$EB$55</definedName>
    <definedName name="Z_999A7D63_F819_4140_92B6_087E9D0BD2B9_.wvu.FilterData" localSheetId="6" hidden="1">'Целевые показатели 2021'!$A$8:$FY$55</definedName>
    <definedName name="Z_9B81268F_7856_4A63_9FDE_E3E35DAB6FF5_.wvu.FilterData" localSheetId="6" hidden="1">'Целевые показатели 2021'!$A$8:$EB$55</definedName>
    <definedName name="Z_9EC1E484_98E0_4B21_8898_100D79E185ED_.wvu.Cols" localSheetId="6" hidden="1">'Целевые показатели 2021'!$C:$EC,'Целевые показатели 2021'!$EL:$EN,'Целевые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9EC1E484_98E0_4B21_8898_100D79E185ED_.wvu.FilterData" localSheetId="6" hidden="1">'Целевые показатели 2021'!$A$8:$FY$55</definedName>
    <definedName name="Z_9EC1E484_98E0_4B21_8898_100D79E185ED_.wvu.PrintArea" localSheetId="6" hidden="1">'Целевые показатели 2021'!$A$1:$FT$55</definedName>
    <definedName name="Z_9EC1E484_98E0_4B21_8898_100D79E185ED_.wvu.PrintTitles" localSheetId="6" hidden="1">'Целевые показатели 2021'!$A:$B</definedName>
    <definedName name="Z_ABE1352C_8766_46E0_89AB_F007E5D297D6_.wvu.Cols" localSheetId="6" hidden="1">'Целевые показатели 2021'!$C:$EC,'Целевые показатели 2021'!$EL:$ER,'Целевые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ABE1352C_8766_46E0_89AB_F007E5D297D6_.wvu.FilterData" localSheetId="6" hidden="1">'Целевые показатели 2021'!$A$8:$FY$55</definedName>
    <definedName name="Z_ABE1352C_8766_46E0_89AB_F007E5D297D6_.wvu.PrintArea" localSheetId="6" hidden="1">'Целевые показатели 2021'!$A$1:$FM$55</definedName>
    <definedName name="Z_ABE1352C_8766_46E0_89AB_F007E5D297D6_.wvu.PrintTitles" localSheetId="6" hidden="1">'Целевые показатели 2021'!$A:$B</definedName>
    <definedName name="Z_AC372E65_B4C8_42E3_9689_059090BAB125_.wvu.FilterData" localSheetId="6" hidden="1">'Целевые показатели 2021'!$A$8:$FY$55</definedName>
    <definedName name="Z_AD5536AF_E1EA_4BD5_A049_7E4BA23C3979_.wvu.FilterData" localSheetId="6" hidden="1">'Целевые показатели 2021'!$A$8:$FY$55</definedName>
    <definedName name="Z_AEAFFF6D_36FE_4AAC_BF57_D17B5D9186AF_.wvu.Cols" localSheetId="6" hidden="1">'Целевые показатели 2021'!$C:$EC,'Целевые показатели 2021'!$EL:$EN,'Целевые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AEAFFF6D_36FE_4AAC_BF57_D17B5D9186AF_.wvu.FilterData" localSheetId="6" hidden="1">'Целевые показатели 2021'!$A$8:$FY$55</definedName>
    <definedName name="Z_AEAFFF6D_36FE_4AAC_BF57_D17B5D9186AF_.wvu.PrintArea" localSheetId="6" hidden="1">'Целевые показатели 2021'!$A$1:$FT$55</definedName>
    <definedName name="Z_AEAFFF6D_36FE_4AAC_BF57_D17B5D9186AF_.wvu.PrintTitles" localSheetId="6" hidden="1">'Целевые показатели 2021'!$A:$B</definedName>
    <definedName name="Z_B353AB03_9AD1_4EC6_BB4D_F0258D358A41_.wvu.FilterData" localSheetId="6" hidden="1">'Целевые показатели 2021'!$A$8:$EB$55</definedName>
    <definedName name="Z_B3A95700_BBC3_4519_B0D0_52A325FD0D63_.wvu.FilterData" localSheetId="6" hidden="1">'Целевые показатели 2021'!$A$8:$EB$55</definedName>
    <definedName name="Z_BA694782_B0BD_4C47_BD6E_E9F4A18A0AAA_.wvu.FilterData" localSheetId="6" hidden="1">'Целевые показатели 2021'!$A$8:$EB$55</definedName>
    <definedName name="Z_BAB992FF_331C_4E5E_B189_A0AD99119BA0_.wvu.FilterData" localSheetId="6" hidden="1">'Целевые показатели 2021'!$A$8:$FY$55</definedName>
    <definedName name="Z_BB66E7E9_BEA0_4D58_8BE3_1F6A254D6BE2_.wvu.FilterData" localSheetId="6" hidden="1">'Целевые показатели 2021'!$A$8:$EB$55</definedName>
    <definedName name="Z_BCA057B8_DE59_42CE_9E09_94A1CAF781E6_.wvu.FilterData" localSheetId="6" hidden="1">'Целевые показатели 2021'!$A$8:$EB$55</definedName>
    <definedName name="Z_BE428830_9C24_4CA7_BC91_413163714B18_.wvu.FilterData" localSheetId="6" hidden="1">'Целевые показатели 2021'!$A$8:$EB$55</definedName>
    <definedName name="Z_BEBF5F0F_4C64_418E_A637_5E0F1896B956_.wvu.FilterData" localSheetId="6" hidden="1">'Целевые показатели 2021'!$A$8:$EB$55</definedName>
    <definedName name="Z_BF21CD09_6178_4DF7_A6FA_CBA05E94F5F4_.wvu.FilterData" localSheetId="6" hidden="1">'Целевые показатели 2021'!$A$8:$FY$55</definedName>
    <definedName name="Z_C0112E5F_F4B9_4739_B893_04488333E5FF_.wvu.FilterData" localSheetId="6" hidden="1">'Целевые показатели 2021'!$A$8:$EB$55</definedName>
    <definedName name="Z_C02CF74A_55AA_46E9_9F28_F28D61DF9FF9_.wvu.FilterData" localSheetId="6" hidden="1">'Целевые показатели 2021'!$A$8:$EB$55</definedName>
    <definedName name="Z_C0F24589_97AA_48D8_80AC_AB011A70BAF0_.wvu.FilterData" localSheetId="6" hidden="1">'Целевые показатели 2021'!$A$8:$FY$55</definedName>
    <definedName name="Z_C17ED899_555D_459B_B485_41B106522316_.wvu.FilterData" localSheetId="6" hidden="1">'Целевые показатели 2021'!$A$8:$EB$55</definedName>
    <definedName name="Z_C2CCEB33_D2F9_40D8_96E4_F1801AEE5EDE_.wvu.FilterData" localSheetId="6" hidden="1">'Целевые показатели 2021'!$A$8:$EB$55</definedName>
    <definedName name="Z_C2E77407_0074_4E0B_B646_5A991B291220_.wvu.FilterData" localSheetId="6" hidden="1">'Целевые показатели 2021'!$A$8:$FY$55</definedName>
    <definedName name="Z_C30E7288_69F3_428E_861F_79B38CF015B2_.wvu.FilterData" localSheetId="6" hidden="1">'Целевые показатели 2021'!$A$8:$FY$55</definedName>
    <definedName name="Z_C31943C3_B534_47F5_8C4E_63C2F9B72727_.wvu.FilterData" localSheetId="6" hidden="1">'Целевые показатели 2021'!$A$8:$FY$55</definedName>
    <definedName name="Z_C67FADA3_FDFE_4629_8112_8BBF4F58A4DE_.wvu.FilterData" localSheetId="6" hidden="1">'Целевые показатели 2021'!$A$8:$FY$55</definedName>
    <definedName name="Z_C8B3B297_4D5E_49DE_A689_816466A77F9D_.wvu.FilterData" localSheetId="6" hidden="1">'Целевые показатели 2021'!$A$8:$EB$55</definedName>
    <definedName name="Z_CCE60864_BEFF_40F8_9090_D011C68575AE_.wvu.FilterData" localSheetId="6" hidden="1">'Целевые показатели 2021'!$A$8:$EB$55</definedName>
    <definedName name="Z_CF02EDD9_CB5E_4E35_A054_BBB741DFDE8D_.wvu.FilterData" localSheetId="6" hidden="1">'Целевые показатели 2021'!$A$8:$EB$55</definedName>
    <definedName name="Z_D006DE42_F177_44F7_96E0_A5601B897820_.wvu.FilterData" localSheetId="6" hidden="1">'Целевые показатели 2021'!$A$8:$FY$55</definedName>
    <definedName name="Z_D36BCB2E_5158_4040_B6E1_915593EB1E8C_.wvu.FilterData" localSheetId="6" hidden="1">'Целевые показатели 2021'!$A$8:$FY$55</definedName>
    <definedName name="Z_D3F57C47_CBEE_475F_8F9C_B35DA8E86137_.wvu.FilterData" localSheetId="6" hidden="1">'Целевые показатели 2021'!$A$8:$EB$55</definedName>
    <definedName name="Z_D7C05BB1_A833_4528_B6B1_50A02B1EB281_.wvu.FilterData" localSheetId="6" hidden="1">'Целевые показатели 2021'!$A$8:$EB$55</definedName>
    <definedName name="Z_D820FF5F_5BBC_4A15_A838_A2B2EEDA8E92_.wvu.FilterData" localSheetId="6" hidden="1">'Целевые показатели 2021'!$A$8:$EB$55</definedName>
    <definedName name="Z_D9765CF1_7BD0_4093_89C4_FFBA155B3785_.wvu.FilterData" localSheetId="6" hidden="1">'Целевые показатели 2021'!$A$8:$FY$55</definedName>
    <definedName name="Z_DB05AB19_21B3_4E19_891D_4B0A12B6EE57_.wvu.FilterData" localSheetId="6" hidden="1">'Целевые показатели 2021'!$A$8:$EB$55</definedName>
    <definedName name="Z_DF1D6810_EEB0_4171_9C9C_9B9639027D3D_.wvu.Cols" localSheetId="6" hidden="1">'Целевые показатели 2021'!#REF!</definedName>
    <definedName name="Z_DF1D6810_EEB0_4171_9C9C_9B9639027D3D_.wvu.FilterData" localSheetId="6" hidden="1">'Целевые показатели 2021'!$A$8:$EB$55</definedName>
    <definedName name="Z_E06E0C53_7EA0_4ECC_A510_2B4180215B4F_.wvu.FilterData" localSheetId="6" hidden="1">'Целевые показатели 2021'!$A$8:$FY$55</definedName>
    <definedName name="Z_E0860AAA_B26D_4483_99DB_B9F074B53B98_.wvu.FilterData" localSheetId="6" hidden="1">'Целевые показатели 2021'!$A$8:$EB$55</definedName>
    <definedName name="Z_E10D4584_B0C4_40FE_82BB_3AC080FE06B1_.wvu.FilterData" localSheetId="6" hidden="1">'Целевые показатели 2021'!$A$8:$FY$55</definedName>
    <definedName name="Z_E19D8C5B_41A7_416C_9C12_0B39ED2D0846_.wvu.FilterData" localSheetId="6" hidden="1">'Целевые показатели 2021'!$A$8:$EB$55</definedName>
    <definedName name="Z_E30A0B88_78D7_4B70_9A03_20609F90E6B7_.wvu.FilterData" localSheetId="6" hidden="1">'Целевые показатели 2021'!$A$8:$FY$55</definedName>
    <definedName name="Z_E3D2D7F3_6C21_4686_8551_82EFB4141946_.wvu.FilterData" localSheetId="6" hidden="1">'Целевые показатели 2021'!$A$8:$FY$55</definedName>
    <definedName name="Z_E526F12D_D26A_473F_B0EB_FB3B0DE5616E_.wvu.Cols" localSheetId="6" hidden="1">'Целевые показатели 2021'!#REF!</definedName>
    <definedName name="Z_E526F12D_D26A_473F_B0EB_FB3B0DE5616E_.wvu.FilterData" localSheetId="6" hidden="1">'Целевые показатели 2021'!$A$8:$EB$55</definedName>
    <definedName name="Z_E5763399_F40A_43E3_BEEE_2DB9946003BE_.wvu.FilterData" localSheetId="6" hidden="1">'Целевые показатели 2021'!$A$8:$EB$55</definedName>
    <definedName name="Z_EB2895CF_B3EA_4EA0_9D73_5DE274A2581D_.wvu.FilterData" localSheetId="6" hidden="1">'Целевые показатели 2021'!$A$8:$FY$55</definedName>
    <definedName name="Z_EDF6A417_F59A_4CFD_A499_D2C704FD5F89_.wvu.FilterData" localSheetId="6" hidden="1">'Целевые показатели 2021'!$A$8:$FY$55</definedName>
    <definedName name="Z_EDF9D0D3_9991_46B0_A6C6_F0C31E33774C_.wvu.FilterData" localSheetId="6" hidden="1">'Целевые показатели 2021'!$A$8:$EB$55</definedName>
    <definedName name="Z_F2342F05_FC8E_4E3E_A10B_063AF48A55A1_.wvu.Cols" localSheetId="6" hidden="1">'Целевые показатели 2021'!$C:$EC,'Целевые показатели 2021'!$EL:$ER,'Целевые показатели 2021'!$ET:$ET,'Целевые показатели 2021'!$EV:$EZ,'Целевые показатели 2021'!$FC:$FD,'Целевые показатели 2021'!$FF:$FF,'Целевые показатели 2021'!$FH:$FK,'Целевые показатели 2021'!$FN:$GC</definedName>
    <definedName name="Z_F2342F05_FC8E_4E3E_A10B_063AF48A55A1_.wvu.FilterData" localSheetId="6" hidden="1">'Целевые показатели 2021'!$A$8:$FY$55</definedName>
    <definedName name="Z_F2342F05_FC8E_4E3E_A10B_063AF48A55A1_.wvu.PrintArea" localSheetId="6" hidden="1">'Целевые показатели 2021'!$A$1:$FM$55</definedName>
    <definedName name="Z_F2342F05_FC8E_4E3E_A10B_063AF48A55A1_.wvu.PrintTitles" localSheetId="6" hidden="1">'Целевые показатели 2021'!$A:$B</definedName>
    <definedName name="Z_F502322A_0342_4ECE_A481_039AE1F46E96_.wvu.FilterData" localSheetId="6" hidden="1">'Целевые показатели 2021'!$A$8:$FY$55</definedName>
    <definedName name="Z_F6BA0768_0CDB_4C8F_9278_6AD9F58DFFC5_.wvu.FilterData" localSheetId="6" hidden="1">'Целевые показатели 2021'!$A$8:$EB$55</definedName>
    <definedName name="Z_F6CB1A6E_DD08_42D7_BE76_21BA0A19AE1B_.wvu.FilterData" localSheetId="6" hidden="1">'Целевые показатели 2021'!$A$8:$FY$55</definedName>
    <definedName name="Z_FC683C31_D349_4369_9A50_48C2B7453EDD_.wvu.FilterData" localSheetId="6" hidden="1">'Целевые показатели 2021'!$A$8:$EB$55</definedName>
    <definedName name="Z_FD7C2EB7_555C_45B6_B1FC_C38F1C1809CD_.wvu.FilterData" localSheetId="6" hidden="1">'Целевые показатели 2021'!$A$8:$EB$55</definedName>
    <definedName name="Z_FF90B357_B9FC_438C_9E94_4F481E612ABE_.wvu.FilterData" localSheetId="6" hidden="1">'Целевые показатели 2021'!$A$8:$EB$55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FE40" i="13" l="1"/>
  <c r="FL34" i="13"/>
  <c r="FG28" i="13"/>
  <c r="F9" i="13" l="1"/>
  <c r="G9" i="13"/>
  <c r="H9" i="13"/>
  <c r="I9" i="13"/>
  <c r="J9" i="13"/>
  <c r="L9" i="13"/>
  <c r="M9" i="13"/>
  <c r="N9" i="13"/>
  <c r="O9" i="13"/>
  <c r="P9" i="13"/>
  <c r="R9" i="13"/>
  <c r="S9" i="13"/>
  <c r="T9" i="13"/>
  <c r="U9" i="13"/>
  <c r="V9" i="13"/>
  <c r="X9" i="13"/>
  <c r="Y9" i="13"/>
  <c r="Z9" i="13"/>
  <c r="AA9" i="13"/>
  <c r="AB9" i="13"/>
  <c r="AE9" i="13"/>
  <c r="AF9" i="13"/>
  <c r="AG9" i="13"/>
  <c r="AH9" i="13"/>
  <c r="AK9" i="13"/>
  <c r="AL9" i="13"/>
  <c r="AM9" i="13"/>
  <c r="AN9" i="13"/>
  <c r="CK9" i="13" s="1"/>
  <c r="AO9" i="13"/>
  <c r="BC9" i="13"/>
  <c r="BD9" i="13"/>
  <c r="BE9" i="13"/>
  <c r="BF9" i="13"/>
  <c r="BG9" i="13"/>
  <c r="BI9" i="13"/>
  <c r="BJ9" i="13"/>
  <c r="BK9" i="13"/>
  <c r="BL9" i="13"/>
  <c r="BM9" i="13"/>
  <c r="CN9" i="13"/>
  <c r="CO9" i="13"/>
  <c r="CP9" i="13"/>
  <c r="CQ9" i="13"/>
  <c r="CR9" i="13"/>
  <c r="CT9" i="13"/>
  <c r="CU9" i="13"/>
  <c r="CV9" i="13"/>
  <c r="CW9" i="13"/>
  <c r="CX9" i="13"/>
  <c r="CZ9" i="13"/>
  <c r="DA9" i="13"/>
  <c r="DB9" i="13"/>
  <c r="DC9" i="13"/>
  <c r="DD9" i="13"/>
  <c r="DL9" i="13"/>
  <c r="DM9" i="13"/>
  <c r="DN9" i="13"/>
  <c r="DP9" i="13"/>
  <c r="DQ9" i="13"/>
  <c r="DS9" i="13"/>
  <c r="DT9" i="13"/>
  <c r="FW9" i="13"/>
  <c r="E10" i="13"/>
  <c r="K10" i="13"/>
  <c r="Q10" i="13"/>
  <c r="W10" i="13"/>
  <c r="AD10" i="13"/>
  <c r="AJ10" i="13"/>
  <c r="AQ10" i="13"/>
  <c r="AR10" i="13"/>
  <c r="AS10" i="13"/>
  <c r="AT10" i="13"/>
  <c r="AU10" i="13"/>
  <c r="AW10" i="13"/>
  <c r="AX10" i="13"/>
  <c r="AY10" i="13"/>
  <c r="AZ10" i="13"/>
  <c r="BA10" i="13"/>
  <c r="BB10" i="13"/>
  <c r="BH10" i="13"/>
  <c r="BP10" i="13"/>
  <c r="BQ10" i="13"/>
  <c r="BR10" i="13"/>
  <c r="BS10" i="13"/>
  <c r="BT10" i="13"/>
  <c r="BV10" i="13"/>
  <c r="BW10" i="13"/>
  <c r="BX10" i="13"/>
  <c r="BY10" i="13"/>
  <c r="BZ10" i="13"/>
  <c r="CB10" i="13"/>
  <c r="CC10" i="13"/>
  <c r="CD10" i="13"/>
  <c r="CE10" i="13"/>
  <c r="CF10" i="13"/>
  <c r="CH10" i="13"/>
  <c r="CI10" i="13"/>
  <c r="CJ10" i="13"/>
  <c r="CK10" i="13"/>
  <c r="CL10" i="13"/>
  <c r="CM10" i="13"/>
  <c r="CS10" i="13"/>
  <c r="CY10" i="13"/>
  <c r="DF10" i="13"/>
  <c r="DG10" i="13"/>
  <c r="DH10" i="13"/>
  <c r="DI10" i="13"/>
  <c r="DJ10" i="13"/>
  <c r="DK10" i="13"/>
  <c r="DO10" i="13"/>
  <c r="DR10" i="13"/>
  <c r="DX10" i="13"/>
  <c r="DY10" i="13"/>
  <c r="DZ10" i="13"/>
  <c r="EA10" i="13"/>
  <c r="EB10" i="13"/>
  <c r="EK10" i="13"/>
  <c r="FM10" i="13" s="1"/>
  <c r="EM10" i="13"/>
  <c r="FC10" i="13"/>
  <c r="FD10" i="13"/>
  <c r="FE10" i="13"/>
  <c r="FF10" i="13"/>
  <c r="FG10" i="13"/>
  <c r="FH10" i="13"/>
  <c r="FI10" i="13"/>
  <c r="FJ10" i="13"/>
  <c r="FK10" i="13"/>
  <c r="FL10" i="13"/>
  <c r="FN10" i="13"/>
  <c r="FO10" i="13"/>
  <c r="FP10" i="13"/>
  <c r="FQ10" i="13"/>
  <c r="FR10" i="13"/>
  <c r="FW10" i="13"/>
  <c r="E11" i="13"/>
  <c r="K11" i="13"/>
  <c r="Q11" i="13"/>
  <c r="W11" i="13"/>
  <c r="AD11" i="13"/>
  <c r="AJ11" i="13"/>
  <c r="AQ11" i="13"/>
  <c r="AR11" i="13"/>
  <c r="AS11" i="13"/>
  <c r="AT11" i="13"/>
  <c r="AU11" i="13"/>
  <c r="AW11" i="13"/>
  <c r="AX11" i="13"/>
  <c r="AY11" i="13"/>
  <c r="AZ11" i="13"/>
  <c r="BA11" i="13"/>
  <c r="BB11" i="13"/>
  <c r="BH11" i="13"/>
  <c r="BP11" i="13"/>
  <c r="BQ11" i="13"/>
  <c r="BR11" i="13"/>
  <c r="BS11" i="13"/>
  <c r="BT11" i="13"/>
  <c r="BV11" i="13"/>
  <c r="BW11" i="13"/>
  <c r="BX11" i="13"/>
  <c r="BY11" i="13"/>
  <c r="BZ11" i="13"/>
  <c r="CB11" i="13"/>
  <c r="CC11" i="13"/>
  <c r="CD11" i="13"/>
  <c r="CE11" i="13"/>
  <c r="CF11" i="13"/>
  <c r="CH11" i="13"/>
  <c r="CI11" i="13"/>
  <c r="CJ11" i="13"/>
  <c r="CK11" i="13"/>
  <c r="CL11" i="13"/>
  <c r="CM11" i="13"/>
  <c r="CS11" i="13"/>
  <c r="CY11" i="13"/>
  <c r="DF11" i="13"/>
  <c r="DG11" i="13"/>
  <c r="DH11" i="13"/>
  <c r="DI11" i="13"/>
  <c r="DJ11" i="13"/>
  <c r="DK11" i="13"/>
  <c r="DO11" i="13"/>
  <c r="DR11" i="13"/>
  <c r="DX11" i="13"/>
  <c r="DY11" i="13"/>
  <c r="DZ11" i="13"/>
  <c r="EA11" i="13"/>
  <c r="EB11" i="13"/>
  <c r="EK11" i="13"/>
  <c r="FM11" i="13" s="1"/>
  <c r="EM11" i="13"/>
  <c r="FC11" i="13"/>
  <c r="FD11" i="13"/>
  <c r="FE11" i="13"/>
  <c r="FF11" i="13"/>
  <c r="FG11" i="13"/>
  <c r="FH11" i="13"/>
  <c r="FI11" i="13"/>
  <c r="FJ11" i="13"/>
  <c r="FK11" i="13"/>
  <c r="FL11" i="13"/>
  <c r="FN11" i="13"/>
  <c r="FO11" i="13"/>
  <c r="FP11" i="13"/>
  <c r="FQ11" i="13"/>
  <c r="FR11" i="13"/>
  <c r="FW11" i="13"/>
  <c r="E12" i="13"/>
  <c r="K12" i="13"/>
  <c r="Q12" i="13"/>
  <c r="W12" i="13"/>
  <c r="AD12" i="13"/>
  <c r="AJ12" i="13"/>
  <c r="AQ12" i="13"/>
  <c r="AR12" i="13"/>
  <c r="AS12" i="13"/>
  <c r="AT12" i="13"/>
  <c r="AU12" i="13"/>
  <c r="AW12" i="13"/>
  <c r="AX12" i="13"/>
  <c r="AY12" i="13"/>
  <c r="AZ12" i="13"/>
  <c r="BA12" i="13"/>
  <c r="BB12" i="13"/>
  <c r="BH12" i="13"/>
  <c r="BP12" i="13"/>
  <c r="BQ12" i="13"/>
  <c r="BR12" i="13"/>
  <c r="BS12" i="13"/>
  <c r="BT12" i="13"/>
  <c r="BV12" i="13"/>
  <c r="BW12" i="13"/>
  <c r="BX12" i="13"/>
  <c r="BY12" i="13"/>
  <c r="BZ12" i="13"/>
  <c r="CB12" i="13"/>
  <c r="CC12" i="13"/>
  <c r="CD12" i="13"/>
  <c r="CE12" i="13"/>
  <c r="CF12" i="13"/>
  <c r="CH12" i="13"/>
  <c r="CI12" i="13"/>
  <c r="CJ12" i="13"/>
  <c r="CK12" i="13"/>
  <c r="CL12" i="13"/>
  <c r="CM12" i="13"/>
  <c r="CS12" i="13"/>
  <c r="CY12" i="13"/>
  <c r="DF12" i="13"/>
  <c r="DG12" i="13"/>
  <c r="DH12" i="13"/>
  <c r="DI12" i="13"/>
  <c r="DJ12" i="13"/>
  <c r="DK12" i="13"/>
  <c r="DR12" i="13"/>
  <c r="DX12" i="13"/>
  <c r="DY12" i="13"/>
  <c r="DZ12" i="13"/>
  <c r="EA12" i="13"/>
  <c r="EB12" i="13"/>
  <c r="EK12" i="13"/>
  <c r="FM12" i="13" s="1"/>
  <c r="EM12" i="13"/>
  <c r="FC12" i="13"/>
  <c r="FD12" i="13"/>
  <c r="FS12" i="13" s="1"/>
  <c r="FE12" i="13"/>
  <c r="FF12" i="13"/>
  <c r="FG12" i="13"/>
  <c r="FH12" i="13"/>
  <c r="FI12" i="13"/>
  <c r="FJ12" i="13"/>
  <c r="FK12" i="13"/>
  <c r="FL12" i="13"/>
  <c r="FN12" i="13"/>
  <c r="FP12" i="13"/>
  <c r="FQ12" i="13"/>
  <c r="FR12" i="13"/>
  <c r="FW12" i="13"/>
  <c r="E13" i="13"/>
  <c r="K13" i="13"/>
  <c r="Q13" i="13"/>
  <c r="W13" i="13"/>
  <c r="AD13" i="13"/>
  <c r="AJ13" i="13"/>
  <c r="AQ13" i="13"/>
  <c r="AR13" i="13"/>
  <c r="AS13" i="13"/>
  <c r="AT13" i="13"/>
  <c r="AU13" i="13"/>
  <c r="AW13" i="13"/>
  <c r="AX13" i="13"/>
  <c r="AY13" i="13"/>
  <c r="AZ13" i="13"/>
  <c r="BA13" i="13"/>
  <c r="BB13" i="13"/>
  <c r="BH13" i="13"/>
  <c r="BP13" i="13"/>
  <c r="BQ13" i="13"/>
  <c r="BR13" i="13"/>
  <c r="BS13" i="13"/>
  <c r="BT13" i="13"/>
  <c r="BV13" i="13"/>
  <c r="BW13" i="13"/>
  <c r="BX13" i="13"/>
  <c r="BY13" i="13"/>
  <c r="BZ13" i="13"/>
  <c r="CB13" i="13"/>
  <c r="CC13" i="13"/>
  <c r="CD13" i="13"/>
  <c r="CE13" i="13"/>
  <c r="CF13" i="13"/>
  <c r="CH13" i="13"/>
  <c r="CI13" i="13"/>
  <c r="CJ13" i="13"/>
  <c r="CK13" i="13"/>
  <c r="CL13" i="13"/>
  <c r="CM13" i="13"/>
  <c r="CS13" i="13"/>
  <c r="CY13" i="13"/>
  <c r="DF13" i="13"/>
  <c r="DG13" i="13"/>
  <c r="DH13" i="13"/>
  <c r="DI13" i="13"/>
  <c r="DJ13" i="13"/>
  <c r="DK13" i="13"/>
  <c r="DR13" i="13"/>
  <c r="DX13" i="13"/>
  <c r="DY13" i="13"/>
  <c r="DZ13" i="13"/>
  <c r="EA13" i="13"/>
  <c r="EB13" i="13"/>
  <c r="EK13" i="13"/>
  <c r="FM13" i="13" s="1"/>
  <c r="EM13" i="13"/>
  <c r="FC13" i="13"/>
  <c r="FD13" i="13"/>
  <c r="FE13" i="13"/>
  <c r="FF13" i="13"/>
  <c r="FG13" i="13"/>
  <c r="FH13" i="13"/>
  <c r="FI13" i="13"/>
  <c r="FJ13" i="13"/>
  <c r="FK13" i="13"/>
  <c r="FL13" i="13"/>
  <c r="FN13" i="13"/>
  <c r="FO13" i="13"/>
  <c r="FP13" i="13"/>
  <c r="FQ13" i="13"/>
  <c r="FR13" i="13"/>
  <c r="FW13" i="13"/>
  <c r="E14" i="13"/>
  <c r="K14" i="13"/>
  <c r="Q14" i="13"/>
  <c r="W14" i="13"/>
  <c r="AD14" i="13"/>
  <c r="AJ14" i="13"/>
  <c r="AQ14" i="13"/>
  <c r="AR14" i="13"/>
  <c r="AS14" i="13"/>
  <c r="AT14" i="13"/>
  <c r="AU14" i="13"/>
  <c r="AW14" i="13"/>
  <c r="AX14" i="13"/>
  <c r="AY14" i="13"/>
  <c r="AZ14" i="13"/>
  <c r="BA14" i="13"/>
  <c r="BB14" i="13"/>
  <c r="BH14" i="13"/>
  <c r="BP14" i="13"/>
  <c r="BQ14" i="13"/>
  <c r="BR14" i="13"/>
  <c r="BS14" i="13"/>
  <c r="BT14" i="13"/>
  <c r="BV14" i="13"/>
  <c r="BW14" i="13"/>
  <c r="BX14" i="13"/>
  <c r="BY14" i="13"/>
  <c r="BZ14" i="13"/>
  <c r="CB14" i="13"/>
  <c r="CC14" i="13"/>
  <c r="CD14" i="13"/>
  <c r="CE14" i="13"/>
  <c r="CF14" i="13"/>
  <c r="CH14" i="13"/>
  <c r="CI14" i="13"/>
  <c r="CJ14" i="13"/>
  <c r="CK14" i="13"/>
  <c r="CL14" i="13"/>
  <c r="CM14" i="13"/>
  <c r="CS14" i="13"/>
  <c r="CY14" i="13"/>
  <c r="DF14" i="13"/>
  <c r="DG14" i="13"/>
  <c r="DH14" i="13"/>
  <c r="DI14" i="13"/>
  <c r="DJ14" i="13"/>
  <c r="DK14" i="13"/>
  <c r="DX14" i="13"/>
  <c r="DY14" i="13"/>
  <c r="DZ14" i="13"/>
  <c r="EA14" i="13"/>
  <c r="EB14" i="13"/>
  <c r="EK14" i="13"/>
  <c r="EM14" i="13"/>
  <c r="FC14" i="13"/>
  <c r="FD14" i="13"/>
  <c r="FE14" i="13"/>
  <c r="FF14" i="13"/>
  <c r="FG14" i="13"/>
  <c r="FH14" i="13"/>
  <c r="FI14" i="13"/>
  <c r="FJ14" i="13"/>
  <c r="FK14" i="13"/>
  <c r="FL14" i="13"/>
  <c r="FM14" i="13"/>
  <c r="FN14" i="13"/>
  <c r="FO14" i="13"/>
  <c r="FP14" i="13"/>
  <c r="FQ14" i="13"/>
  <c r="FR14" i="13"/>
  <c r="FW14" i="13"/>
  <c r="E15" i="13"/>
  <c r="K15" i="13"/>
  <c r="Q15" i="13"/>
  <c r="W15" i="13"/>
  <c r="AD15" i="13"/>
  <c r="AJ15" i="13"/>
  <c r="AQ15" i="13"/>
  <c r="AR15" i="13"/>
  <c r="AS15" i="13"/>
  <c r="AT15" i="13"/>
  <c r="AU15" i="13"/>
  <c r="AW15" i="13"/>
  <c r="AX15" i="13"/>
  <c r="AY15" i="13"/>
  <c r="AZ15" i="13"/>
  <c r="BA15" i="13"/>
  <c r="BB15" i="13"/>
  <c r="BH15" i="13"/>
  <c r="BP15" i="13"/>
  <c r="BQ15" i="13"/>
  <c r="BR15" i="13"/>
  <c r="BS15" i="13"/>
  <c r="BT15" i="13"/>
  <c r="BV15" i="13"/>
  <c r="BW15" i="13"/>
  <c r="BX15" i="13"/>
  <c r="BY15" i="13"/>
  <c r="BZ15" i="13"/>
  <c r="CB15" i="13"/>
  <c r="CC15" i="13"/>
  <c r="CD15" i="13"/>
  <c r="CE15" i="13"/>
  <c r="CF15" i="13"/>
  <c r="CH15" i="13"/>
  <c r="CI15" i="13"/>
  <c r="CJ15" i="13"/>
  <c r="CK15" i="13"/>
  <c r="CL15" i="13"/>
  <c r="CM15" i="13"/>
  <c r="CS15" i="13"/>
  <c r="CY15" i="13"/>
  <c r="DF15" i="13"/>
  <c r="DG15" i="13"/>
  <c r="DH15" i="13"/>
  <c r="DI15" i="13"/>
  <c r="DJ15" i="13"/>
  <c r="DK15" i="13"/>
  <c r="DX15" i="13"/>
  <c r="DY15" i="13"/>
  <c r="DZ15" i="13"/>
  <c r="EA15" i="13"/>
  <c r="EB15" i="13"/>
  <c r="EK15" i="13"/>
  <c r="FM15" i="13" s="1"/>
  <c r="EM15" i="13"/>
  <c r="FC15" i="13"/>
  <c r="FD15" i="13"/>
  <c r="FE15" i="13"/>
  <c r="FF15" i="13"/>
  <c r="FG15" i="13"/>
  <c r="FH15" i="13"/>
  <c r="FI15" i="13"/>
  <c r="FJ15" i="13"/>
  <c r="FK15" i="13"/>
  <c r="FL15" i="13"/>
  <c r="FN15" i="13"/>
  <c r="FO15" i="13"/>
  <c r="FP15" i="13"/>
  <c r="FQ15" i="13"/>
  <c r="FR15" i="13"/>
  <c r="FW15" i="13"/>
  <c r="E16" i="13"/>
  <c r="K16" i="13"/>
  <c r="Q16" i="13"/>
  <c r="W16" i="13"/>
  <c r="AD16" i="13"/>
  <c r="AJ16" i="13"/>
  <c r="AQ16" i="13"/>
  <c r="AR16" i="13"/>
  <c r="AS16" i="13"/>
  <c r="AT16" i="13"/>
  <c r="AU16" i="13"/>
  <c r="AW16" i="13"/>
  <c r="AX16" i="13"/>
  <c r="AY16" i="13"/>
  <c r="AZ16" i="13"/>
  <c r="BA16" i="13"/>
  <c r="BB16" i="13"/>
  <c r="BH16" i="13"/>
  <c r="BP16" i="13"/>
  <c r="BQ16" i="13"/>
  <c r="BR16" i="13"/>
  <c r="BS16" i="13"/>
  <c r="BT16" i="13"/>
  <c r="BV16" i="13"/>
  <c r="BW16" i="13"/>
  <c r="BX16" i="13"/>
  <c r="BY16" i="13"/>
  <c r="BZ16" i="13"/>
  <c r="CB16" i="13"/>
  <c r="CC16" i="13"/>
  <c r="CD16" i="13"/>
  <c r="CE16" i="13"/>
  <c r="CF16" i="13"/>
  <c r="CH16" i="13"/>
  <c r="CI16" i="13"/>
  <c r="CJ16" i="13"/>
  <c r="CK16" i="13"/>
  <c r="CL16" i="13"/>
  <c r="CM16" i="13"/>
  <c r="CS16" i="13"/>
  <c r="CY16" i="13"/>
  <c r="DF16" i="13"/>
  <c r="DG16" i="13"/>
  <c r="DH16" i="13"/>
  <c r="DI16" i="13"/>
  <c r="DJ16" i="13"/>
  <c r="DK16" i="13"/>
  <c r="DX16" i="13"/>
  <c r="DY16" i="13"/>
  <c r="DZ16" i="13"/>
  <c r="EA16" i="13"/>
  <c r="EB16" i="13"/>
  <c r="EK16" i="13"/>
  <c r="FM16" i="13" s="1"/>
  <c r="EM16" i="13"/>
  <c r="FC16" i="13"/>
  <c r="FD16" i="13"/>
  <c r="FS16" i="13" s="1"/>
  <c r="FE16" i="13"/>
  <c r="FF16" i="13"/>
  <c r="FG16" i="13"/>
  <c r="FH16" i="13"/>
  <c r="FI16" i="13"/>
  <c r="FJ16" i="13"/>
  <c r="FK16" i="13"/>
  <c r="FL16" i="13"/>
  <c r="FN16" i="13"/>
  <c r="FP16" i="13"/>
  <c r="FQ16" i="13"/>
  <c r="FR16" i="13"/>
  <c r="FW16" i="13"/>
  <c r="E17" i="13"/>
  <c r="K17" i="13"/>
  <c r="Q17" i="13"/>
  <c r="W17" i="13"/>
  <c r="AD17" i="13"/>
  <c r="AJ17" i="13"/>
  <c r="AQ17" i="13"/>
  <c r="AR17" i="13"/>
  <c r="AS17" i="13"/>
  <c r="AT17" i="13"/>
  <c r="AU17" i="13"/>
  <c r="AW17" i="13"/>
  <c r="AX17" i="13"/>
  <c r="AY17" i="13"/>
  <c r="AZ17" i="13"/>
  <c r="BA17" i="13"/>
  <c r="BB17" i="13"/>
  <c r="BH17" i="13"/>
  <c r="BP17" i="13"/>
  <c r="BQ17" i="13"/>
  <c r="BR17" i="13"/>
  <c r="BS17" i="13"/>
  <c r="BT17" i="13"/>
  <c r="BV17" i="13"/>
  <c r="BW17" i="13"/>
  <c r="BX17" i="13"/>
  <c r="BY17" i="13"/>
  <c r="BZ17" i="13"/>
  <c r="CB17" i="13"/>
  <c r="CC17" i="13"/>
  <c r="CD17" i="13"/>
  <c r="CE17" i="13"/>
  <c r="CF17" i="13"/>
  <c r="CH17" i="13"/>
  <c r="CI17" i="13"/>
  <c r="CJ17" i="13"/>
  <c r="CK17" i="13"/>
  <c r="CL17" i="13"/>
  <c r="CM17" i="13"/>
  <c r="CS17" i="13"/>
  <c r="CY17" i="13"/>
  <c r="DF17" i="13"/>
  <c r="DG17" i="13"/>
  <c r="DH17" i="13"/>
  <c r="DI17" i="13"/>
  <c r="DJ17" i="13"/>
  <c r="DK17" i="13"/>
  <c r="DX17" i="13"/>
  <c r="DY17" i="13"/>
  <c r="DZ17" i="13"/>
  <c r="EA17" i="13"/>
  <c r="EB17" i="13"/>
  <c r="EK17" i="13"/>
  <c r="FM17" i="13" s="1"/>
  <c r="EM17" i="13"/>
  <c r="FC17" i="13"/>
  <c r="FD17" i="13"/>
  <c r="FE17" i="13"/>
  <c r="FF17" i="13"/>
  <c r="FG17" i="13"/>
  <c r="FH17" i="13"/>
  <c r="FI17" i="13"/>
  <c r="FJ17" i="13"/>
  <c r="FK17" i="13"/>
  <c r="FL17" i="13"/>
  <c r="FN17" i="13"/>
  <c r="FO17" i="13"/>
  <c r="FP17" i="13"/>
  <c r="FQ17" i="13"/>
  <c r="FR17" i="13"/>
  <c r="FW17" i="13"/>
  <c r="E18" i="13"/>
  <c r="K18" i="13"/>
  <c r="Q18" i="13"/>
  <c r="W18" i="13"/>
  <c r="AD18" i="13"/>
  <c r="AJ18" i="13"/>
  <c r="AQ18" i="13"/>
  <c r="AR18" i="13"/>
  <c r="AS18" i="13"/>
  <c r="AT18" i="13"/>
  <c r="AU18" i="13"/>
  <c r="AW18" i="13"/>
  <c r="AX18" i="13"/>
  <c r="AY18" i="13"/>
  <c r="AZ18" i="13"/>
  <c r="BA18" i="13"/>
  <c r="BB18" i="13"/>
  <c r="BH18" i="13"/>
  <c r="BP18" i="13"/>
  <c r="BQ18" i="13"/>
  <c r="BR18" i="13"/>
  <c r="BS18" i="13"/>
  <c r="BT18" i="13"/>
  <c r="BV18" i="13"/>
  <c r="BW18" i="13"/>
  <c r="BX18" i="13"/>
  <c r="BY18" i="13"/>
  <c r="BZ18" i="13"/>
  <c r="CB18" i="13"/>
  <c r="CC18" i="13"/>
  <c r="CD18" i="13"/>
  <c r="CE18" i="13"/>
  <c r="CF18" i="13"/>
  <c r="CH18" i="13"/>
  <c r="CI18" i="13"/>
  <c r="CJ18" i="13"/>
  <c r="CK18" i="13"/>
  <c r="CL18" i="13"/>
  <c r="CM18" i="13"/>
  <c r="CS18" i="13"/>
  <c r="CY18" i="13"/>
  <c r="DF18" i="13"/>
  <c r="DG18" i="13"/>
  <c r="DH18" i="13"/>
  <c r="DI18" i="13"/>
  <c r="DJ18" i="13"/>
  <c r="DK18" i="13"/>
  <c r="DR18" i="13"/>
  <c r="DX18" i="13"/>
  <c r="DY18" i="13"/>
  <c r="DZ18" i="13"/>
  <c r="EA18" i="13"/>
  <c r="EB18" i="13"/>
  <c r="EK18" i="13"/>
  <c r="EM18" i="13"/>
  <c r="FC18" i="13"/>
  <c r="FD18" i="13"/>
  <c r="FE18" i="13"/>
  <c r="FF18" i="13"/>
  <c r="FG18" i="13"/>
  <c r="FH18" i="13"/>
  <c r="FI18" i="13"/>
  <c r="FJ18" i="13"/>
  <c r="FK18" i="13"/>
  <c r="FL18" i="13"/>
  <c r="FM18" i="13"/>
  <c r="FN18" i="13"/>
  <c r="FO18" i="13"/>
  <c r="FP18" i="13"/>
  <c r="FQ18" i="13"/>
  <c r="FR18" i="13"/>
  <c r="FW18" i="13"/>
  <c r="E19" i="13"/>
  <c r="K19" i="13"/>
  <c r="Q19" i="13"/>
  <c r="W19" i="13"/>
  <c r="AD19" i="13"/>
  <c r="AJ19" i="13"/>
  <c r="AQ19" i="13"/>
  <c r="AR19" i="13"/>
  <c r="AS19" i="13"/>
  <c r="AT19" i="13"/>
  <c r="AU19" i="13"/>
  <c r="AW19" i="13"/>
  <c r="AX19" i="13"/>
  <c r="AY19" i="13"/>
  <c r="AZ19" i="13"/>
  <c r="BA19" i="13"/>
  <c r="BB19" i="13"/>
  <c r="BH19" i="13"/>
  <c r="BP19" i="13"/>
  <c r="BQ19" i="13"/>
  <c r="BR19" i="13"/>
  <c r="BS19" i="13"/>
  <c r="BT19" i="13"/>
  <c r="BV19" i="13"/>
  <c r="BW19" i="13"/>
  <c r="BX19" i="13"/>
  <c r="BY19" i="13"/>
  <c r="BZ19" i="13"/>
  <c r="CB19" i="13"/>
  <c r="CC19" i="13"/>
  <c r="CD19" i="13"/>
  <c r="CE19" i="13"/>
  <c r="CF19" i="13"/>
  <c r="CH19" i="13"/>
  <c r="CI19" i="13"/>
  <c r="CJ19" i="13"/>
  <c r="CK19" i="13"/>
  <c r="CL19" i="13"/>
  <c r="CM19" i="13"/>
  <c r="CS19" i="13"/>
  <c r="CY19" i="13"/>
  <c r="DF19" i="13"/>
  <c r="DG19" i="13"/>
  <c r="DH19" i="13"/>
  <c r="DI19" i="13"/>
  <c r="DJ19" i="13"/>
  <c r="DK19" i="13"/>
  <c r="DX19" i="13"/>
  <c r="DY19" i="13"/>
  <c r="DZ19" i="13"/>
  <c r="EA19" i="13"/>
  <c r="EB19" i="13"/>
  <c r="EK19" i="13"/>
  <c r="FM19" i="13" s="1"/>
  <c r="EM19" i="13"/>
  <c r="FC19" i="13"/>
  <c r="FD19" i="13"/>
  <c r="FE19" i="13"/>
  <c r="FF19" i="13"/>
  <c r="FG19" i="13"/>
  <c r="FH19" i="13"/>
  <c r="FI19" i="13"/>
  <c r="FJ19" i="13"/>
  <c r="FK19" i="13"/>
  <c r="FL19" i="13"/>
  <c r="FN19" i="13"/>
  <c r="FO19" i="13"/>
  <c r="FP19" i="13"/>
  <c r="FQ19" i="13"/>
  <c r="FR19" i="13"/>
  <c r="FW19" i="13"/>
  <c r="E20" i="13"/>
  <c r="K20" i="13"/>
  <c r="Q20" i="13"/>
  <c r="W20" i="13"/>
  <c r="AD20" i="13"/>
  <c r="AJ20" i="13"/>
  <c r="AQ20" i="13"/>
  <c r="AR20" i="13"/>
  <c r="AS20" i="13"/>
  <c r="AT20" i="13"/>
  <c r="AU20" i="13"/>
  <c r="AW20" i="13"/>
  <c r="AX20" i="13"/>
  <c r="AY20" i="13"/>
  <c r="AZ20" i="13"/>
  <c r="BA20" i="13"/>
  <c r="BB20" i="13"/>
  <c r="BH20" i="13"/>
  <c r="BP20" i="13"/>
  <c r="BQ20" i="13"/>
  <c r="BR20" i="13"/>
  <c r="BS20" i="13"/>
  <c r="BT20" i="13"/>
  <c r="BV20" i="13"/>
  <c r="BW20" i="13"/>
  <c r="BX20" i="13"/>
  <c r="BY20" i="13"/>
  <c r="BZ20" i="13"/>
  <c r="CB20" i="13"/>
  <c r="CC20" i="13"/>
  <c r="CD20" i="13"/>
  <c r="CE20" i="13"/>
  <c r="CF20" i="13"/>
  <c r="CH20" i="13"/>
  <c r="CI20" i="13"/>
  <c r="CJ20" i="13"/>
  <c r="CK20" i="13"/>
  <c r="CL20" i="13"/>
  <c r="CM20" i="13"/>
  <c r="CS20" i="13"/>
  <c r="CY20" i="13"/>
  <c r="DF20" i="13"/>
  <c r="DG20" i="13"/>
  <c r="DH20" i="13"/>
  <c r="DI20" i="13"/>
  <c r="DJ20" i="13"/>
  <c r="DK20" i="13"/>
  <c r="DX20" i="13"/>
  <c r="DY20" i="13"/>
  <c r="DZ20" i="13"/>
  <c r="EA20" i="13"/>
  <c r="EB20" i="13"/>
  <c r="EK20" i="13"/>
  <c r="FM20" i="13" s="1"/>
  <c r="EM20" i="13"/>
  <c r="FC20" i="13"/>
  <c r="FD20" i="13"/>
  <c r="FE20" i="13"/>
  <c r="FF20" i="13"/>
  <c r="FG20" i="13"/>
  <c r="FH20" i="13"/>
  <c r="FI20" i="13"/>
  <c r="FJ20" i="13"/>
  <c r="FK20" i="13"/>
  <c r="FL20" i="13"/>
  <c r="FN20" i="13"/>
  <c r="FO20" i="13"/>
  <c r="FP20" i="13"/>
  <c r="FQ20" i="13"/>
  <c r="FR20" i="13"/>
  <c r="FW20" i="13"/>
  <c r="E21" i="13"/>
  <c r="K21" i="13"/>
  <c r="Q21" i="13"/>
  <c r="W21" i="13"/>
  <c r="AD21" i="13"/>
  <c r="AJ21" i="13"/>
  <c r="AQ21" i="13"/>
  <c r="AR21" i="13"/>
  <c r="AS21" i="13"/>
  <c r="AT21" i="13"/>
  <c r="AU21" i="13"/>
  <c r="AW21" i="13"/>
  <c r="AX21" i="13"/>
  <c r="AY21" i="13"/>
  <c r="AZ21" i="13"/>
  <c r="BA21" i="13"/>
  <c r="BB21" i="13"/>
  <c r="BH21" i="13"/>
  <c r="BP21" i="13"/>
  <c r="BQ21" i="13"/>
  <c r="BR21" i="13"/>
  <c r="BS21" i="13"/>
  <c r="BT21" i="13"/>
  <c r="BV21" i="13"/>
  <c r="BW21" i="13"/>
  <c r="BX21" i="13"/>
  <c r="BY21" i="13"/>
  <c r="BZ21" i="13"/>
  <c r="CB21" i="13"/>
  <c r="CC21" i="13"/>
  <c r="CD21" i="13"/>
  <c r="CE21" i="13"/>
  <c r="CF21" i="13"/>
  <c r="CH21" i="13"/>
  <c r="CI21" i="13"/>
  <c r="CJ21" i="13"/>
  <c r="CK21" i="13"/>
  <c r="CL21" i="13"/>
  <c r="CM21" i="13"/>
  <c r="CS21" i="13"/>
  <c r="CY21" i="13"/>
  <c r="DF21" i="13"/>
  <c r="DG21" i="13"/>
  <c r="DH21" i="13"/>
  <c r="DI21" i="13"/>
  <c r="DJ21" i="13"/>
  <c r="DK21" i="13"/>
  <c r="DX21" i="13"/>
  <c r="DY21" i="13"/>
  <c r="DZ21" i="13"/>
  <c r="EA21" i="13"/>
  <c r="EB21" i="13"/>
  <c r="EK21" i="13"/>
  <c r="FM21" i="13" s="1"/>
  <c r="EM21" i="13"/>
  <c r="FC21" i="13"/>
  <c r="FD21" i="13"/>
  <c r="FE21" i="13"/>
  <c r="FF21" i="13"/>
  <c r="FG21" i="13"/>
  <c r="FH21" i="13"/>
  <c r="FI21" i="13"/>
  <c r="FJ21" i="13"/>
  <c r="FK21" i="13"/>
  <c r="FL21" i="13"/>
  <c r="FN21" i="13"/>
  <c r="FO21" i="13"/>
  <c r="FP21" i="13"/>
  <c r="FQ21" i="13"/>
  <c r="FR21" i="13"/>
  <c r="FW21" i="13"/>
  <c r="E22" i="13"/>
  <c r="K22" i="13"/>
  <c r="Q22" i="13"/>
  <c r="W22" i="13"/>
  <c r="AD22" i="13"/>
  <c r="AJ22" i="13"/>
  <c r="AQ22" i="13"/>
  <c r="AR22" i="13"/>
  <c r="AS22" i="13"/>
  <c r="AT22" i="13"/>
  <c r="AU22" i="13"/>
  <c r="AW22" i="13"/>
  <c r="AX22" i="13"/>
  <c r="AY22" i="13"/>
  <c r="AZ22" i="13"/>
  <c r="BA22" i="13"/>
  <c r="BB22" i="13"/>
  <c r="BH22" i="13"/>
  <c r="BP22" i="13"/>
  <c r="BQ22" i="13"/>
  <c r="BR22" i="13"/>
  <c r="BS22" i="13"/>
  <c r="BT22" i="13"/>
  <c r="BV22" i="13"/>
  <c r="BW22" i="13"/>
  <c r="BX22" i="13"/>
  <c r="BY22" i="13"/>
  <c r="BZ22" i="13"/>
  <c r="CB22" i="13"/>
  <c r="CC22" i="13"/>
  <c r="CD22" i="13"/>
  <c r="CE22" i="13"/>
  <c r="CF22" i="13"/>
  <c r="CH22" i="13"/>
  <c r="CI22" i="13"/>
  <c r="CJ22" i="13"/>
  <c r="CK22" i="13"/>
  <c r="CL22" i="13"/>
  <c r="CM22" i="13"/>
  <c r="CS22" i="13"/>
  <c r="CY22" i="13"/>
  <c r="DF22" i="13"/>
  <c r="DG22" i="13"/>
  <c r="DH22" i="13"/>
  <c r="DI22" i="13"/>
  <c r="DJ22" i="13"/>
  <c r="DK22" i="13"/>
  <c r="DR22" i="13"/>
  <c r="DX22" i="13"/>
  <c r="DY22" i="13"/>
  <c r="DZ22" i="13"/>
  <c r="EA22" i="13"/>
  <c r="EB22" i="13"/>
  <c r="EK22" i="13"/>
  <c r="FM22" i="13" s="1"/>
  <c r="EM22" i="13"/>
  <c r="FC22" i="13"/>
  <c r="FD22" i="13"/>
  <c r="FE22" i="13"/>
  <c r="FF22" i="13"/>
  <c r="FG22" i="13"/>
  <c r="FH22" i="13"/>
  <c r="FI22" i="13"/>
  <c r="FJ22" i="13"/>
  <c r="FK22" i="13"/>
  <c r="FL22" i="13"/>
  <c r="FN22" i="13"/>
  <c r="FO22" i="13"/>
  <c r="FP22" i="13"/>
  <c r="FQ22" i="13"/>
  <c r="FR22" i="13"/>
  <c r="FW22" i="13"/>
  <c r="E23" i="13"/>
  <c r="K23" i="13"/>
  <c r="Q23" i="13"/>
  <c r="W23" i="13"/>
  <c r="AD23" i="13"/>
  <c r="AJ23" i="13"/>
  <c r="AQ23" i="13"/>
  <c r="AR23" i="13"/>
  <c r="AS23" i="13"/>
  <c r="AT23" i="13"/>
  <c r="AU23" i="13"/>
  <c r="AW23" i="13"/>
  <c r="AX23" i="13"/>
  <c r="AY23" i="13"/>
  <c r="AZ23" i="13"/>
  <c r="BA23" i="13"/>
  <c r="BB23" i="13"/>
  <c r="BH23" i="13"/>
  <c r="BP23" i="13"/>
  <c r="BQ23" i="13"/>
  <c r="BR23" i="13"/>
  <c r="BS23" i="13"/>
  <c r="BT23" i="13"/>
  <c r="BV23" i="13"/>
  <c r="BW23" i="13"/>
  <c r="BX23" i="13"/>
  <c r="BY23" i="13"/>
  <c r="BZ23" i="13"/>
  <c r="CB23" i="13"/>
  <c r="CC23" i="13"/>
  <c r="CD23" i="13"/>
  <c r="CE23" i="13"/>
  <c r="CF23" i="13"/>
  <c r="CH23" i="13"/>
  <c r="CI23" i="13"/>
  <c r="CJ23" i="13"/>
  <c r="CK23" i="13"/>
  <c r="CL23" i="13"/>
  <c r="CM23" i="13"/>
  <c r="CS23" i="13"/>
  <c r="CY23" i="13"/>
  <c r="DF23" i="13"/>
  <c r="DG23" i="13"/>
  <c r="DH23" i="13"/>
  <c r="DI23" i="13"/>
  <c r="DJ23" i="13"/>
  <c r="DK23" i="13"/>
  <c r="DR23" i="13"/>
  <c r="DX23" i="13"/>
  <c r="DY23" i="13"/>
  <c r="DZ23" i="13"/>
  <c r="EA23" i="13"/>
  <c r="EB23" i="13"/>
  <c r="EK23" i="13"/>
  <c r="FM23" i="13" s="1"/>
  <c r="EM23" i="13"/>
  <c r="FC23" i="13"/>
  <c r="FD23" i="13"/>
  <c r="FE23" i="13"/>
  <c r="FF23" i="13"/>
  <c r="FG23" i="13"/>
  <c r="FH23" i="13"/>
  <c r="FI23" i="13"/>
  <c r="FJ23" i="13"/>
  <c r="FK23" i="13"/>
  <c r="FL23" i="13"/>
  <c r="FN23" i="13"/>
  <c r="FO23" i="13"/>
  <c r="FP23" i="13"/>
  <c r="FQ23" i="13"/>
  <c r="FR23" i="13"/>
  <c r="FW23" i="13"/>
  <c r="E24" i="13"/>
  <c r="K24" i="13"/>
  <c r="Q24" i="13"/>
  <c r="W24" i="13"/>
  <c r="AD24" i="13"/>
  <c r="AJ24" i="13"/>
  <c r="AQ24" i="13"/>
  <c r="AR24" i="13"/>
  <c r="AS24" i="13"/>
  <c r="AT24" i="13"/>
  <c r="AU24" i="13"/>
  <c r="AW24" i="13"/>
  <c r="AX24" i="13"/>
  <c r="AY24" i="13"/>
  <c r="AZ24" i="13"/>
  <c r="BA24" i="13"/>
  <c r="BB24" i="13"/>
  <c r="BH24" i="13"/>
  <c r="BP24" i="13"/>
  <c r="BQ24" i="13"/>
  <c r="BR24" i="13"/>
  <c r="BS24" i="13"/>
  <c r="BT24" i="13"/>
  <c r="BV24" i="13"/>
  <c r="BW24" i="13"/>
  <c r="BX24" i="13"/>
  <c r="BY24" i="13"/>
  <c r="BZ24" i="13"/>
  <c r="CB24" i="13"/>
  <c r="CC24" i="13"/>
  <c r="CD24" i="13"/>
  <c r="CE24" i="13"/>
  <c r="CF24" i="13"/>
  <c r="CH24" i="13"/>
  <c r="CI24" i="13"/>
  <c r="CJ24" i="13"/>
  <c r="CK24" i="13"/>
  <c r="CL24" i="13"/>
  <c r="CM24" i="13"/>
  <c r="CS24" i="13"/>
  <c r="CY24" i="13"/>
  <c r="DF24" i="13"/>
  <c r="DG24" i="13"/>
  <c r="DH24" i="13"/>
  <c r="DI24" i="13"/>
  <c r="DJ24" i="13"/>
  <c r="DK24" i="13"/>
  <c r="DX24" i="13"/>
  <c r="DY24" i="13"/>
  <c r="DZ24" i="13"/>
  <c r="EA24" i="13"/>
  <c r="EB24" i="13"/>
  <c r="EK24" i="13"/>
  <c r="FM24" i="13" s="1"/>
  <c r="EM24" i="13"/>
  <c r="FC24" i="13"/>
  <c r="FD24" i="13"/>
  <c r="FE24" i="13"/>
  <c r="FF24" i="13"/>
  <c r="FG24" i="13"/>
  <c r="FH24" i="13"/>
  <c r="FI24" i="13"/>
  <c r="FJ24" i="13"/>
  <c r="FK24" i="13"/>
  <c r="FL24" i="13"/>
  <c r="FN24" i="13"/>
  <c r="FO24" i="13"/>
  <c r="FP24" i="13"/>
  <c r="FQ24" i="13"/>
  <c r="FR24" i="13"/>
  <c r="FW24" i="13"/>
  <c r="E25" i="13"/>
  <c r="K25" i="13"/>
  <c r="Q25" i="13"/>
  <c r="W25" i="13"/>
  <c r="AD25" i="13"/>
  <c r="AJ25" i="13"/>
  <c r="AQ25" i="13"/>
  <c r="AR25" i="13"/>
  <c r="AS25" i="13"/>
  <c r="AT25" i="13"/>
  <c r="AU25" i="13"/>
  <c r="AW25" i="13"/>
  <c r="AX25" i="13"/>
  <c r="AY25" i="13"/>
  <c r="AZ25" i="13"/>
  <c r="BA25" i="13"/>
  <c r="BB25" i="13"/>
  <c r="BH25" i="13"/>
  <c r="BP25" i="13"/>
  <c r="BQ25" i="13"/>
  <c r="BR25" i="13"/>
  <c r="BS25" i="13"/>
  <c r="BT25" i="13"/>
  <c r="BV25" i="13"/>
  <c r="BW25" i="13"/>
  <c r="BX25" i="13"/>
  <c r="BY25" i="13"/>
  <c r="BZ25" i="13"/>
  <c r="CB25" i="13"/>
  <c r="CC25" i="13"/>
  <c r="CD25" i="13"/>
  <c r="CE25" i="13"/>
  <c r="CF25" i="13"/>
  <c r="CH25" i="13"/>
  <c r="CI25" i="13"/>
  <c r="CJ25" i="13"/>
  <c r="CK25" i="13"/>
  <c r="CL25" i="13"/>
  <c r="CM25" i="13"/>
  <c r="CS25" i="13"/>
  <c r="CY25" i="13"/>
  <c r="DF25" i="13"/>
  <c r="DG25" i="13"/>
  <c r="DH25" i="13"/>
  <c r="DI25" i="13"/>
  <c r="DJ25" i="13"/>
  <c r="DK25" i="13"/>
  <c r="DR25" i="13"/>
  <c r="DX25" i="13"/>
  <c r="DY25" i="13"/>
  <c r="DZ25" i="13"/>
  <c r="EA25" i="13"/>
  <c r="EB25" i="13"/>
  <c r="EK25" i="13"/>
  <c r="EM25" i="13"/>
  <c r="FC25" i="13"/>
  <c r="FD25" i="13"/>
  <c r="FE25" i="13"/>
  <c r="FF25" i="13"/>
  <c r="FG25" i="13"/>
  <c r="FH25" i="13"/>
  <c r="FI25" i="13"/>
  <c r="FJ25" i="13"/>
  <c r="FK25" i="13"/>
  <c r="FL25" i="13"/>
  <c r="FM25" i="13"/>
  <c r="FN25" i="13"/>
  <c r="FO25" i="13"/>
  <c r="FP25" i="13"/>
  <c r="FQ25" i="13"/>
  <c r="FR25" i="13"/>
  <c r="FW25" i="13"/>
  <c r="E26" i="13"/>
  <c r="K26" i="13"/>
  <c r="Q26" i="13"/>
  <c r="W26" i="13"/>
  <c r="AD26" i="13"/>
  <c r="AJ26" i="13"/>
  <c r="AQ26" i="13"/>
  <c r="AR26" i="13"/>
  <c r="AS26" i="13"/>
  <c r="AT26" i="13"/>
  <c r="AU26" i="13"/>
  <c r="AW26" i="13"/>
  <c r="AX26" i="13"/>
  <c r="AY26" i="13"/>
  <c r="AZ26" i="13"/>
  <c r="BA26" i="13"/>
  <c r="BB26" i="13"/>
  <c r="BH26" i="13"/>
  <c r="BP26" i="13"/>
  <c r="BQ26" i="13"/>
  <c r="BR26" i="13"/>
  <c r="BS26" i="13"/>
  <c r="BT26" i="13"/>
  <c r="BV26" i="13"/>
  <c r="BW26" i="13"/>
  <c r="BX26" i="13"/>
  <c r="BY26" i="13"/>
  <c r="BZ26" i="13"/>
  <c r="CB26" i="13"/>
  <c r="CC26" i="13"/>
  <c r="CD26" i="13"/>
  <c r="CE26" i="13"/>
  <c r="CF26" i="13"/>
  <c r="CH26" i="13"/>
  <c r="CI26" i="13"/>
  <c r="CJ26" i="13"/>
  <c r="CK26" i="13"/>
  <c r="CL26" i="13"/>
  <c r="CM26" i="13"/>
  <c r="CS26" i="13"/>
  <c r="CY26" i="13"/>
  <c r="DF26" i="13"/>
  <c r="DG26" i="13"/>
  <c r="DH26" i="13"/>
  <c r="DI26" i="13"/>
  <c r="DJ26" i="13"/>
  <c r="DK26" i="13"/>
  <c r="DO26" i="13"/>
  <c r="DX26" i="13"/>
  <c r="DY26" i="13"/>
  <c r="DZ26" i="13"/>
  <c r="EA26" i="13"/>
  <c r="EB26" i="13"/>
  <c r="EK26" i="13"/>
  <c r="FM26" i="13" s="1"/>
  <c r="EM26" i="13"/>
  <c r="FC26" i="13"/>
  <c r="FD26" i="13"/>
  <c r="FE26" i="13"/>
  <c r="FF26" i="13"/>
  <c r="FG26" i="13"/>
  <c r="FH26" i="13"/>
  <c r="FI26" i="13"/>
  <c r="FJ26" i="13"/>
  <c r="FK26" i="13"/>
  <c r="FL26" i="13"/>
  <c r="FN26" i="13"/>
  <c r="FO26" i="13"/>
  <c r="FP26" i="13"/>
  <c r="FQ26" i="13"/>
  <c r="FR26" i="13"/>
  <c r="FW26" i="13"/>
  <c r="E27" i="13"/>
  <c r="K27" i="13"/>
  <c r="Q27" i="13"/>
  <c r="W27" i="13"/>
  <c r="AD27" i="13"/>
  <c r="AJ27" i="13"/>
  <c r="AQ27" i="13"/>
  <c r="AR27" i="13"/>
  <c r="AS27" i="13"/>
  <c r="AT27" i="13"/>
  <c r="AU27" i="13"/>
  <c r="AW27" i="13"/>
  <c r="AX27" i="13"/>
  <c r="AY27" i="13"/>
  <c r="AZ27" i="13"/>
  <c r="BA27" i="13"/>
  <c r="BB27" i="13"/>
  <c r="BH27" i="13"/>
  <c r="BP27" i="13"/>
  <c r="BQ27" i="13"/>
  <c r="BR27" i="13"/>
  <c r="BS27" i="13"/>
  <c r="BT27" i="13"/>
  <c r="BV27" i="13"/>
  <c r="BW27" i="13"/>
  <c r="BX27" i="13"/>
  <c r="BY27" i="13"/>
  <c r="BZ27" i="13"/>
  <c r="CB27" i="13"/>
  <c r="CC27" i="13"/>
  <c r="CD27" i="13"/>
  <c r="CE27" i="13"/>
  <c r="CF27" i="13"/>
  <c r="CH27" i="13"/>
  <c r="CI27" i="13"/>
  <c r="CJ27" i="13"/>
  <c r="CK27" i="13"/>
  <c r="CL27" i="13"/>
  <c r="CM27" i="13"/>
  <c r="CS27" i="13"/>
  <c r="CY27" i="13"/>
  <c r="DF27" i="13"/>
  <c r="DG27" i="13"/>
  <c r="DH27" i="13"/>
  <c r="DI27" i="13"/>
  <c r="DJ27" i="13"/>
  <c r="DK27" i="13"/>
  <c r="DX27" i="13"/>
  <c r="DY27" i="13"/>
  <c r="DZ27" i="13"/>
  <c r="EA27" i="13"/>
  <c r="EB27" i="13"/>
  <c r="EK27" i="13"/>
  <c r="FM27" i="13" s="1"/>
  <c r="EM27" i="13"/>
  <c r="FC27" i="13"/>
  <c r="FD27" i="13"/>
  <c r="FE27" i="13"/>
  <c r="FF27" i="13"/>
  <c r="FG27" i="13"/>
  <c r="FH27" i="13"/>
  <c r="FI27" i="13"/>
  <c r="FJ27" i="13"/>
  <c r="FK27" i="13"/>
  <c r="FL27" i="13"/>
  <c r="FN27" i="13"/>
  <c r="FO27" i="13"/>
  <c r="FP27" i="13"/>
  <c r="FQ27" i="13"/>
  <c r="FR27" i="13"/>
  <c r="FW27" i="13"/>
  <c r="E28" i="13"/>
  <c r="K28" i="13"/>
  <c r="Q28" i="13"/>
  <c r="W28" i="13"/>
  <c r="AD28" i="13"/>
  <c r="AJ28" i="13"/>
  <c r="AQ28" i="13"/>
  <c r="AR28" i="13"/>
  <c r="AS28" i="13"/>
  <c r="AT28" i="13"/>
  <c r="AU28" i="13"/>
  <c r="AW28" i="13"/>
  <c r="AX28" i="13"/>
  <c r="AY28" i="13"/>
  <c r="AZ28" i="13"/>
  <c r="BA28" i="13"/>
  <c r="BB28" i="13"/>
  <c r="BH28" i="13"/>
  <c r="BP28" i="13"/>
  <c r="BQ28" i="13"/>
  <c r="BR28" i="13"/>
  <c r="BS28" i="13"/>
  <c r="BT28" i="13"/>
  <c r="BV28" i="13"/>
  <c r="BW28" i="13"/>
  <c r="BX28" i="13"/>
  <c r="BY28" i="13"/>
  <c r="BZ28" i="13"/>
  <c r="CB28" i="13"/>
  <c r="CC28" i="13"/>
  <c r="CD28" i="13"/>
  <c r="CE28" i="13"/>
  <c r="CF28" i="13"/>
  <c r="CH28" i="13"/>
  <c r="CI28" i="13"/>
  <c r="CJ28" i="13"/>
  <c r="CK28" i="13"/>
  <c r="CL28" i="13"/>
  <c r="CM28" i="13"/>
  <c r="CS28" i="13"/>
  <c r="CY28" i="13"/>
  <c r="DF28" i="13"/>
  <c r="DG28" i="13"/>
  <c r="DH28" i="13"/>
  <c r="DI28" i="13"/>
  <c r="DJ28" i="13"/>
  <c r="DK28" i="13"/>
  <c r="DX28" i="13"/>
  <c r="DY28" i="13"/>
  <c r="DZ28" i="13"/>
  <c r="EA28" i="13"/>
  <c r="EB28" i="13"/>
  <c r="EK28" i="13"/>
  <c r="FM28" i="13" s="1"/>
  <c r="EM28" i="13"/>
  <c r="FC28" i="13"/>
  <c r="FD28" i="13"/>
  <c r="FE28" i="13"/>
  <c r="FF28" i="13"/>
  <c r="FH28" i="13"/>
  <c r="FI28" i="13"/>
  <c r="FJ28" i="13"/>
  <c r="FK28" i="13"/>
  <c r="FL28" i="13"/>
  <c r="FN28" i="13"/>
  <c r="FP28" i="13"/>
  <c r="FQ28" i="13"/>
  <c r="FR28" i="13"/>
  <c r="FW28" i="13"/>
  <c r="E29" i="13"/>
  <c r="K29" i="13"/>
  <c r="Q29" i="13"/>
  <c r="W29" i="13"/>
  <c r="AD29" i="13"/>
  <c r="AJ29" i="13"/>
  <c r="AQ29" i="13"/>
  <c r="AR29" i="13"/>
  <c r="AS29" i="13"/>
  <c r="AT29" i="13"/>
  <c r="AU29" i="13"/>
  <c r="AW29" i="13"/>
  <c r="AX29" i="13"/>
  <c r="AY29" i="13"/>
  <c r="AZ29" i="13"/>
  <c r="BA29" i="13"/>
  <c r="BB29" i="13"/>
  <c r="BH29" i="13"/>
  <c r="BP29" i="13"/>
  <c r="BQ29" i="13"/>
  <c r="BR29" i="13"/>
  <c r="BS29" i="13"/>
  <c r="BT29" i="13"/>
  <c r="BV29" i="13"/>
  <c r="BW29" i="13"/>
  <c r="BX29" i="13"/>
  <c r="BY29" i="13"/>
  <c r="BZ29" i="13"/>
  <c r="CB29" i="13"/>
  <c r="CC29" i="13"/>
  <c r="CD29" i="13"/>
  <c r="CE29" i="13"/>
  <c r="CF29" i="13"/>
  <c r="CH29" i="13"/>
  <c r="CI29" i="13"/>
  <c r="CJ29" i="13"/>
  <c r="CK29" i="13"/>
  <c r="CL29" i="13"/>
  <c r="CM29" i="13"/>
  <c r="CS29" i="13"/>
  <c r="CY29" i="13"/>
  <c r="DF29" i="13"/>
  <c r="DG29" i="13"/>
  <c r="DH29" i="13"/>
  <c r="DI29" i="13"/>
  <c r="DJ29" i="13"/>
  <c r="DK29" i="13"/>
  <c r="DX29" i="13"/>
  <c r="DY29" i="13"/>
  <c r="DZ29" i="13"/>
  <c r="EA29" i="13"/>
  <c r="EB29" i="13"/>
  <c r="EK29" i="13"/>
  <c r="FM29" i="13" s="1"/>
  <c r="EM29" i="13"/>
  <c r="FC29" i="13"/>
  <c r="FD29" i="13"/>
  <c r="FE29" i="13"/>
  <c r="FF29" i="13"/>
  <c r="FG29" i="13"/>
  <c r="FH29" i="13"/>
  <c r="FI29" i="13"/>
  <c r="FJ29" i="13"/>
  <c r="FK29" i="13"/>
  <c r="FL29" i="13"/>
  <c r="FN29" i="13"/>
  <c r="FO29" i="13"/>
  <c r="FP29" i="13"/>
  <c r="FQ29" i="13"/>
  <c r="FR29" i="13"/>
  <c r="FW29" i="13"/>
  <c r="E30" i="13"/>
  <c r="K30" i="13"/>
  <c r="Q30" i="13"/>
  <c r="W30" i="13"/>
  <c r="AD30" i="13"/>
  <c r="AJ30" i="13"/>
  <c r="AQ30" i="13"/>
  <c r="AR30" i="13"/>
  <c r="AS30" i="13"/>
  <c r="AT30" i="13"/>
  <c r="AU30" i="13"/>
  <c r="AW30" i="13"/>
  <c r="AX30" i="13"/>
  <c r="AY30" i="13"/>
  <c r="AZ30" i="13"/>
  <c r="BA30" i="13"/>
  <c r="BB30" i="13"/>
  <c r="BH30" i="13"/>
  <c r="BP30" i="13"/>
  <c r="BQ30" i="13"/>
  <c r="BR30" i="13"/>
  <c r="BS30" i="13"/>
  <c r="BT30" i="13"/>
  <c r="BV30" i="13"/>
  <c r="BW30" i="13"/>
  <c r="BX30" i="13"/>
  <c r="BY30" i="13"/>
  <c r="BZ30" i="13"/>
  <c r="CB30" i="13"/>
  <c r="CC30" i="13"/>
  <c r="CD30" i="13"/>
  <c r="CE30" i="13"/>
  <c r="CF30" i="13"/>
  <c r="CH30" i="13"/>
  <c r="CI30" i="13"/>
  <c r="CJ30" i="13"/>
  <c r="CK30" i="13"/>
  <c r="CL30" i="13"/>
  <c r="CM30" i="13"/>
  <c r="CS30" i="13"/>
  <c r="CY30" i="13"/>
  <c r="DF30" i="13"/>
  <c r="DG30" i="13"/>
  <c r="DH30" i="13"/>
  <c r="DI30" i="13"/>
  <c r="DJ30" i="13"/>
  <c r="DK30" i="13"/>
  <c r="DX30" i="13"/>
  <c r="DY30" i="13"/>
  <c r="DZ30" i="13"/>
  <c r="EA30" i="13"/>
  <c r="EB30" i="13"/>
  <c r="EK30" i="13"/>
  <c r="EM30" i="13"/>
  <c r="FC30" i="13"/>
  <c r="FD30" i="13"/>
  <c r="FE30" i="13"/>
  <c r="FF30" i="13"/>
  <c r="FG30" i="13"/>
  <c r="FH30" i="13"/>
  <c r="FI30" i="13"/>
  <c r="FJ30" i="13"/>
  <c r="FK30" i="13"/>
  <c r="FL30" i="13"/>
  <c r="FM30" i="13"/>
  <c r="FN30" i="13"/>
  <c r="FO30" i="13"/>
  <c r="FP30" i="13"/>
  <c r="FQ30" i="13"/>
  <c r="FR30" i="13"/>
  <c r="FW30" i="13"/>
  <c r="E31" i="13"/>
  <c r="K31" i="13"/>
  <c r="Q31" i="13"/>
  <c r="W31" i="13"/>
  <c r="AD31" i="13"/>
  <c r="AJ31" i="13"/>
  <c r="AQ31" i="13"/>
  <c r="AR31" i="13"/>
  <c r="AS31" i="13"/>
  <c r="AT31" i="13"/>
  <c r="AU31" i="13"/>
  <c r="AW31" i="13"/>
  <c r="AX31" i="13"/>
  <c r="AY31" i="13"/>
  <c r="AZ31" i="13"/>
  <c r="BA31" i="13"/>
  <c r="BB31" i="13"/>
  <c r="BH31" i="13"/>
  <c r="BP31" i="13"/>
  <c r="BQ31" i="13"/>
  <c r="BR31" i="13"/>
  <c r="BS31" i="13"/>
  <c r="BT31" i="13"/>
  <c r="BV31" i="13"/>
  <c r="BW31" i="13"/>
  <c r="BX31" i="13"/>
  <c r="BY31" i="13"/>
  <c r="BZ31" i="13"/>
  <c r="CB31" i="13"/>
  <c r="CC31" i="13"/>
  <c r="CD31" i="13"/>
  <c r="CE31" i="13"/>
  <c r="CF31" i="13"/>
  <c r="CH31" i="13"/>
  <c r="CI31" i="13"/>
  <c r="CJ31" i="13"/>
  <c r="CK31" i="13"/>
  <c r="CL31" i="13"/>
  <c r="CM31" i="13"/>
  <c r="CS31" i="13"/>
  <c r="CY31" i="13"/>
  <c r="DF31" i="13"/>
  <c r="DG31" i="13"/>
  <c r="DH31" i="13"/>
  <c r="DI31" i="13"/>
  <c r="DJ31" i="13"/>
  <c r="DK31" i="13"/>
  <c r="DO31" i="13"/>
  <c r="DX31" i="13"/>
  <c r="DY31" i="13"/>
  <c r="DZ31" i="13"/>
  <c r="EA31" i="13"/>
  <c r="EB31" i="13"/>
  <c r="EK31" i="13"/>
  <c r="FM31" i="13" s="1"/>
  <c r="EM31" i="13"/>
  <c r="FC31" i="13"/>
  <c r="FD31" i="13"/>
  <c r="FE31" i="13"/>
  <c r="FF31" i="13"/>
  <c r="FG31" i="13"/>
  <c r="FH31" i="13"/>
  <c r="FI31" i="13"/>
  <c r="FJ31" i="13"/>
  <c r="FK31" i="13"/>
  <c r="FL31" i="13"/>
  <c r="FN31" i="13"/>
  <c r="FO31" i="13"/>
  <c r="FP31" i="13"/>
  <c r="FQ31" i="13"/>
  <c r="FR31" i="13"/>
  <c r="FW31" i="13"/>
  <c r="E32" i="13"/>
  <c r="K32" i="13"/>
  <c r="Q32" i="13"/>
  <c r="W32" i="13"/>
  <c r="AD32" i="13"/>
  <c r="AJ32" i="13"/>
  <c r="AQ32" i="13"/>
  <c r="AR32" i="13"/>
  <c r="AS32" i="13"/>
  <c r="AT32" i="13"/>
  <c r="AU32" i="13"/>
  <c r="AW32" i="13"/>
  <c r="AX32" i="13"/>
  <c r="AY32" i="13"/>
  <c r="AZ32" i="13"/>
  <c r="BA32" i="13"/>
  <c r="BB32" i="13"/>
  <c r="BH32" i="13"/>
  <c r="BP32" i="13"/>
  <c r="BQ32" i="13"/>
  <c r="BR32" i="13"/>
  <c r="BS32" i="13"/>
  <c r="BT32" i="13"/>
  <c r="BV32" i="13"/>
  <c r="BW32" i="13"/>
  <c r="BX32" i="13"/>
  <c r="BY32" i="13"/>
  <c r="BZ32" i="13"/>
  <c r="CB32" i="13"/>
  <c r="CC32" i="13"/>
  <c r="CD32" i="13"/>
  <c r="CE32" i="13"/>
  <c r="CF32" i="13"/>
  <c r="CH32" i="13"/>
  <c r="CI32" i="13"/>
  <c r="CJ32" i="13"/>
  <c r="CK32" i="13"/>
  <c r="CL32" i="13"/>
  <c r="CM32" i="13"/>
  <c r="CS32" i="13"/>
  <c r="CY32" i="13"/>
  <c r="DF32" i="13"/>
  <c r="DG32" i="13"/>
  <c r="DH32" i="13"/>
  <c r="DI32" i="13"/>
  <c r="DJ32" i="13"/>
  <c r="DK32" i="13"/>
  <c r="DR32" i="13"/>
  <c r="DX32" i="13"/>
  <c r="DY32" i="13"/>
  <c r="DZ32" i="13"/>
  <c r="EA32" i="13"/>
  <c r="EB32" i="13"/>
  <c r="EK32" i="13"/>
  <c r="FM32" i="13" s="1"/>
  <c r="EM32" i="13"/>
  <c r="FC32" i="13"/>
  <c r="FD32" i="13"/>
  <c r="FE32" i="13"/>
  <c r="FF32" i="13"/>
  <c r="FG32" i="13"/>
  <c r="FH32" i="13"/>
  <c r="FI32" i="13"/>
  <c r="FJ32" i="13"/>
  <c r="FK32" i="13"/>
  <c r="FL32" i="13"/>
  <c r="FN32" i="13"/>
  <c r="FO32" i="13"/>
  <c r="FP32" i="13"/>
  <c r="FQ32" i="13"/>
  <c r="FR32" i="13"/>
  <c r="FW32" i="13"/>
  <c r="E33" i="13"/>
  <c r="K33" i="13"/>
  <c r="Q33" i="13"/>
  <c r="W33" i="13"/>
  <c r="AD33" i="13"/>
  <c r="AJ33" i="13"/>
  <c r="AQ33" i="13"/>
  <c r="AR33" i="13"/>
  <c r="AS33" i="13"/>
  <c r="AT33" i="13"/>
  <c r="AU33" i="13"/>
  <c r="AW33" i="13"/>
  <c r="AX33" i="13"/>
  <c r="AY33" i="13"/>
  <c r="AZ33" i="13"/>
  <c r="BA33" i="13"/>
  <c r="BB33" i="13"/>
  <c r="BH33" i="13"/>
  <c r="BP33" i="13"/>
  <c r="BQ33" i="13"/>
  <c r="BR33" i="13"/>
  <c r="BS33" i="13"/>
  <c r="BT33" i="13"/>
  <c r="BV33" i="13"/>
  <c r="BW33" i="13"/>
  <c r="BX33" i="13"/>
  <c r="BY33" i="13"/>
  <c r="BZ33" i="13"/>
  <c r="CB33" i="13"/>
  <c r="CC33" i="13"/>
  <c r="CD33" i="13"/>
  <c r="CE33" i="13"/>
  <c r="CF33" i="13"/>
  <c r="CH33" i="13"/>
  <c r="CI33" i="13"/>
  <c r="CJ33" i="13"/>
  <c r="CK33" i="13"/>
  <c r="CL33" i="13"/>
  <c r="CM33" i="13"/>
  <c r="CS33" i="13"/>
  <c r="CY33" i="13"/>
  <c r="DF33" i="13"/>
  <c r="DG33" i="13"/>
  <c r="DH33" i="13"/>
  <c r="DI33" i="13"/>
  <c r="DJ33" i="13"/>
  <c r="DK33" i="13"/>
  <c r="DX33" i="13"/>
  <c r="DY33" i="13"/>
  <c r="DZ33" i="13"/>
  <c r="EA33" i="13"/>
  <c r="EB33" i="13"/>
  <c r="EK33" i="13"/>
  <c r="FM33" i="13" s="1"/>
  <c r="EM33" i="13"/>
  <c r="FC33" i="13"/>
  <c r="FD33" i="13"/>
  <c r="FE33" i="13"/>
  <c r="FF33" i="13"/>
  <c r="FG33" i="13"/>
  <c r="FH33" i="13"/>
  <c r="FI33" i="13"/>
  <c r="FJ33" i="13"/>
  <c r="FK33" i="13"/>
  <c r="FL33" i="13"/>
  <c r="FN33" i="13"/>
  <c r="FO33" i="13"/>
  <c r="FP33" i="13"/>
  <c r="FQ33" i="13"/>
  <c r="FR33" i="13"/>
  <c r="FW33" i="13"/>
  <c r="E34" i="13"/>
  <c r="K34" i="13"/>
  <c r="Q34" i="13"/>
  <c r="W34" i="13"/>
  <c r="AD34" i="13"/>
  <c r="AJ34" i="13"/>
  <c r="AQ34" i="13"/>
  <c r="AR34" i="13"/>
  <c r="AS34" i="13"/>
  <c r="AT34" i="13"/>
  <c r="AU34" i="13"/>
  <c r="AW34" i="13"/>
  <c r="AX34" i="13"/>
  <c r="AY34" i="13"/>
  <c r="AZ34" i="13"/>
  <c r="BA34" i="13"/>
  <c r="BB34" i="13"/>
  <c r="BH34" i="13"/>
  <c r="BP34" i="13"/>
  <c r="BQ34" i="13"/>
  <c r="BR34" i="13"/>
  <c r="BS34" i="13"/>
  <c r="BT34" i="13"/>
  <c r="BV34" i="13"/>
  <c r="BW34" i="13"/>
  <c r="BX34" i="13"/>
  <c r="BY34" i="13"/>
  <c r="BZ34" i="13"/>
  <c r="CB34" i="13"/>
  <c r="CC34" i="13"/>
  <c r="CD34" i="13"/>
  <c r="CE34" i="13"/>
  <c r="CF34" i="13"/>
  <c r="CH34" i="13"/>
  <c r="CI34" i="13"/>
  <c r="CJ34" i="13"/>
  <c r="CK34" i="13"/>
  <c r="CL34" i="13"/>
  <c r="CM34" i="13"/>
  <c r="CS34" i="13"/>
  <c r="CY34" i="13"/>
  <c r="DF34" i="13"/>
  <c r="DG34" i="13"/>
  <c r="DH34" i="13"/>
  <c r="DI34" i="13"/>
  <c r="DJ34" i="13"/>
  <c r="DK34" i="13"/>
  <c r="DR34" i="13"/>
  <c r="DX34" i="13"/>
  <c r="DY34" i="13"/>
  <c r="DZ34" i="13"/>
  <c r="EA34" i="13"/>
  <c r="EB34" i="13"/>
  <c r="EK34" i="13"/>
  <c r="FM34" i="13" s="1"/>
  <c r="EM34" i="13"/>
  <c r="FC34" i="13"/>
  <c r="FD34" i="13"/>
  <c r="FE34" i="13"/>
  <c r="FF34" i="13"/>
  <c r="FG34" i="13"/>
  <c r="FH34" i="13"/>
  <c r="FI34" i="13"/>
  <c r="FJ34" i="13"/>
  <c r="FK34" i="13"/>
  <c r="FN34" i="13"/>
  <c r="FO34" i="13"/>
  <c r="FP34" i="13"/>
  <c r="FQ34" i="13"/>
  <c r="FR34" i="13"/>
  <c r="FW34" i="13"/>
  <c r="E35" i="13"/>
  <c r="K35" i="13"/>
  <c r="Q35" i="13"/>
  <c r="W35" i="13"/>
  <c r="AD35" i="13"/>
  <c r="AJ35" i="13"/>
  <c r="AQ35" i="13"/>
  <c r="AR35" i="13"/>
  <c r="AS35" i="13"/>
  <c r="AT35" i="13"/>
  <c r="AU35" i="13"/>
  <c r="AW35" i="13"/>
  <c r="AX35" i="13"/>
  <c r="AY35" i="13"/>
  <c r="AZ35" i="13"/>
  <c r="BA35" i="13"/>
  <c r="BB35" i="13"/>
  <c r="BH35" i="13"/>
  <c r="BP35" i="13"/>
  <c r="BQ35" i="13"/>
  <c r="BR35" i="13"/>
  <c r="BS35" i="13"/>
  <c r="BT35" i="13"/>
  <c r="BV35" i="13"/>
  <c r="BW35" i="13"/>
  <c r="BX35" i="13"/>
  <c r="BY35" i="13"/>
  <c r="BZ35" i="13"/>
  <c r="CB35" i="13"/>
  <c r="CC35" i="13"/>
  <c r="CD35" i="13"/>
  <c r="CE35" i="13"/>
  <c r="CF35" i="13"/>
  <c r="CH35" i="13"/>
  <c r="CI35" i="13"/>
  <c r="CJ35" i="13"/>
  <c r="CK35" i="13"/>
  <c r="CL35" i="13"/>
  <c r="CM35" i="13"/>
  <c r="CS35" i="13"/>
  <c r="CY35" i="13"/>
  <c r="DF35" i="13"/>
  <c r="DG35" i="13"/>
  <c r="DH35" i="13"/>
  <c r="DI35" i="13"/>
  <c r="DJ35" i="13"/>
  <c r="DK35" i="13"/>
  <c r="DX35" i="13"/>
  <c r="DY35" i="13"/>
  <c r="DZ35" i="13"/>
  <c r="EA35" i="13"/>
  <c r="EB35" i="13"/>
  <c r="EK35" i="13"/>
  <c r="FM35" i="13" s="1"/>
  <c r="EM35" i="13"/>
  <c r="FC35" i="13"/>
  <c r="FD35" i="13"/>
  <c r="FE35" i="13"/>
  <c r="FF35" i="13"/>
  <c r="FG35" i="13"/>
  <c r="FH35" i="13"/>
  <c r="FI35" i="13"/>
  <c r="FJ35" i="13"/>
  <c r="FK35" i="13"/>
  <c r="FL35" i="13"/>
  <c r="FN35" i="13"/>
  <c r="FO35" i="13"/>
  <c r="FP35" i="13"/>
  <c r="FQ35" i="13"/>
  <c r="FR35" i="13"/>
  <c r="FW35" i="13"/>
  <c r="E36" i="13"/>
  <c r="K36" i="13"/>
  <c r="Q36" i="13"/>
  <c r="W36" i="13"/>
  <c r="AD36" i="13"/>
  <c r="AJ36" i="13"/>
  <c r="AQ36" i="13"/>
  <c r="AR36" i="13"/>
  <c r="AS36" i="13"/>
  <c r="AT36" i="13"/>
  <c r="AU36" i="13"/>
  <c r="AW36" i="13"/>
  <c r="AX36" i="13"/>
  <c r="AY36" i="13"/>
  <c r="AZ36" i="13"/>
  <c r="BA36" i="13"/>
  <c r="BB36" i="13"/>
  <c r="BH36" i="13"/>
  <c r="BP36" i="13"/>
  <c r="BQ36" i="13"/>
  <c r="BR36" i="13"/>
  <c r="BS36" i="13"/>
  <c r="BT36" i="13"/>
  <c r="BV36" i="13"/>
  <c r="BW36" i="13"/>
  <c r="BX36" i="13"/>
  <c r="BY36" i="13"/>
  <c r="BZ36" i="13"/>
  <c r="CB36" i="13"/>
  <c r="CC36" i="13"/>
  <c r="CD36" i="13"/>
  <c r="CE36" i="13"/>
  <c r="CF36" i="13"/>
  <c r="CH36" i="13"/>
  <c r="CI36" i="13"/>
  <c r="CJ36" i="13"/>
  <c r="CK36" i="13"/>
  <c r="CL36" i="13"/>
  <c r="CM36" i="13"/>
  <c r="CS36" i="13"/>
  <c r="CY36" i="13"/>
  <c r="DF36" i="13"/>
  <c r="DG36" i="13"/>
  <c r="DH36" i="13"/>
  <c r="DI36" i="13"/>
  <c r="DJ36" i="13"/>
  <c r="DK36" i="13"/>
  <c r="DX36" i="13"/>
  <c r="DY36" i="13"/>
  <c r="DZ36" i="13"/>
  <c r="EA36" i="13"/>
  <c r="EB36" i="13"/>
  <c r="EK36" i="13"/>
  <c r="EM36" i="13"/>
  <c r="FC36" i="13"/>
  <c r="FD36" i="13"/>
  <c r="FE36" i="13"/>
  <c r="FF36" i="13"/>
  <c r="FG36" i="13"/>
  <c r="FH36" i="13"/>
  <c r="FI36" i="13"/>
  <c r="FJ36" i="13"/>
  <c r="FK36" i="13"/>
  <c r="FL36" i="13"/>
  <c r="FM36" i="13"/>
  <c r="FN36" i="13"/>
  <c r="FO36" i="13"/>
  <c r="FP36" i="13"/>
  <c r="FQ36" i="13"/>
  <c r="FR36" i="13"/>
  <c r="FW36" i="13"/>
  <c r="E37" i="13"/>
  <c r="K37" i="13"/>
  <c r="Q37" i="13"/>
  <c r="W37" i="13"/>
  <c r="AD37" i="13"/>
  <c r="AJ37" i="13"/>
  <c r="AQ37" i="13"/>
  <c r="AR37" i="13"/>
  <c r="AS37" i="13"/>
  <c r="AT37" i="13"/>
  <c r="AU37" i="13"/>
  <c r="AW37" i="13"/>
  <c r="AX37" i="13"/>
  <c r="AY37" i="13"/>
  <c r="AZ37" i="13"/>
  <c r="BA37" i="13"/>
  <c r="BB37" i="13"/>
  <c r="BH37" i="13"/>
  <c r="BP37" i="13"/>
  <c r="BQ37" i="13"/>
  <c r="BR37" i="13"/>
  <c r="BS37" i="13"/>
  <c r="BT37" i="13"/>
  <c r="BV37" i="13"/>
  <c r="BW37" i="13"/>
  <c r="BX37" i="13"/>
  <c r="BY37" i="13"/>
  <c r="BZ37" i="13"/>
  <c r="CB37" i="13"/>
  <c r="CC37" i="13"/>
  <c r="CD37" i="13"/>
  <c r="CE37" i="13"/>
  <c r="CF37" i="13"/>
  <c r="CH37" i="13"/>
  <c r="CI37" i="13"/>
  <c r="CJ37" i="13"/>
  <c r="CK37" i="13"/>
  <c r="CL37" i="13"/>
  <c r="CM37" i="13"/>
  <c r="CS37" i="13"/>
  <c r="CY37" i="13"/>
  <c r="DF37" i="13"/>
  <c r="DG37" i="13"/>
  <c r="DH37" i="13"/>
  <c r="DI37" i="13"/>
  <c r="DJ37" i="13"/>
  <c r="DK37" i="13"/>
  <c r="DR37" i="13"/>
  <c r="DX37" i="13"/>
  <c r="DY37" i="13"/>
  <c r="DZ37" i="13"/>
  <c r="EA37" i="13"/>
  <c r="EB37" i="13"/>
  <c r="EK37" i="13"/>
  <c r="FM37" i="13" s="1"/>
  <c r="EM37" i="13"/>
  <c r="FC37" i="13"/>
  <c r="FD37" i="13"/>
  <c r="FE37" i="13"/>
  <c r="FF37" i="13"/>
  <c r="FG37" i="13"/>
  <c r="FH37" i="13"/>
  <c r="FI37" i="13"/>
  <c r="FJ37" i="13"/>
  <c r="FK37" i="13"/>
  <c r="FL37" i="13"/>
  <c r="FN37" i="13"/>
  <c r="FO37" i="13"/>
  <c r="FP37" i="13"/>
  <c r="FQ37" i="13"/>
  <c r="FR37" i="13"/>
  <c r="FW37" i="13"/>
  <c r="E38" i="13"/>
  <c r="K38" i="13"/>
  <c r="Q38" i="13"/>
  <c r="W38" i="13"/>
  <c r="AD38" i="13"/>
  <c r="AJ38" i="13"/>
  <c r="AQ38" i="13"/>
  <c r="AR38" i="13"/>
  <c r="AS38" i="13"/>
  <c r="AT38" i="13"/>
  <c r="AU38" i="13"/>
  <c r="AW38" i="13"/>
  <c r="AX38" i="13"/>
  <c r="AY38" i="13"/>
  <c r="AZ38" i="13"/>
  <c r="BA38" i="13"/>
  <c r="BB38" i="13"/>
  <c r="BH38" i="13"/>
  <c r="BP38" i="13"/>
  <c r="BQ38" i="13"/>
  <c r="BR38" i="13"/>
  <c r="BS38" i="13"/>
  <c r="BT38" i="13"/>
  <c r="BV38" i="13"/>
  <c r="BW38" i="13"/>
  <c r="BX38" i="13"/>
  <c r="BY38" i="13"/>
  <c r="BZ38" i="13"/>
  <c r="CB38" i="13"/>
  <c r="CC38" i="13"/>
  <c r="CD38" i="13"/>
  <c r="CE38" i="13"/>
  <c r="CF38" i="13"/>
  <c r="CH38" i="13"/>
  <c r="CI38" i="13"/>
  <c r="CJ38" i="13"/>
  <c r="CK38" i="13"/>
  <c r="CL38" i="13"/>
  <c r="CM38" i="13"/>
  <c r="CS38" i="13"/>
  <c r="CY38" i="13"/>
  <c r="DF38" i="13"/>
  <c r="DG38" i="13"/>
  <c r="DH38" i="13"/>
  <c r="DI38" i="13"/>
  <c r="DJ38" i="13"/>
  <c r="DK38" i="13"/>
  <c r="DX38" i="13"/>
  <c r="DY38" i="13"/>
  <c r="DZ38" i="13"/>
  <c r="EA38" i="13"/>
  <c r="EB38" i="13"/>
  <c r="EK38" i="13"/>
  <c r="FM38" i="13" s="1"/>
  <c r="EM38" i="13"/>
  <c r="FC38" i="13"/>
  <c r="FD38" i="13"/>
  <c r="FE38" i="13"/>
  <c r="FF38" i="13"/>
  <c r="FG38" i="13"/>
  <c r="FH38" i="13"/>
  <c r="FI38" i="13"/>
  <c r="FJ38" i="13"/>
  <c r="FK38" i="13"/>
  <c r="FL38" i="13"/>
  <c r="FN38" i="13"/>
  <c r="FO38" i="13"/>
  <c r="FP38" i="13"/>
  <c r="FQ38" i="13"/>
  <c r="FR38" i="13"/>
  <c r="FW38" i="13"/>
  <c r="E39" i="13"/>
  <c r="K39" i="13"/>
  <c r="Q39" i="13"/>
  <c r="W39" i="13"/>
  <c r="AD39" i="13"/>
  <c r="AJ39" i="13"/>
  <c r="AQ39" i="13"/>
  <c r="AR39" i="13"/>
  <c r="AS39" i="13"/>
  <c r="AT39" i="13"/>
  <c r="AU39" i="13"/>
  <c r="AW39" i="13"/>
  <c r="AX39" i="13"/>
  <c r="AY39" i="13"/>
  <c r="AZ39" i="13"/>
  <c r="BA39" i="13"/>
  <c r="BB39" i="13"/>
  <c r="BH39" i="13"/>
  <c r="BP39" i="13"/>
  <c r="BQ39" i="13"/>
  <c r="BR39" i="13"/>
  <c r="BS39" i="13"/>
  <c r="BT39" i="13"/>
  <c r="BV39" i="13"/>
  <c r="BW39" i="13"/>
  <c r="BX39" i="13"/>
  <c r="BY39" i="13"/>
  <c r="BZ39" i="13"/>
  <c r="CB39" i="13"/>
  <c r="CC39" i="13"/>
  <c r="CD39" i="13"/>
  <c r="CE39" i="13"/>
  <c r="CF39" i="13"/>
  <c r="CH39" i="13"/>
  <c r="CI39" i="13"/>
  <c r="CJ39" i="13"/>
  <c r="CK39" i="13"/>
  <c r="CL39" i="13"/>
  <c r="CM39" i="13"/>
  <c r="CS39" i="13"/>
  <c r="CY39" i="13"/>
  <c r="DF39" i="13"/>
  <c r="DG39" i="13"/>
  <c r="DH39" i="13"/>
  <c r="DI39" i="13"/>
  <c r="DJ39" i="13"/>
  <c r="DK39" i="13"/>
  <c r="DO39" i="13"/>
  <c r="DX39" i="13"/>
  <c r="DY39" i="13"/>
  <c r="DZ39" i="13"/>
  <c r="EA39" i="13"/>
  <c r="EB39" i="13"/>
  <c r="EK39" i="13"/>
  <c r="FM39" i="13" s="1"/>
  <c r="EM39" i="13"/>
  <c r="FC39" i="13"/>
  <c r="FD39" i="13"/>
  <c r="FE39" i="13"/>
  <c r="FF39" i="13"/>
  <c r="FG39" i="13"/>
  <c r="FH39" i="13"/>
  <c r="FI39" i="13"/>
  <c r="FJ39" i="13"/>
  <c r="FK39" i="13"/>
  <c r="FL39" i="13"/>
  <c r="FN39" i="13"/>
  <c r="FO39" i="13"/>
  <c r="FP39" i="13"/>
  <c r="FQ39" i="13"/>
  <c r="FR39" i="13"/>
  <c r="FW39" i="13"/>
  <c r="E40" i="13"/>
  <c r="K40" i="13"/>
  <c r="Q40" i="13"/>
  <c r="W40" i="13"/>
  <c r="AD40" i="13"/>
  <c r="AJ40" i="13"/>
  <c r="AQ40" i="13"/>
  <c r="AR40" i="13"/>
  <c r="AS40" i="13"/>
  <c r="AT40" i="13"/>
  <c r="AU40" i="13"/>
  <c r="AW40" i="13"/>
  <c r="AX40" i="13"/>
  <c r="AY40" i="13"/>
  <c r="AZ40" i="13"/>
  <c r="BA40" i="13"/>
  <c r="BB40" i="13"/>
  <c r="BH40" i="13"/>
  <c r="BP40" i="13"/>
  <c r="BQ40" i="13"/>
  <c r="BR40" i="13"/>
  <c r="BS40" i="13"/>
  <c r="BT40" i="13"/>
  <c r="BV40" i="13"/>
  <c r="BW40" i="13"/>
  <c r="BX40" i="13"/>
  <c r="BY40" i="13"/>
  <c r="BZ40" i="13"/>
  <c r="CB40" i="13"/>
  <c r="CC40" i="13"/>
  <c r="CD40" i="13"/>
  <c r="CE40" i="13"/>
  <c r="CF40" i="13"/>
  <c r="CH40" i="13"/>
  <c r="CI40" i="13"/>
  <c r="CJ40" i="13"/>
  <c r="CK40" i="13"/>
  <c r="CL40" i="13"/>
  <c r="CM40" i="13"/>
  <c r="CS40" i="13"/>
  <c r="CY40" i="13"/>
  <c r="DF40" i="13"/>
  <c r="DG40" i="13"/>
  <c r="DH40" i="13"/>
  <c r="DI40" i="13"/>
  <c r="DJ40" i="13"/>
  <c r="DK40" i="13"/>
  <c r="DX40" i="13"/>
  <c r="DY40" i="13"/>
  <c r="DZ40" i="13"/>
  <c r="EA40" i="13"/>
  <c r="EB40" i="13"/>
  <c r="EK40" i="13"/>
  <c r="FM40" i="13" s="1"/>
  <c r="EM40" i="13"/>
  <c r="FC40" i="13"/>
  <c r="FD40" i="13"/>
  <c r="FF40" i="13"/>
  <c r="FG40" i="13"/>
  <c r="FH40" i="13"/>
  <c r="FI40" i="13"/>
  <c r="FJ40" i="13"/>
  <c r="FK40" i="13"/>
  <c r="FL40" i="13"/>
  <c r="FN40" i="13"/>
  <c r="FO40" i="13"/>
  <c r="FP40" i="13"/>
  <c r="FQ40" i="13"/>
  <c r="FR40" i="13"/>
  <c r="FW40" i="13"/>
  <c r="E41" i="13"/>
  <c r="K41" i="13"/>
  <c r="Q41" i="13"/>
  <c r="W41" i="13"/>
  <c r="AD41" i="13"/>
  <c r="AJ41" i="13"/>
  <c r="AQ41" i="13"/>
  <c r="AR41" i="13"/>
  <c r="AS41" i="13"/>
  <c r="AT41" i="13"/>
  <c r="AU41" i="13"/>
  <c r="AW41" i="13"/>
  <c r="AX41" i="13"/>
  <c r="AY41" i="13"/>
  <c r="AZ41" i="13"/>
  <c r="BA41" i="13"/>
  <c r="BB41" i="13"/>
  <c r="BH41" i="13"/>
  <c r="BP41" i="13"/>
  <c r="BQ41" i="13"/>
  <c r="BR41" i="13"/>
  <c r="BS41" i="13"/>
  <c r="BT41" i="13"/>
  <c r="BV41" i="13"/>
  <c r="BW41" i="13"/>
  <c r="BX41" i="13"/>
  <c r="BY41" i="13"/>
  <c r="BZ41" i="13"/>
  <c r="CB41" i="13"/>
  <c r="CC41" i="13"/>
  <c r="CD41" i="13"/>
  <c r="CE41" i="13"/>
  <c r="CF41" i="13"/>
  <c r="CH41" i="13"/>
  <c r="CI41" i="13"/>
  <c r="CJ41" i="13"/>
  <c r="CK41" i="13"/>
  <c r="CL41" i="13"/>
  <c r="CM41" i="13"/>
  <c r="CS41" i="13"/>
  <c r="CY41" i="13"/>
  <c r="DF41" i="13"/>
  <c r="DG41" i="13"/>
  <c r="DH41" i="13"/>
  <c r="DI41" i="13"/>
  <c r="DJ41" i="13"/>
  <c r="DK41" i="13"/>
  <c r="DX41" i="13"/>
  <c r="DY41" i="13"/>
  <c r="DZ41" i="13"/>
  <c r="EA41" i="13"/>
  <c r="EB41" i="13"/>
  <c r="EK41" i="13"/>
  <c r="EM41" i="13"/>
  <c r="FC41" i="13"/>
  <c r="FD41" i="13"/>
  <c r="FE41" i="13"/>
  <c r="FF41" i="13"/>
  <c r="FG41" i="13"/>
  <c r="FH41" i="13"/>
  <c r="FI41" i="13"/>
  <c r="FJ41" i="13"/>
  <c r="FK41" i="13"/>
  <c r="FL41" i="13"/>
  <c r="FM41" i="13"/>
  <c r="FN41" i="13"/>
  <c r="FO41" i="13"/>
  <c r="FP41" i="13"/>
  <c r="FQ41" i="13"/>
  <c r="FR41" i="13"/>
  <c r="FW41" i="13"/>
  <c r="E42" i="13"/>
  <c r="K42" i="13"/>
  <c r="Q42" i="13"/>
  <c r="W42" i="13"/>
  <c r="AD42" i="13"/>
  <c r="AJ42" i="13"/>
  <c r="AQ42" i="13"/>
  <c r="AR42" i="13"/>
  <c r="AS42" i="13"/>
  <c r="AT42" i="13"/>
  <c r="AU42" i="13"/>
  <c r="AW42" i="13"/>
  <c r="AX42" i="13"/>
  <c r="AY42" i="13"/>
  <c r="AZ42" i="13"/>
  <c r="BA42" i="13"/>
  <c r="BB42" i="13"/>
  <c r="BH42" i="13"/>
  <c r="BP42" i="13"/>
  <c r="BQ42" i="13"/>
  <c r="BR42" i="13"/>
  <c r="BS42" i="13"/>
  <c r="BT42" i="13"/>
  <c r="BV42" i="13"/>
  <c r="BW42" i="13"/>
  <c r="BX42" i="13"/>
  <c r="BY42" i="13"/>
  <c r="BZ42" i="13"/>
  <c r="CB42" i="13"/>
  <c r="CC42" i="13"/>
  <c r="CD42" i="13"/>
  <c r="CE42" i="13"/>
  <c r="CF42" i="13"/>
  <c r="CH42" i="13"/>
  <c r="CI42" i="13"/>
  <c r="CJ42" i="13"/>
  <c r="CK42" i="13"/>
  <c r="CL42" i="13"/>
  <c r="CM42" i="13"/>
  <c r="CS42" i="13"/>
  <c r="CY42" i="13"/>
  <c r="DF42" i="13"/>
  <c r="DG42" i="13"/>
  <c r="DH42" i="13"/>
  <c r="DI42" i="13"/>
  <c r="DJ42" i="13"/>
  <c r="DK42" i="13"/>
  <c r="DX42" i="13"/>
  <c r="DY42" i="13"/>
  <c r="DZ42" i="13"/>
  <c r="EA42" i="13"/>
  <c r="EB42" i="13"/>
  <c r="EK42" i="13"/>
  <c r="FM42" i="13" s="1"/>
  <c r="EM42" i="13"/>
  <c r="FC42" i="13"/>
  <c r="FD42" i="13"/>
  <c r="FE42" i="13"/>
  <c r="FF42" i="13"/>
  <c r="FG42" i="13"/>
  <c r="FH42" i="13"/>
  <c r="FI42" i="13"/>
  <c r="FJ42" i="13"/>
  <c r="FK42" i="13"/>
  <c r="FL42" i="13"/>
  <c r="FN42" i="13"/>
  <c r="FO42" i="13"/>
  <c r="FP42" i="13"/>
  <c r="FQ42" i="13"/>
  <c r="FR42" i="13"/>
  <c r="FW42" i="13"/>
  <c r="E43" i="13"/>
  <c r="K43" i="13"/>
  <c r="Q43" i="13"/>
  <c r="W43" i="13"/>
  <c r="AD43" i="13"/>
  <c r="AJ43" i="13"/>
  <c r="AQ43" i="13"/>
  <c r="AR43" i="13"/>
  <c r="AS43" i="13"/>
  <c r="AT43" i="13"/>
  <c r="AU43" i="13"/>
  <c r="AW43" i="13"/>
  <c r="AX43" i="13"/>
  <c r="AY43" i="13"/>
  <c r="AZ43" i="13"/>
  <c r="BA43" i="13"/>
  <c r="BB43" i="13"/>
  <c r="BH43" i="13"/>
  <c r="BP43" i="13"/>
  <c r="BQ43" i="13"/>
  <c r="BR43" i="13"/>
  <c r="BS43" i="13"/>
  <c r="BT43" i="13"/>
  <c r="BV43" i="13"/>
  <c r="BW43" i="13"/>
  <c r="BX43" i="13"/>
  <c r="BY43" i="13"/>
  <c r="BZ43" i="13"/>
  <c r="CB43" i="13"/>
  <c r="CC43" i="13"/>
  <c r="CD43" i="13"/>
  <c r="CE43" i="13"/>
  <c r="CF43" i="13"/>
  <c r="CH43" i="13"/>
  <c r="CI43" i="13"/>
  <c r="CJ43" i="13"/>
  <c r="CK43" i="13"/>
  <c r="CL43" i="13"/>
  <c r="CM43" i="13"/>
  <c r="CS43" i="13"/>
  <c r="CY43" i="13"/>
  <c r="DF43" i="13"/>
  <c r="DG43" i="13"/>
  <c r="DH43" i="13"/>
  <c r="DI43" i="13"/>
  <c r="DJ43" i="13"/>
  <c r="DK43" i="13"/>
  <c r="DR43" i="13"/>
  <c r="DX43" i="13"/>
  <c r="DY43" i="13"/>
  <c r="DZ43" i="13"/>
  <c r="EA43" i="13"/>
  <c r="EB43" i="13"/>
  <c r="EK43" i="13"/>
  <c r="FM43" i="13" s="1"/>
  <c r="EM43" i="13"/>
  <c r="FC43" i="13"/>
  <c r="FD43" i="13"/>
  <c r="FE43" i="13"/>
  <c r="FF43" i="13"/>
  <c r="FG43" i="13"/>
  <c r="FH43" i="13"/>
  <c r="FI43" i="13"/>
  <c r="FJ43" i="13"/>
  <c r="FK43" i="13"/>
  <c r="FL43" i="13"/>
  <c r="FN43" i="13"/>
  <c r="FO43" i="13"/>
  <c r="FP43" i="13"/>
  <c r="FQ43" i="13"/>
  <c r="FR43" i="13"/>
  <c r="FW43" i="13"/>
  <c r="E44" i="13"/>
  <c r="K44" i="13"/>
  <c r="Q44" i="13"/>
  <c r="W44" i="13"/>
  <c r="AD44" i="13"/>
  <c r="AJ44" i="13"/>
  <c r="AQ44" i="13"/>
  <c r="AR44" i="13"/>
  <c r="AS44" i="13"/>
  <c r="AT44" i="13"/>
  <c r="AU44" i="13"/>
  <c r="AW44" i="13"/>
  <c r="AX44" i="13"/>
  <c r="AY44" i="13"/>
  <c r="AZ44" i="13"/>
  <c r="BA44" i="13"/>
  <c r="BB44" i="13"/>
  <c r="BH44" i="13"/>
  <c r="BP44" i="13"/>
  <c r="BQ44" i="13"/>
  <c r="BR44" i="13"/>
  <c r="BS44" i="13"/>
  <c r="BT44" i="13"/>
  <c r="BV44" i="13"/>
  <c r="BW44" i="13"/>
  <c r="BX44" i="13"/>
  <c r="BY44" i="13"/>
  <c r="BZ44" i="13"/>
  <c r="CB44" i="13"/>
  <c r="CC44" i="13"/>
  <c r="CD44" i="13"/>
  <c r="CE44" i="13"/>
  <c r="CF44" i="13"/>
  <c r="CH44" i="13"/>
  <c r="CI44" i="13"/>
  <c r="CJ44" i="13"/>
  <c r="CK44" i="13"/>
  <c r="CL44" i="13"/>
  <c r="CM44" i="13"/>
  <c r="CS44" i="13"/>
  <c r="CY44" i="13"/>
  <c r="DF44" i="13"/>
  <c r="DG44" i="13"/>
  <c r="DH44" i="13"/>
  <c r="DI44" i="13"/>
  <c r="DJ44" i="13"/>
  <c r="DK44" i="13"/>
  <c r="DX44" i="13"/>
  <c r="DY44" i="13"/>
  <c r="DZ44" i="13"/>
  <c r="EA44" i="13"/>
  <c r="EB44" i="13"/>
  <c r="EK44" i="13"/>
  <c r="FM44" i="13" s="1"/>
  <c r="EM44" i="13"/>
  <c r="FC44" i="13"/>
  <c r="FD44" i="13"/>
  <c r="FE44" i="13"/>
  <c r="FF44" i="13"/>
  <c r="FG44" i="13"/>
  <c r="FH44" i="13"/>
  <c r="FI44" i="13"/>
  <c r="FJ44" i="13"/>
  <c r="FK44" i="13"/>
  <c r="FL44" i="13"/>
  <c r="FN44" i="13"/>
  <c r="FO44" i="13"/>
  <c r="FP44" i="13"/>
  <c r="FQ44" i="13"/>
  <c r="FR44" i="13"/>
  <c r="FW44" i="13"/>
  <c r="E45" i="13"/>
  <c r="K45" i="13"/>
  <c r="Q45" i="13"/>
  <c r="W45" i="13"/>
  <c r="AD45" i="13"/>
  <c r="AJ45" i="13"/>
  <c r="AQ45" i="13"/>
  <c r="AR45" i="13"/>
  <c r="AS45" i="13"/>
  <c r="AT45" i="13"/>
  <c r="AU45" i="13"/>
  <c r="AW45" i="13"/>
  <c r="AX45" i="13"/>
  <c r="AY45" i="13"/>
  <c r="AZ45" i="13"/>
  <c r="BA45" i="13"/>
  <c r="BB45" i="13"/>
  <c r="BH45" i="13"/>
  <c r="BP45" i="13"/>
  <c r="BQ45" i="13"/>
  <c r="BR45" i="13"/>
  <c r="BS45" i="13"/>
  <c r="BT45" i="13"/>
  <c r="BV45" i="13"/>
  <c r="BW45" i="13"/>
  <c r="BX45" i="13"/>
  <c r="BY45" i="13"/>
  <c r="BZ45" i="13"/>
  <c r="CB45" i="13"/>
  <c r="CC45" i="13"/>
  <c r="CD45" i="13"/>
  <c r="CE45" i="13"/>
  <c r="CF45" i="13"/>
  <c r="CH45" i="13"/>
  <c r="CI45" i="13"/>
  <c r="CJ45" i="13"/>
  <c r="CK45" i="13"/>
  <c r="CL45" i="13"/>
  <c r="CM45" i="13"/>
  <c r="CS45" i="13"/>
  <c r="CY45" i="13"/>
  <c r="DF45" i="13"/>
  <c r="DG45" i="13"/>
  <c r="DH45" i="13"/>
  <c r="DI45" i="13"/>
  <c r="DJ45" i="13"/>
  <c r="DK45" i="13"/>
  <c r="DR45" i="13"/>
  <c r="DX45" i="13"/>
  <c r="DY45" i="13"/>
  <c r="DZ45" i="13"/>
  <c r="EA45" i="13"/>
  <c r="EB45" i="13"/>
  <c r="EK45" i="13"/>
  <c r="FM45" i="13" s="1"/>
  <c r="EM45" i="13"/>
  <c r="FC45" i="13"/>
  <c r="FD45" i="13"/>
  <c r="FE45" i="13"/>
  <c r="FF45" i="13"/>
  <c r="FG45" i="13"/>
  <c r="FH45" i="13"/>
  <c r="FI45" i="13"/>
  <c r="FJ45" i="13"/>
  <c r="FK45" i="13"/>
  <c r="FL45" i="13"/>
  <c r="FN45" i="13"/>
  <c r="FO45" i="13"/>
  <c r="FP45" i="13"/>
  <c r="FQ45" i="13"/>
  <c r="FR45" i="13"/>
  <c r="FW45" i="13"/>
  <c r="E46" i="13"/>
  <c r="K46" i="13"/>
  <c r="Q46" i="13"/>
  <c r="W46" i="13"/>
  <c r="AD46" i="13"/>
  <c r="AJ46" i="13"/>
  <c r="AQ46" i="13"/>
  <c r="AR46" i="13"/>
  <c r="AS46" i="13"/>
  <c r="AT46" i="13"/>
  <c r="AU46" i="13"/>
  <c r="AW46" i="13"/>
  <c r="AX46" i="13"/>
  <c r="AY46" i="13"/>
  <c r="AZ46" i="13"/>
  <c r="BA46" i="13"/>
  <c r="BB46" i="13"/>
  <c r="BH46" i="13"/>
  <c r="BP46" i="13"/>
  <c r="BQ46" i="13"/>
  <c r="BR46" i="13"/>
  <c r="BS46" i="13"/>
  <c r="BT46" i="13"/>
  <c r="BV46" i="13"/>
  <c r="BW46" i="13"/>
  <c r="BX46" i="13"/>
  <c r="BY46" i="13"/>
  <c r="BZ46" i="13"/>
  <c r="CB46" i="13"/>
  <c r="CC46" i="13"/>
  <c r="CD46" i="13"/>
  <c r="CE46" i="13"/>
  <c r="CF46" i="13"/>
  <c r="CH46" i="13"/>
  <c r="CI46" i="13"/>
  <c r="CJ46" i="13"/>
  <c r="CK46" i="13"/>
  <c r="CL46" i="13"/>
  <c r="CM46" i="13"/>
  <c r="CS46" i="13"/>
  <c r="CY46" i="13"/>
  <c r="DF46" i="13"/>
  <c r="DG46" i="13"/>
  <c r="DH46" i="13"/>
  <c r="DI46" i="13"/>
  <c r="DJ46" i="13"/>
  <c r="DK46" i="13"/>
  <c r="DX46" i="13"/>
  <c r="DY46" i="13"/>
  <c r="DZ46" i="13"/>
  <c r="EA46" i="13"/>
  <c r="EB46" i="13"/>
  <c r="EK46" i="13"/>
  <c r="FM46" i="13" s="1"/>
  <c r="EM46" i="13"/>
  <c r="FC46" i="13"/>
  <c r="FD46" i="13"/>
  <c r="FE46" i="13"/>
  <c r="FF46" i="13"/>
  <c r="FG46" i="13"/>
  <c r="FH46" i="13"/>
  <c r="FI46" i="13"/>
  <c r="FJ46" i="13"/>
  <c r="FK46" i="13"/>
  <c r="FL46" i="13"/>
  <c r="FN46" i="13"/>
  <c r="FO46" i="13"/>
  <c r="FP46" i="13"/>
  <c r="FQ46" i="13"/>
  <c r="FR46" i="13"/>
  <c r="FW46" i="13"/>
  <c r="E47" i="13"/>
  <c r="K47" i="13"/>
  <c r="Q47" i="13"/>
  <c r="W47" i="13"/>
  <c r="AI47" i="13"/>
  <c r="AI9" i="13" s="1"/>
  <c r="AJ47" i="13"/>
  <c r="AQ47" i="13"/>
  <c r="AR47" i="13"/>
  <c r="AS47" i="13"/>
  <c r="AT47" i="13"/>
  <c r="AU47" i="13"/>
  <c r="AW47" i="13"/>
  <c r="AX47" i="13"/>
  <c r="AY47" i="13"/>
  <c r="AZ47" i="13"/>
  <c r="BA47" i="13"/>
  <c r="BB47" i="13"/>
  <c r="BH47" i="13"/>
  <c r="BP47" i="13"/>
  <c r="BQ47" i="13"/>
  <c r="BR47" i="13"/>
  <c r="BS47" i="13"/>
  <c r="BT47" i="13"/>
  <c r="BV47" i="13"/>
  <c r="BW47" i="13"/>
  <c r="BX47" i="13"/>
  <c r="BY47" i="13"/>
  <c r="CB47" i="13"/>
  <c r="CC47" i="13"/>
  <c r="CD47" i="13"/>
  <c r="CE47" i="13"/>
  <c r="CH47" i="13"/>
  <c r="CI47" i="13"/>
  <c r="CJ47" i="13"/>
  <c r="CK47" i="13"/>
  <c r="CM47" i="13"/>
  <c r="CS47" i="13"/>
  <c r="CY47" i="13"/>
  <c r="DF47" i="13"/>
  <c r="DG47" i="13"/>
  <c r="DH47" i="13"/>
  <c r="DI47" i="13"/>
  <c r="DJ47" i="13"/>
  <c r="DV47" i="13"/>
  <c r="DV9" i="13" s="1"/>
  <c r="DX47" i="13"/>
  <c r="DY47" i="13"/>
  <c r="DZ47" i="13"/>
  <c r="EA47" i="13"/>
  <c r="EK47" i="13"/>
  <c r="FM47" i="13" s="1"/>
  <c r="EM47" i="13"/>
  <c r="FC47" i="13"/>
  <c r="FD47" i="13"/>
  <c r="FE47" i="13"/>
  <c r="FF47" i="13"/>
  <c r="FG47" i="13"/>
  <c r="FH47" i="13"/>
  <c r="FI47" i="13"/>
  <c r="FJ47" i="13"/>
  <c r="FK47" i="13"/>
  <c r="FL47" i="13"/>
  <c r="FN47" i="13"/>
  <c r="FO47" i="13"/>
  <c r="FP47" i="13"/>
  <c r="FQ47" i="13"/>
  <c r="FR47" i="13"/>
  <c r="FW47" i="13"/>
  <c r="E48" i="13"/>
  <c r="K48" i="13"/>
  <c r="Q48" i="13"/>
  <c r="W48" i="13"/>
  <c r="AD48" i="13"/>
  <c r="AJ48" i="13"/>
  <c r="AQ48" i="13"/>
  <c r="AR48" i="13"/>
  <c r="AS48" i="13"/>
  <c r="AT48" i="13"/>
  <c r="AU48" i="13"/>
  <c r="AW48" i="13"/>
  <c r="AX48" i="13"/>
  <c r="AY48" i="13"/>
  <c r="AZ48" i="13"/>
  <c r="BA48" i="13"/>
  <c r="BB48" i="13"/>
  <c r="BH48" i="13"/>
  <c r="BP48" i="13"/>
  <c r="BQ48" i="13"/>
  <c r="BR48" i="13"/>
  <c r="BS48" i="13"/>
  <c r="BT48" i="13"/>
  <c r="BV48" i="13"/>
  <c r="BW48" i="13"/>
  <c r="BX48" i="13"/>
  <c r="BY48" i="13"/>
  <c r="BZ48" i="13"/>
  <c r="CB48" i="13"/>
  <c r="CC48" i="13"/>
  <c r="CD48" i="13"/>
  <c r="CE48" i="13"/>
  <c r="CF48" i="13"/>
  <c r="CH48" i="13"/>
  <c r="CI48" i="13"/>
  <c r="CJ48" i="13"/>
  <c r="CK48" i="13"/>
  <c r="CL48" i="13"/>
  <c r="CM48" i="13"/>
  <c r="CS48" i="13"/>
  <c r="CY48" i="13"/>
  <c r="DF48" i="13"/>
  <c r="DG48" i="13"/>
  <c r="DH48" i="13"/>
  <c r="DI48" i="13"/>
  <c r="DJ48" i="13"/>
  <c r="DK48" i="13"/>
  <c r="DR48" i="13"/>
  <c r="DX48" i="13"/>
  <c r="DY48" i="13"/>
  <c r="DZ48" i="13"/>
  <c r="EA48" i="13"/>
  <c r="EB48" i="13"/>
  <c r="EK48" i="13"/>
  <c r="FM48" i="13" s="1"/>
  <c r="EM48" i="13"/>
  <c r="FC48" i="13"/>
  <c r="FD48" i="13"/>
  <c r="FE48" i="13"/>
  <c r="FF48" i="13"/>
  <c r="FG48" i="13"/>
  <c r="FH48" i="13"/>
  <c r="FI48" i="13"/>
  <c r="FJ48" i="13"/>
  <c r="FK48" i="13"/>
  <c r="FL48" i="13"/>
  <c r="FN48" i="13"/>
  <c r="FO48" i="13"/>
  <c r="FP48" i="13"/>
  <c r="FQ48" i="13"/>
  <c r="FR48" i="13"/>
  <c r="FW48" i="13"/>
  <c r="E49" i="13"/>
  <c r="K49" i="13"/>
  <c r="Q49" i="13"/>
  <c r="W49" i="13"/>
  <c r="AD49" i="13"/>
  <c r="AJ49" i="13"/>
  <c r="AQ49" i="13"/>
  <c r="AR49" i="13"/>
  <c r="AS49" i="13"/>
  <c r="AT49" i="13"/>
  <c r="AU49" i="13"/>
  <c r="AW49" i="13"/>
  <c r="AX49" i="13"/>
  <c r="AY49" i="13"/>
  <c r="AZ49" i="13"/>
  <c r="BA49" i="13"/>
  <c r="BB49" i="13"/>
  <c r="BH49" i="13"/>
  <c r="BP49" i="13"/>
  <c r="BQ49" i="13"/>
  <c r="BR49" i="13"/>
  <c r="BS49" i="13"/>
  <c r="BT49" i="13"/>
  <c r="BV49" i="13"/>
  <c r="BW49" i="13"/>
  <c r="BX49" i="13"/>
  <c r="BY49" i="13"/>
  <c r="BZ49" i="13"/>
  <c r="CB49" i="13"/>
  <c r="CC49" i="13"/>
  <c r="CD49" i="13"/>
  <c r="CE49" i="13"/>
  <c r="CF49" i="13"/>
  <c r="CH49" i="13"/>
  <c r="CI49" i="13"/>
  <c r="CJ49" i="13"/>
  <c r="CK49" i="13"/>
  <c r="CL49" i="13"/>
  <c r="CM49" i="13"/>
  <c r="CS49" i="13"/>
  <c r="CY49" i="13"/>
  <c r="DF49" i="13"/>
  <c r="DG49" i="13"/>
  <c r="DH49" i="13"/>
  <c r="DI49" i="13"/>
  <c r="DJ49" i="13"/>
  <c r="DK49" i="13"/>
  <c r="DR49" i="13"/>
  <c r="DU49" i="13"/>
  <c r="DX49" i="13"/>
  <c r="DY49" i="13"/>
  <c r="DZ49" i="13"/>
  <c r="EA49" i="13"/>
  <c r="EB49" i="13"/>
  <c r="EK49" i="13"/>
  <c r="FM49" i="13" s="1"/>
  <c r="EM49" i="13"/>
  <c r="FC49" i="13"/>
  <c r="FD49" i="13"/>
  <c r="FE49" i="13"/>
  <c r="FF49" i="13"/>
  <c r="FG49" i="13"/>
  <c r="FH49" i="13"/>
  <c r="FI49" i="13"/>
  <c r="FJ49" i="13"/>
  <c r="FK49" i="13"/>
  <c r="FL49" i="13"/>
  <c r="FN49" i="13"/>
  <c r="FO49" i="13"/>
  <c r="FP49" i="13"/>
  <c r="FQ49" i="13"/>
  <c r="FR49" i="13"/>
  <c r="FW49" i="13"/>
  <c r="E50" i="13"/>
  <c r="K50" i="13"/>
  <c r="Q50" i="13"/>
  <c r="W50" i="13"/>
  <c r="AD50" i="13"/>
  <c r="AJ50" i="13"/>
  <c r="AQ50" i="13"/>
  <c r="AR50" i="13"/>
  <c r="AS50" i="13"/>
  <c r="AT50" i="13"/>
  <c r="AU50" i="13"/>
  <c r="AW50" i="13"/>
  <c r="AX50" i="13"/>
  <c r="AY50" i="13"/>
  <c r="AZ50" i="13"/>
  <c r="BA50" i="13"/>
  <c r="BB50" i="13"/>
  <c r="BH50" i="13"/>
  <c r="BP50" i="13"/>
  <c r="BQ50" i="13"/>
  <c r="BR50" i="13"/>
  <c r="BS50" i="13"/>
  <c r="BT50" i="13"/>
  <c r="BV50" i="13"/>
  <c r="BW50" i="13"/>
  <c r="BX50" i="13"/>
  <c r="BY50" i="13"/>
  <c r="BZ50" i="13"/>
  <c r="CB50" i="13"/>
  <c r="CC50" i="13"/>
  <c r="CD50" i="13"/>
  <c r="CE50" i="13"/>
  <c r="CF50" i="13"/>
  <c r="CH50" i="13"/>
  <c r="CI50" i="13"/>
  <c r="CJ50" i="13"/>
  <c r="CK50" i="13"/>
  <c r="CL50" i="13"/>
  <c r="CM50" i="13"/>
  <c r="CS50" i="13"/>
  <c r="CY50" i="13"/>
  <c r="DF50" i="13"/>
  <c r="DG50" i="13"/>
  <c r="DH50" i="13"/>
  <c r="DI50" i="13"/>
  <c r="DJ50" i="13"/>
  <c r="DK50" i="13"/>
  <c r="DR50" i="13"/>
  <c r="DX50" i="13"/>
  <c r="DY50" i="13"/>
  <c r="DZ50" i="13"/>
  <c r="EA50" i="13"/>
  <c r="EB50" i="13"/>
  <c r="EK50" i="13"/>
  <c r="FM50" i="13" s="1"/>
  <c r="EM50" i="13"/>
  <c r="FC50" i="13"/>
  <c r="FD50" i="13"/>
  <c r="FE50" i="13"/>
  <c r="FF50" i="13"/>
  <c r="FG50" i="13"/>
  <c r="FH50" i="13"/>
  <c r="FI50" i="13"/>
  <c r="FJ50" i="13"/>
  <c r="FK50" i="13"/>
  <c r="FL50" i="13"/>
  <c r="FN50" i="13"/>
  <c r="FO50" i="13"/>
  <c r="FP50" i="13"/>
  <c r="FQ50" i="13"/>
  <c r="FR50" i="13"/>
  <c r="FW50" i="13"/>
  <c r="E51" i="13"/>
  <c r="K51" i="13"/>
  <c r="Q51" i="13"/>
  <c r="W51" i="13"/>
  <c r="AD51" i="13"/>
  <c r="AJ51" i="13"/>
  <c r="AQ51" i="13"/>
  <c r="AR51" i="13"/>
  <c r="AS51" i="13"/>
  <c r="AT51" i="13"/>
  <c r="AU51" i="13"/>
  <c r="AW51" i="13"/>
  <c r="AX51" i="13"/>
  <c r="AY51" i="13"/>
  <c r="AZ51" i="13"/>
  <c r="BA51" i="13"/>
  <c r="BB51" i="13"/>
  <c r="BH51" i="13"/>
  <c r="BP51" i="13"/>
  <c r="BQ51" i="13"/>
  <c r="BR51" i="13"/>
  <c r="BS51" i="13"/>
  <c r="BT51" i="13"/>
  <c r="BV51" i="13"/>
  <c r="BW51" i="13"/>
  <c r="BX51" i="13"/>
  <c r="BY51" i="13"/>
  <c r="BZ51" i="13"/>
  <c r="CB51" i="13"/>
  <c r="CC51" i="13"/>
  <c r="CD51" i="13"/>
  <c r="CE51" i="13"/>
  <c r="CF51" i="13"/>
  <c r="CH51" i="13"/>
  <c r="CI51" i="13"/>
  <c r="CJ51" i="13"/>
  <c r="CK51" i="13"/>
  <c r="CL51" i="13"/>
  <c r="CM51" i="13"/>
  <c r="CS51" i="13"/>
  <c r="CY51" i="13"/>
  <c r="DF51" i="13"/>
  <c r="DG51" i="13"/>
  <c r="DH51" i="13"/>
  <c r="DI51" i="13"/>
  <c r="DJ51" i="13"/>
  <c r="DK51" i="13"/>
  <c r="DO51" i="13"/>
  <c r="DX51" i="13"/>
  <c r="DY51" i="13"/>
  <c r="DZ51" i="13"/>
  <c r="EA51" i="13"/>
  <c r="EB51" i="13"/>
  <c r="EK51" i="13"/>
  <c r="FM51" i="13" s="1"/>
  <c r="EM51" i="13"/>
  <c r="FC51" i="13"/>
  <c r="FD51" i="13"/>
  <c r="FE51" i="13"/>
  <c r="FF51" i="13"/>
  <c r="FG51" i="13"/>
  <c r="FH51" i="13"/>
  <c r="FI51" i="13"/>
  <c r="FJ51" i="13"/>
  <c r="FK51" i="13"/>
  <c r="FL51" i="13"/>
  <c r="FN51" i="13"/>
  <c r="FO51" i="13"/>
  <c r="FP51" i="13"/>
  <c r="FQ51" i="13"/>
  <c r="FR51" i="13"/>
  <c r="FW51" i="13"/>
  <c r="E52" i="13"/>
  <c r="K52" i="13"/>
  <c r="Q52" i="13"/>
  <c r="W52" i="13"/>
  <c r="AD52" i="13"/>
  <c r="AJ52" i="13"/>
  <c r="AQ52" i="13"/>
  <c r="AR52" i="13"/>
  <c r="AS52" i="13"/>
  <c r="AT52" i="13"/>
  <c r="AU52" i="13"/>
  <c r="AW52" i="13"/>
  <c r="AX52" i="13"/>
  <c r="AY52" i="13"/>
  <c r="AZ52" i="13"/>
  <c r="BA52" i="13"/>
  <c r="BB52" i="13"/>
  <c r="BH52" i="13"/>
  <c r="BP52" i="13"/>
  <c r="BQ52" i="13"/>
  <c r="BR52" i="13"/>
  <c r="BS52" i="13"/>
  <c r="BT52" i="13"/>
  <c r="BV52" i="13"/>
  <c r="BW52" i="13"/>
  <c r="BX52" i="13"/>
  <c r="BY52" i="13"/>
  <c r="BZ52" i="13"/>
  <c r="CB52" i="13"/>
  <c r="CC52" i="13"/>
  <c r="CD52" i="13"/>
  <c r="CE52" i="13"/>
  <c r="CF52" i="13"/>
  <c r="CH52" i="13"/>
  <c r="CI52" i="13"/>
  <c r="CJ52" i="13"/>
  <c r="CK52" i="13"/>
  <c r="CL52" i="13"/>
  <c r="CM52" i="13"/>
  <c r="CS52" i="13"/>
  <c r="CY52" i="13"/>
  <c r="DF52" i="13"/>
  <c r="DG52" i="13"/>
  <c r="DH52" i="13"/>
  <c r="DI52" i="13"/>
  <c r="DJ52" i="13"/>
  <c r="DK52" i="13"/>
  <c r="DR52" i="13"/>
  <c r="DX52" i="13"/>
  <c r="DY52" i="13"/>
  <c r="DZ52" i="13"/>
  <c r="EA52" i="13"/>
  <c r="EB52" i="13"/>
  <c r="EK52" i="13"/>
  <c r="EM52" i="13"/>
  <c r="FC52" i="13"/>
  <c r="FD52" i="13"/>
  <c r="FE52" i="13"/>
  <c r="FF52" i="13"/>
  <c r="FG52" i="13"/>
  <c r="FH52" i="13"/>
  <c r="FI52" i="13"/>
  <c r="FJ52" i="13"/>
  <c r="FK52" i="13"/>
  <c r="FL52" i="13"/>
  <c r="FM52" i="13"/>
  <c r="FN52" i="13"/>
  <c r="FO52" i="13"/>
  <c r="FP52" i="13"/>
  <c r="FQ52" i="13"/>
  <c r="FR52" i="13"/>
  <c r="FW52" i="13"/>
  <c r="E53" i="13"/>
  <c r="K53" i="13"/>
  <c r="Q53" i="13"/>
  <c r="W53" i="13"/>
  <c r="AD53" i="13"/>
  <c r="AJ53" i="13"/>
  <c r="AQ53" i="13"/>
  <c r="AR53" i="13"/>
  <c r="AS53" i="13"/>
  <c r="AT53" i="13"/>
  <c r="AU53" i="13"/>
  <c r="AW53" i="13"/>
  <c r="AX53" i="13"/>
  <c r="AY53" i="13"/>
  <c r="AZ53" i="13"/>
  <c r="BA53" i="13"/>
  <c r="BB53" i="13"/>
  <c r="BH53" i="13"/>
  <c r="BP53" i="13"/>
  <c r="BQ53" i="13"/>
  <c r="BR53" i="13"/>
  <c r="BS53" i="13"/>
  <c r="BT53" i="13"/>
  <c r="BV53" i="13"/>
  <c r="BW53" i="13"/>
  <c r="BX53" i="13"/>
  <c r="BY53" i="13"/>
  <c r="BZ53" i="13"/>
  <c r="CB53" i="13"/>
  <c r="CC53" i="13"/>
  <c r="CD53" i="13"/>
  <c r="CE53" i="13"/>
  <c r="CF53" i="13"/>
  <c r="CH53" i="13"/>
  <c r="CI53" i="13"/>
  <c r="CJ53" i="13"/>
  <c r="CK53" i="13"/>
  <c r="CL53" i="13"/>
  <c r="CM53" i="13"/>
  <c r="CS53" i="13"/>
  <c r="CY53" i="13"/>
  <c r="DF53" i="13"/>
  <c r="DG53" i="13"/>
  <c r="DH53" i="13"/>
  <c r="DI53" i="13"/>
  <c r="DJ53" i="13"/>
  <c r="DK53" i="13"/>
  <c r="DR53" i="13"/>
  <c r="DX53" i="13"/>
  <c r="DY53" i="13"/>
  <c r="DZ53" i="13"/>
  <c r="EA53" i="13"/>
  <c r="EB53" i="13"/>
  <c r="EK53" i="13"/>
  <c r="FM53" i="13" s="1"/>
  <c r="EM53" i="13"/>
  <c r="FC53" i="13"/>
  <c r="FD53" i="13"/>
  <c r="FE53" i="13"/>
  <c r="FF53" i="13"/>
  <c r="FG53" i="13"/>
  <c r="FH53" i="13"/>
  <c r="FI53" i="13"/>
  <c r="FJ53" i="13"/>
  <c r="FK53" i="13"/>
  <c r="FL53" i="13"/>
  <c r="FN53" i="13"/>
  <c r="FO53" i="13"/>
  <c r="FP53" i="13"/>
  <c r="FQ53" i="13"/>
  <c r="FR53" i="13"/>
  <c r="FW53" i="13"/>
  <c r="E54" i="13"/>
  <c r="K54" i="13"/>
  <c r="Q54" i="13"/>
  <c r="W54" i="13"/>
  <c r="AD54" i="13"/>
  <c r="AJ54" i="13"/>
  <c r="AQ54" i="13"/>
  <c r="AR54" i="13"/>
  <c r="AS54" i="13"/>
  <c r="AT54" i="13"/>
  <c r="AU54" i="13"/>
  <c r="AW54" i="13"/>
  <c r="AX54" i="13"/>
  <c r="AY54" i="13"/>
  <c r="AZ54" i="13"/>
  <c r="BA54" i="13"/>
  <c r="BB54" i="13"/>
  <c r="BH54" i="13"/>
  <c r="BP54" i="13"/>
  <c r="BQ54" i="13"/>
  <c r="BR54" i="13"/>
  <c r="BS54" i="13"/>
  <c r="BT54" i="13"/>
  <c r="BV54" i="13"/>
  <c r="BW54" i="13"/>
  <c r="BX54" i="13"/>
  <c r="BY54" i="13"/>
  <c r="BZ54" i="13"/>
  <c r="CB54" i="13"/>
  <c r="CC54" i="13"/>
  <c r="CD54" i="13"/>
  <c r="CE54" i="13"/>
  <c r="CF54" i="13"/>
  <c r="CH54" i="13"/>
  <c r="CI54" i="13"/>
  <c r="CJ54" i="13"/>
  <c r="CK54" i="13"/>
  <c r="CL54" i="13"/>
  <c r="CM54" i="13"/>
  <c r="CS54" i="13"/>
  <c r="CY54" i="13"/>
  <c r="DF54" i="13"/>
  <c r="DG54" i="13"/>
  <c r="DH54" i="13"/>
  <c r="DI54" i="13"/>
  <c r="DJ54" i="13"/>
  <c r="DK54" i="13"/>
  <c r="DX54" i="13"/>
  <c r="DY54" i="13"/>
  <c r="DZ54" i="13"/>
  <c r="EA54" i="13"/>
  <c r="EB54" i="13"/>
  <c r="EK54" i="13"/>
  <c r="FM54" i="13" s="1"/>
  <c r="EM54" i="13"/>
  <c r="FC54" i="13"/>
  <c r="FD54" i="13"/>
  <c r="FE54" i="13"/>
  <c r="FF54" i="13"/>
  <c r="FG54" i="13"/>
  <c r="FH54" i="13"/>
  <c r="FI54" i="13"/>
  <c r="FJ54" i="13"/>
  <c r="FK54" i="13"/>
  <c r="FL54" i="13"/>
  <c r="FN54" i="13"/>
  <c r="FO54" i="13"/>
  <c r="FP54" i="13"/>
  <c r="FQ54" i="13"/>
  <c r="FR54" i="13"/>
  <c r="FW54" i="13"/>
  <c r="E55" i="13"/>
  <c r="K55" i="13"/>
  <c r="Q55" i="13"/>
  <c r="W55" i="13"/>
  <c r="AD55" i="13"/>
  <c r="AJ55" i="13"/>
  <c r="AQ55" i="13"/>
  <c r="AR55" i="13"/>
  <c r="AS55" i="13"/>
  <c r="AT55" i="13"/>
  <c r="AU55" i="13"/>
  <c r="AW55" i="13"/>
  <c r="AX55" i="13"/>
  <c r="AY55" i="13"/>
  <c r="AZ55" i="13"/>
  <c r="BA55" i="13"/>
  <c r="BB55" i="13"/>
  <c r="BH55" i="13"/>
  <c r="BP55" i="13"/>
  <c r="BQ55" i="13"/>
  <c r="BR55" i="13"/>
  <c r="BS55" i="13"/>
  <c r="BT55" i="13"/>
  <c r="BV55" i="13"/>
  <c r="BW55" i="13"/>
  <c r="BX55" i="13"/>
  <c r="BY55" i="13"/>
  <c r="BZ55" i="13"/>
  <c r="CB55" i="13"/>
  <c r="CC55" i="13"/>
  <c r="CD55" i="13"/>
  <c r="CE55" i="13"/>
  <c r="CF55" i="13"/>
  <c r="CH55" i="13"/>
  <c r="CI55" i="13"/>
  <c r="CJ55" i="13"/>
  <c r="CK55" i="13"/>
  <c r="CL55" i="13"/>
  <c r="CM55" i="13"/>
  <c r="CS55" i="13"/>
  <c r="CY55" i="13"/>
  <c r="DF55" i="13"/>
  <c r="DG55" i="13"/>
  <c r="DH55" i="13"/>
  <c r="DI55" i="13"/>
  <c r="DJ55" i="13"/>
  <c r="DK55" i="13"/>
  <c r="DR55" i="13"/>
  <c r="DX55" i="13"/>
  <c r="DY55" i="13"/>
  <c r="DZ55" i="13"/>
  <c r="EA55" i="13"/>
  <c r="EB55" i="13"/>
  <c r="EK55" i="13"/>
  <c r="EM55" i="13"/>
  <c r="FC55" i="13"/>
  <c r="FD55" i="13"/>
  <c r="FE55" i="13"/>
  <c r="FF55" i="13"/>
  <c r="FG55" i="13"/>
  <c r="FH55" i="13"/>
  <c r="FI55" i="13"/>
  <c r="FJ55" i="13"/>
  <c r="FK55" i="13"/>
  <c r="FL55" i="13"/>
  <c r="FM55" i="13"/>
  <c r="FN55" i="13"/>
  <c r="FO55" i="13"/>
  <c r="FP55" i="13"/>
  <c r="FQ55" i="13"/>
  <c r="FR55" i="13"/>
  <c r="FW55" i="13"/>
  <c r="GC40" i="13" l="1"/>
  <c r="FV29" i="13"/>
  <c r="FV26" i="13"/>
  <c r="FV30" i="13"/>
  <c r="CI9" i="13"/>
  <c r="FV54" i="13"/>
  <c r="CH9" i="13"/>
  <c r="FT46" i="13"/>
  <c r="FS46" i="13"/>
  <c r="GA43" i="13"/>
  <c r="GA42" i="13"/>
  <c r="GB45" i="13"/>
  <c r="GB44" i="13"/>
  <c r="GB53" i="13"/>
  <c r="GB51" i="13"/>
  <c r="FU55" i="13"/>
  <c r="FT14" i="13"/>
  <c r="FS11" i="13"/>
  <c r="GB52" i="13"/>
  <c r="FV28" i="13"/>
  <c r="GB16" i="13"/>
  <c r="CL47" i="13"/>
  <c r="CG47" i="13" s="1"/>
  <c r="GB39" i="13"/>
  <c r="GB38" i="13"/>
  <c r="FU33" i="13"/>
  <c r="FT32" i="13"/>
  <c r="GB24" i="13"/>
  <c r="FZ16" i="13"/>
  <c r="FU11" i="13"/>
  <c r="GB50" i="13"/>
  <c r="FV48" i="13"/>
  <c r="GA48" i="13"/>
  <c r="GA47" i="13"/>
  <c r="GB43" i="13"/>
  <c r="GB42" i="13"/>
  <c r="FS40" i="13"/>
  <c r="FZ39" i="13"/>
  <c r="GB29" i="13"/>
  <c r="FS29" i="13"/>
  <c r="GD28" i="13"/>
  <c r="FU27" i="13"/>
  <c r="FS27" i="13"/>
  <c r="GA23" i="13"/>
  <c r="GA22" i="13"/>
  <c r="GA21" i="13"/>
  <c r="FU19" i="13"/>
  <c r="FS19" i="13"/>
  <c r="FV16" i="13"/>
  <c r="FZ13" i="13"/>
  <c r="FZ12" i="13"/>
  <c r="FT12" i="13"/>
  <c r="FS10" i="13"/>
  <c r="AR9" i="13"/>
  <c r="FS53" i="13"/>
  <c r="FS52" i="13"/>
  <c r="FS51" i="13"/>
  <c r="FS50" i="13"/>
  <c r="FS49" i="13"/>
  <c r="FU46" i="13"/>
  <c r="FT41" i="13"/>
  <c r="FT39" i="13"/>
  <c r="FT38" i="13"/>
  <c r="GA33" i="13"/>
  <c r="FS32" i="13"/>
  <c r="FS31" i="13"/>
  <c r="FZ30" i="13"/>
  <c r="FT26" i="13"/>
  <c r="FT25" i="13"/>
  <c r="FT24" i="13"/>
  <c r="FS20" i="13"/>
  <c r="FT18" i="13"/>
  <c r="FT17" i="13"/>
  <c r="GD50" i="13"/>
  <c r="GC47" i="13"/>
  <c r="FV36" i="13"/>
  <c r="GD35" i="13"/>
  <c r="GD32" i="13"/>
  <c r="FV23" i="13"/>
  <c r="FV22" i="13"/>
  <c r="FV21" i="13"/>
  <c r="GD20" i="13"/>
  <c r="GD49" i="13"/>
  <c r="FV37" i="13"/>
  <c r="FV32" i="13"/>
  <c r="GD31" i="13"/>
  <c r="GD30" i="13"/>
  <c r="GD54" i="13"/>
  <c r="GD46" i="13"/>
  <c r="GB40" i="13"/>
  <c r="FU12" i="13"/>
  <c r="FV43" i="13"/>
  <c r="GD41" i="13"/>
  <c r="GD37" i="13"/>
  <c r="GD36" i="13"/>
  <c r="GC33" i="13"/>
  <c r="GD55" i="13"/>
  <c r="GD53" i="13"/>
  <c r="GD52" i="13"/>
  <c r="GD51" i="13"/>
  <c r="FV50" i="13"/>
  <c r="GA50" i="13"/>
  <c r="GC49" i="13"/>
  <c r="GA49" i="13"/>
  <c r="FV46" i="13"/>
  <c r="GA46" i="13"/>
  <c r="GD45" i="13"/>
  <c r="GD44" i="13"/>
  <c r="FS43" i="13"/>
  <c r="FS42" i="13"/>
  <c r="FV40" i="13"/>
  <c r="FS39" i="13"/>
  <c r="FS38" i="13"/>
  <c r="FV35" i="13"/>
  <c r="FT35" i="13"/>
  <c r="FS34" i="13"/>
  <c r="FT31" i="13"/>
  <c r="GC30" i="13"/>
  <c r="FT30" i="13"/>
  <c r="GD29" i="13"/>
  <c r="GA28" i="13"/>
  <c r="GD27" i="13"/>
  <c r="FS26" i="13"/>
  <c r="FS25" i="13"/>
  <c r="FS24" i="13"/>
  <c r="GC20" i="13"/>
  <c r="GD19" i="13"/>
  <c r="FS18" i="13"/>
  <c r="FS17" i="13"/>
  <c r="GD16" i="13"/>
  <c r="FU15" i="13"/>
  <c r="FS15" i="13"/>
  <c r="GB12" i="13"/>
  <c r="GD12" i="13"/>
  <c r="GD11" i="13"/>
  <c r="GC10" i="13"/>
  <c r="GA10" i="13"/>
  <c r="FU16" i="13"/>
  <c r="GC14" i="13"/>
  <c r="FU54" i="13"/>
  <c r="FU50" i="13"/>
  <c r="GB49" i="13"/>
  <c r="GD48" i="13"/>
  <c r="GD47" i="13"/>
  <c r="GB46" i="13"/>
  <c r="GD40" i="13"/>
  <c r="FV38" i="13"/>
  <c r="GB32" i="13"/>
  <c r="GB31" i="13"/>
  <c r="FU30" i="13"/>
  <c r="GC26" i="13"/>
  <c r="FV25" i="13"/>
  <c r="FV24" i="13"/>
  <c r="GD23" i="13"/>
  <c r="GD22" i="13"/>
  <c r="GD21" i="13"/>
  <c r="FU20" i="13"/>
  <c r="GC18" i="13"/>
  <c r="GC17" i="13"/>
  <c r="FV15" i="13"/>
  <c r="GD14" i="13"/>
  <c r="GD13" i="13"/>
  <c r="GC53" i="13"/>
  <c r="GA53" i="13"/>
  <c r="FV52" i="13"/>
  <c r="GA52" i="13"/>
  <c r="FV51" i="13"/>
  <c r="GA51" i="13"/>
  <c r="GB48" i="13"/>
  <c r="FS48" i="13"/>
  <c r="GB47" i="13"/>
  <c r="FS47" i="13"/>
  <c r="EB47" i="13"/>
  <c r="EB9" i="13" s="1"/>
  <c r="FV45" i="13"/>
  <c r="FT45" i="13"/>
  <c r="FV44" i="13"/>
  <c r="FT44" i="13"/>
  <c r="GD43" i="13"/>
  <c r="GD42" i="13"/>
  <c r="GB41" i="13"/>
  <c r="FS41" i="13"/>
  <c r="GA40" i="13"/>
  <c r="GD39" i="13"/>
  <c r="GD38" i="13"/>
  <c r="GB37" i="13"/>
  <c r="FS37" i="13"/>
  <c r="GB36" i="13"/>
  <c r="FS36" i="13"/>
  <c r="FV34" i="13"/>
  <c r="GD34" i="13"/>
  <c r="GD33" i="13"/>
  <c r="GC29" i="13"/>
  <c r="FT29" i="13"/>
  <c r="FV27" i="13"/>
  <c r="FT27" i="13"/>
  <c r="GD26" i="13"/>
  <c r="GD25" i="13"/>
  <c r="GD24" i="13"/>
  <c r="GB23" i="13"/>
  <c r="FS23" i="13"/>
  <c r="GB22" i="13"/>
  <c r="FS22" i="13"/>
  <c r="GB21" i="13"/>
  <c r="FS21" i="13"/>
  <c r="FV19" i="13"/>
  <c r="GD18" i="13"/>
  <c r="GD17" i="13"/>
  <c r="FT16" i="13"/>
  <c r="GD15" i="13"/>
  <c r="FU14" i="13"/>
  <c r="FS14" i="13"/>
  <c r="FS13" i="13"/>
  <c r="FV12" i="13"/>
  <c r="GC11" i="13"/>
  <c r="FT11" i="13"/>
  <c r="FU51" i="13"/>
  <c r="BY9" i="13"/>
  <c r="GA17" i="13"/>
  <c r="FU38" i="13"/>
  <c r="GD10" i="13"/>
  <c r="FV55" i="13"/>
  <c r="GC25" i="13"/>
  <c r="FV47" i="13"/>
  <c r="GA44" i="13"/>
  <c r="FU41" i="13"/>
  <c r="FU31" i="13"/>
  <c r="GC28" i="13"/>
  <c r="FU23" i="13"/>
  <c r="AT9" i="13"/>
  <c r="GC35" i="13"/>
  <c r="AV55" i="13"/>
  <c r="FS54" i="13"/>
  <c r="FU53" i="13"/>
  <c r="GC52" i="13"/>
  <c r="GC44" i="13"/>
  <c r="FU36" i="13"/>
  <c r="GA35" i="13"/>
  <c r="FZ25" i="13"/>
  <c r="CG25" i="13"/>
  <c r="BR9" i="13"/>
  <c r="FU49" i="13"/>
  <c r="FT47" i="13"/>
  <c r="FV33" i="13"/>
  <c r="GA25" i="13"/>
  <c r="AX9" i="13"/>
  <c r="BS9" i="13"/>
  <c r="BU27" i="13"/>
  <c r="FZ26" i="13"/>
  <c r="FU22" i="13"/>
  <c r="FZ18" i="13"/>
  <c r="CG13" i="13"/>
  <c r="AV13" i="13"/>
  <c r="FZ11" i="13"/>
  <c r="BV9" i="13"/>
  <c r="GC24" i="13"/>
  <c r="DE52" i="13"/>
  <c r="GC48" i="13"/>
  <c r="FU37" i="13"/>
  <c r="CG29" i="13"/>
  <c r="FZ20" i="13"/>
  <c r="FZ17" i="13"/>
  <c r="BO54" i="13"/>
  <c r="AP54" i="13"/>
  <c r="BO50" i="13"/>
  <c r="AP50" i="13"/>
  <c r="CA52" i="13"/>
  <c r="BO47" i="13"/>
  <c r="GC32" i="13"/>
  <c r="GC51" i="13"/>
  <c r="FU43" i="13"/>
  <c r="GA41" i="13"/>
  <c r="FS55" i="13"/>
  <c r="FZ50" i="13"/>
  <c r="FU42" i="13"/>
  <c r="FZ40" i="13"/>
  <c r="FU32" i="13"/>
  <c r="GA29" i="13"/>
  <c r="GC27" i="13"/>
  <c r="FU24" i="13"/>
  <c r="BO20" i="13"/>
  <c r="GB18" i="13"/>
  <c r="GA14" i="13"/>
  <c r="GB11" i="13"/>
  <c r="FV10" i="13"/>
  <c r="BX9" i="13"/>
  <c r="DE15" i="13"/>
  <c r="GC12" i="13"/>
  <c r="FV11" i="13"/>
  <c r="CG11" i="13"/>
  <c r="AV11" i="13"/>
  <c r="AV10" i="13"/>
  <c r="BT9" i="13"/>
  <c r="BP9" i="13"/>
  <c r="AY9" i="13"/>
  <c r="GC45" i="13"/>
  <c r="DW44" i="13"/>
  <c r="FZ41" i="13"/>
  <c r="CG41" i="13"/>
  <c r="FZ36" i="13"/>
  <c r="BO28" i="13"/>
  <c r="BO22" i="13"/>
  <c r="GA18" i="13"/>
  <c r="DW18" i="13"/>
  <c r="FZ53" i="13"/>
  <c r="DW53" i="13"/>
  <c r="BU53" i="13"/>
  <c r="AV53" i="13"/>
  <c r="CG51" i="13"/>
  <c r="FZ49" i="13"/>
  <c r="DW49" i="13"/>
  <c r="FT48" i="13"/>
  <c r="FZ46" i="13"/>
  <c r="BO46" i="13"/>
  <c r="GA45" i="13"/>
  <c r="FZ42" i="13"/>
  <c r="FU40" i="13"/>
  <c r="CG40" i="13"/>
  <c r="BO40" i="13"/>
  <c r="BU39" i="13"/>
  <c r="AV39" i="13"/>
  <c r="GC38" i="13"/>
  <c r="FZ38" i="13"/>
  <c r="DW38" i="13"/>
  <c r="BU38" i="13"/>
  <c r="FZ37" i="13"/>
  <c r="BO34" i="13"/>
  <c r="FZ31" i="13"/>
  <c r="GB30" i="13"/>
  <c r="CG30" i="13"/>
  <c r="AP30" i="13"/>
  <c r="FU29" i="13"/>
  <c r="FT28" i="13"/>
  <c r="FT23" i="13"/>
  <c r="FU21" i="13"/>
  <c r="FV20" i="13"/>
  <c r="GC16" i="13"/>
  <c r="CG16" i="13"/>
  <c r="AV16" i="13"/>
  <c r="FV14" i="13"/>
  <c r="CA14" i="13"/>
  <c r="AP14" i="13"/>
  <c r="FT10" i="13"/>
  <c r="DR9" i="13"/>
  <c r="CS9" i="13"/>
  <c r="FU52" i="13"/>
  <c r="CG45" i="13"/>
  <c r="BO45" i="13"/>
  <c r="BU44" i="13"/>
  <c r="AV44" i="13"/>
  <c r="GC43" i="13"/>
  <c r="BU37" i="13"/>
  <c r="FS30" i="13"/>
  <c r="DE28" i="13"/>
  <c r="FZ24" i="13"/>
  <c r="BU22" i="13"/>
  <c r="AP42" i="13"/>
  <c r="CA35" i="13"/>
  <c r="GC34" i="13"/>
  <c r="FT34" i="13"/>
  <c r="DE33" i="13"/>
  <c r="CG24" i="13"/>
  <c r="GB17" i="13"/>
  <c r="DW17" i="13"/>
  <c r="CG17" i="13"/>
  <c r="AV17" i="13"/>
  <c r="FZ15" i="13"/>
  <c r="GA12" i="13"/>
  <c r="DW12" i="13"/>
  <c r="AZ9" i="13"/>
  <c r="AS9" i="13"/>
  <c r="FS44" i="13"/>
  <c r="FZ44" i="13"/>
  <c r="BQ9" i="13"/>
  <c r="BW9" i="13"/>
  <c r="FU10" i="13"/>
  <c r="GB10" i="13"/>
  <c r="CG10" i="13"/>
  <c r="BB9" i="13"/>
  <c r="FT55" i="13"/>
  <c r="DW55" i="13"/>
  <c r="DE54" i="13"/>
  <c r="CA54" i="13"/>
  <c r="FV53" i="13"/>
  <c r="CG53" i="13"/>
  <c r="BO52" i="13"/>
  <c r="AP52" i="13"/>
  <c r="FZ51" i="13"/>
  <c r="DW51" i="13"/>
  <c r="BU51" i="13"/>
  <c r="AV51" i="13"/>
  <c r="GC50" i="13"/>
  <c r="DE50" i="13"/>
  <c r="CA50" i="13"/>
  <c r="FV49" i="13"/>
  <c r="AV49" i="13"/>
  <c r="AP49" i="13"/>
  <c r="FZ48" i="13"/>
  <c r="AV48" i="13"/>
  <c r="AP48" i="13"/>
  <c r="FZ47" i="13"/>
  <c r="DE47" i="13"/>
  <c r="GC46" i="13"/>
  <c r="CA45" i="13"/>
  <c r="BU45" i="13"/>
  <c r="CG44" i="13"/>
  <c r="DE43" i="13"/>
  <c r="CA43" i="13"/>
  <c r="AV43" i="13"/>
  <c r="DW42" i="13"/>
  <c r="DE42" i="13"/>
  <c r="BU42" i="13"/>
  <c r="BO42" i="13"/>
  <c r="GC41" i="13"/>
  <c r="FV41" i="13"/>
  <c r="DE41" i="13"/>
  <c r="AV37" i="13"/>
  <c r="DW36" i="13"/>
  <c r="BU36" i="13"/>
  <c r="AV35" i="13"/>
  <c r="AP35" i="13"/>
  <c r="FS33" i="13"/>
  <c r="FZ33" i="13"/>
  <c r="DW33" i="13"/>
  <c r="BU33" i="13"/>
  <c r="AV33" i="13"/>
  <c r="CA29" i="13"/>
  <c r="AP27" i="13"/>
  <c r="BU26" i="13"/>
  <c r="BU25" i="13"/>
  <c r="AV12" i="13"/>
  <c r="AP55" i="13"/>
  <c r="DW48" i="13"/>
  <c r="DE45" i="13"/>
  <c r="BO43" i="13"/>
  <c r="AP43" i="13"/>
  <c r="DE40" i="13"/>
  <c r="AP15" i="13"/>
  <c r="AU9" i="13"/>
  <c r="BA9" i="13"/>
  <c r="Q9" i="13"/>
  <c r="AQ9" i="13"/>
  <c r="DE55" i="13"/>
  <c r="CG55" i="13"/>
  <c r="BO55" i="13"/>
  <c r="CG54" i="13"/>
  <c r="BO53" i="13"/>
  <c r="AP53" i="13"/>
  <c r="FZ52" i="13"/>
  <c r="DW52" i="13"/>
  <c r="BU52" i="13"/>
  <c r="AV52" i="13"/>
  <c r="DE51" i="13"/>
  <c r="CA51" i="13"/>
  <c r="CG50" i="13"/>
  <c r="CA49" i="13"/>
  <c r="BU49" i="13"/>
  <c r="CA48" i="13"/>
  <c r="BU48" i="13"/>
  <c r="DE46" i="13"/>
  <c r="CG46" i="13"/>
  <c r="FS45" i="13"/>
  <c r="FZ45" i="13"/>
  <c r="DW45" i="13"/>
  <c r="CG43" i="13"/>
  <c r="BO41" i="13"/>
  <c r="GC39" i="13"/>
  <c r="FV39" i="13"/>
  <c r="FS35" i="13"/>
  <c r="FZ35" i="13"/>
  <c r="DW35" i="13"/>
  <c r="CA33" i="13"/>
  <c r="GC31" i="13"/>
  <c r="FV31" i="13"/>
  <c r="BO31" i="13"/>
  <c r="AP31" i="13"/>
  <c r="CA24" i="13"/>
  <c r="AV23" i="13"/>
  <c r="CA55" i="13"/>
  <c r="BU55" i="13"/>
  <c r="FT54" i="13"/>
  <c r="DW54" i="13"/>
  <c r="BU54" i="13"/>
  <c r="AV54" i="13"/>
  <c r="DE53" i="13"/>
  <c r="CA53" i="13"/>
  <c r="CG52" i="13"/>
  <c r="BO51" i="13"/>
  <c r="AP51" i="13"/>
  <c r="DW50" i="13"/>
  <c r="BU50" i="13"/>
  <c r="AV50" i="13"/>
  <c r="DE49" i="13"/>
  <c r="CG49" i="13"/>
  <c r="BO49" i="13"/>
  <c r="DE48" i="13"/>
  <c r="CG48" i="13"/>
  <c r="BO48" i="13"/>
  <c r="AV47" i="13"/>
  <c r="AP47" i="13"/>
  <c r="DW46" i="13"/>
  <c r="CA46" i="13"/>
  <c r="BU46" i="13"/>
  <c r="DE44" i="13"/>
  <c r="CA44" i="13"/>
  <c r="GC42" i="13"/>
  <c r="FV42" i="13"/>
  <c r="FT40" i="13"/>
  <c r="AV40" i="13"/>
  <c r="AP40" i="13"/>
  <c r="CG32" i="13"/>
  <c r="FU28" i="13"/>
  <c r="GB28" i="13"/>
  <c r="FS28" i="13"/>
  <c r="FZ28" i="13"/>
  <c r="CA21" i="13"/>
  <c r="FT20" i="13"/>
  <c r="GA20" i="13"/>
  <c r="DE20" i="13"/>
  <c r="GC13" i="13"/>
  <c r="FV13" i="13"/>
  <c r="GA13" i="13"/>
  <c r="FT13" i="13"/>
  <c r="FZ10" i="13"/>
  <c r="AW9" i="13"/>
  <c r="DE32" i="13"/>
  <c r="CA32" i="13"/>
  <c r="CG31" i="13"/>
  <c r="AV29" i="13"/>
  <c r="DW28" i="13"/>
  <c r="BU28" i="13"/>
  <c r="GB27" i="13"/>
  <c r="CG27" i="13"/>
  <c r="DE26" i="13"/>
  <c r="AP26" i="13"/>
  <c r="DE25" i="13"/>
  <c r="AV24" i="13"/>
  <c r="BU23" i="13"/>
  <c r="BO23" i="13"/>
  <c r="AP22" i="13"/>
  <c r="FT21" i="13"/>
  <c r="DW20" i="13"/>
  <c r="BU20" i="13"/>
  <c r="DE19" i="13"/>
  <c r="FV18" i="13"/>
  <c r="FV17" i="13"/>
  <c r="BO17" i="13"/>
  <c r="BO16" i="13"/>
  <c r="GB15" i="13"/>
  <c r="FZ14" i="13"/>
  <c r="CG14" i="13"/>
  <c r="AV14" i="13"/>
  <c r="BO13" i="13"/>
  <c r="GA11" i="13"/>
  <c r="BO11" i="13"/>
  <c r="BO10" i="13"/>
  <c r="DO9" i="13"/>
  <c r="CM9" i="13"/>
  <c r="K9" i="13"/>
  <c r="CG42" i="13"/>
  <c r="CA42" i="13"/>
  <c r="DW41" i="13"/>
  <c r="CA41" i="13"/>
  <c r="BU41" i="13"/>
  <c r="DE39" i="13"/>
  <c r="CG39" i="13"/>
  <c r="AP39" i="13"/>
  <c r="DE38" i="13"/>
  <c r="AP38" i="13"/>
  <c r="DE37" i="13"/>
  <c r="AP37" i="13"/>
  <c r="CG35" i="13"/>
  <c r="BO35" i="13"/>
  <c r="CA34" i="13"/>
  <c r="BU34" i="13"/>
  <c r="FT33" i="13"/>
  <c r="BO33" i="13"/>
  <c r="AP33" i="13"/>
  <c r="FZ32" i="13"/>
  <c r="DW32" i="13"/>
  <c r="BU32" i="13"/>
  <c r="AV32" i="13"/>
  <c r="DE31" i="13"/>
  <c r="CA31" i="13"/>
  <c r="DW30" i="13"/>
  <c r="BU30" i="13"/>
  <c r="FZ29" i="13"/>
  <c r="DW29" i="13"/>
  <c r="BU29" i="13"/>
  <c r="BO29" i="13"/>
  <c r="CA28" i="13"/>
  <c r="AP28" i="13"/>
  <c r="DE27" i="13"/>
  <c r="FU26" i="13"/>
  <c r="DW26" i="13"/>
  <c r="FU25" i="13"/>
  <c r="DW25" i="13"/>
  <c r="AP25" i="13"/>
  <c r="GA24" i="13"/>
  <c r="DW24" i="13"/>
  <c r="BU24" i="13"/>
  <c r="BO24" i="13"/>
  <c r="AP23" i="13"/>
  <c r="FT22" i="13"/>
  <c r="CG22" i="13"/>
  <c r="CA22" i="13"/>
  <c r="DE21" i="13"/>
  <c r="AV21" i="13"/>
  <c r="CA20" i="13"/>
  <c r="AP20" i="13"/>
  <c r="FT19" i="13"/>
  <c r="BU17" i="13"/>
  <c r="GA16" i="13"/>
  <c r="DW16" i="13"/>
  <c r="BU16" i="13"/>
  <c r="BO14" i="13"/>
  <c r="BU13" i="13"/>
  <c r="DW11" i="13"/>
  <c r="BU11" i="13"/>
  <c r="BU10" i="13"/>
  <c r="E9" i="13"/>
  <c r="AV46" i="13"/>
  <c r="AP46" i="13"/>
  <c r="AV45" i="13"/>
  <c r="AP45" i="13"/>
  <c r="BO44" i="13"/>
  <c r="AP44" i="13"/>
  <c r="FZ43" i="13"/>
  <c r="DW43" i="13"/>
  <c r="BU43" i="13"/>
  <c r="AV42" i="13"/>
  <c r="AV41" i="13"/>
  <c r="AP41" i="13"/>
  <c r="DW40" i="13"/>
  <c r="CA40" i="13"/>
  <c r="BU40" i="13"/>
  <c r="GA39" i="13"/>
  <c r="DW39" i="13"/>
  <c r="CG38" i="13"/>
  <c r="DW37" i="13"/>
  <c r="CG37" i="13"/>
  <c r="FU35" i="13"/>
  <c r="AV34" i="13"/>
  <c r="AP34" i="13"/>
  <c r="CG33" i="13"/>
  <c r="BO32" i="13"/>
  <c r="AP32" i="13"/>
  <c r="DW31" i="13"/>
  <c r="BU31" i="13"/>
  <c r="AV31" i="13"/>
  <c r="DE30" i="13"/>
  <c r="AP29" i="13"/>
  <c r="CG28" i="13"/>
  <c r="AV28" i="13"/>
  <c r="DW27" i="13"/>
  <c r="CG26" i="13"/>
  <c r="AP24" i="13"/>
  <c r="CG23" i="13"/>
  <c r="CA23" i="13"/>
  <c r="AV22" i="13"/>
  <c r="BO21" i="13"/>
  <c r="CG20" i="13"/>
  <c r="AV20" i="13"/>
  <c r="DE18" i="13"/>
  <c r="CA17" i="13"/>
  <c r="AP17" i="13"/>
  <c r="CA16" i="13"/>
  <c r="AP16" i="13"/>
  <c r="DW15" i="13"/>
  <c r="BU15" i="13"/>
  <c r="GB14" i="13"/>
  <c r="DW14" i="13"/>
  <c r="BU14" i="13"/>
  <c r="CA13" i="13"/>
  <c r="AP13" i="13"/>
  <c r="DE12" i="13"/>
  <c r="CA12" i="13"/>
  <c r="CA11" i="13"/>
  <c r="AP11" i="13"/>
  <c r="AP10" i="13"/>
  <c r="DU9" i="13"/>
  <c r="BH9" i="13"/>
  <c r="W9" i="13"/>
  <c r="FT53" i="13"/>
  <c r="FT52" i="13"/>
  <c r="FT51" i="13"/>
  <c r="FT50" i="13"/>
  <c r="FT49" i="13"/>
  <c r="FU48" i="13"/>
  <c r="FU47" i="13"/>
  <c r="DK47" i="13"/>
  <c r="CF47" i="13"/>
  <c r="CA47" i="13" s="1"/>
  <c r="FU45" i="13"/>
  <c r="FU44" i="13"/>
  <c r="FT43" i="13"/>
  <c r="FT42" i="13"/>
  <c r="FU39" i="13"/>
  <c r="CA39" i="13"/>
  <c r="CA38" i="13"/>
  <c r="GC37" i="13"/>
  <c r="FT37" i="13"/>
  <c r="GA37" i="13"/>
  <c r="GC36" i="13"/>
  <c r="FT36" i="13"/>
  <c r="GA36" i="13"/>
  <c r="DE36" i="13"/>
  <c r="CG36" i="13"/>
  <c r="BU35" i="13"/>
  <c r="DE34" i="13"/>
  <c r="CG34" i="13"/>
  <c r="BZ9" i="13"/>
  <c r="CL9" i="13"/>
  <c r="CA36" i="13"/>
  <c r="DE35" i="13"/>
  <c r="FU34" i="13"/>
  <c r="GB34" i="13"/>
  <c r="DW34" i="13"/>
  <c r="BZ47" i="13"/>
  <c r="BU47" i="13" s="1"/>
  <c r="AD47" i="13"/>
  <c r="AV38" i="13"/>
  <c r="BO37" i="13"/>
  <c r="AV36" i="13"/>
  <c r="BO39" i="13"/>
  <c r="BO38" i="13"/>
  <c r="CA37" i="13"/>
  <c r="BO36" i="13"/>
  <c r="AP36" i="13"/>
  <c r="GB35" i="13"/>
  <c r="FZ34" i="13"/>
  <c r="GA34" i="13"/>
  <c r="CA30" i="13"/>
  <c r="AV27" i="13"/>
  <c r="BO26" i="13"/>
  <c r="CA25" i="13"/>
  <c r="DW23" i="13"/>
  <c r="DW22" i="13"/>
  <c r="DW21" i="13"/>
  <c r="CG19" i="13"/>
  <c r="CA18" i="13"/>
  <c r="DE17" i="13"/>
  <c r="AV15" i="13"/>
  <c r="DY9" i="13"/>
  <c r="DK9" i="13"/>
  <c r="DG9" i="13"/>
  <c r="CD9" i="13"/>
  <c r="FZ27" i="13"/>
  <c r="BO27" i="13"/>
  <c r="CA26" i="13"/>
  <c r="GB25" i="13"/>
  <c r="FZ23" i="13"/>
  <c r="FZ22" i="13"/>
  <c r="FZ21" i="13"/>
  <c r="AP21" i="13"/>
  <c r="DW19" i="13"/>
  <c r="CA19" i="13"/>
  <c r="BU18" i="13"/>
  <c r="AV18" i="13"/>
  <c r="FU17" i="13"/>
  <c r="BO15" i="13"/>
  <c r="DE13" i="13"/>
  <c r="BU12" i="13"/>
  <c r="DJ9" i="13"/>
  <c r="DF9" i="13"/>
  <c r="CC9" i="13"/>
  <c r="GA38" i="13"/>
  <c r="GB33" i="13"/>
  <c r="GA32" i="13"/>
  <c r="GA31" i="13"/>
  <c r="GA30" i="13"/>
  <c r="AV30" i="13"/>
  <c r="GA27" i="13"/>
  <c r="CA27" i="13"/>
  <c r="GB26" i="13"/>
  <c r="AV25" i="13"/>
  <c r="GC23" i="13"/>
  <c r="GC22" i="13"/>
  <c r="GC21" i="13"/>
  <c r="BU21" i="13"/>
  <c r="GB20" i="13"/>
  <c r="GB19" i="13"/>
  <c r="BU19" i="13"/>
  <c r="AV19" i="13"/>
  <c r="FU18" i="13"/>
  <c r="BO18" i="13"/>
  <c r="AP18" i="13"/>
  <c r="GC15" i="13"/>
  <c r="FT15" i="13"/>
  <c r="GA15" i="13"/>
  <c r="CG15" i="13"/>
  <c r="FU13" i="13"/>
  <c r="GB13" i="13"/>
  <c r="DW13" i="13"/>
  <c r="BO12" i="13"/>
  <c r="AP12" i="13"/>
  <c r="DX9" i="13"/>
  <c r="EA9" i="13"/>
  <c r="DI9" i="13"/>
  <c r="CY9" i="13"/>
  <c r="CB9" i="13"/>
  <c r="BO30" i="13"/>
  <c r="DE29" i="13"/>
  <c r="GA26" i="13"/>
  <c r="AV26" i="13"/>
  <c r="BO25" i="13"/>
  <c r="DE24" i="13"/>
  <c r="DE23" i="13"/>
  <c r="DE22" i="13"/>
  <c r="CG21" i="13"/>
  <c r="FZ19" i="13"/>
  <c r="GC19" i="13"/>
  <c r="GA19" i="13"/>
  <c r="BO19" i="13"/>
  <c r="AP19" i="13"/>
  <c r="CG18" i="13"/>
  <c r="DE16" i="13"/>
  <c r="CA15" i="13"/>
  <c r="DE14" i="13"/>
  <c r="CG12" i="13"/>
  <c r="DE11" i="13"/>
  <c r="DZ9" i="13"/>
  <c r="DH9" i="13"/>
  <c r="CE9" i="13"/>
  <c r="AD9" i="13"/>
  <c r="DW10" i="13"/>
  <c r="CA10" i="13"/>
  <c r="DE10" i="13"/>
  <c r="AJ9" i="13"/>
  <c r="CJ9" i="13"/>
  <c r="CF9" i="13" l="1"/>
  <c r="CA9" i="13" s="1"/>
  <c r="DW47" i="13"/>
  <c r="AV9" i="13"/>
  <c r="BU9" i="13"/>
  <c r="BO9" i="13"/>
  <c r="CG9" i="13"/>
  <c r="AP9" i="13"/>
  <c r="DE9" i="13"/>
  <c r="DW9" i="13"/>
</calcChain>
</file>

<file path=xl/sharedStrings.xml><?xml version="1.0" encoding="utf-8"?>
<sst xmlns="http://schemas.openxmlformats.org/spreadsheetml/2006/main" count="726" uniqueCount="167">
  <si>
    <t>Наименование муниципального образования</t>
  </si>
  <si>
    <t>Качество бюджетного планирования</t>
  </si>
  <si>
    <t>Качество исполнения бюджета</t>
  </si>
  <si>
    <t>Качество управления долговыми и бюджетными обязательствами</t>
  </si>
  <si>
    <t>Открытость бюджетных данных</t>
  </si>
  <si>
    <t>Комплексная оценка по направлению (с учетом удельного веса группы)</t>
  </si>
  <si>
    <t>Достижение показателей заработной платы, установленных указами Президента Российской Федерации от 7 мая 2012 г. № 597, от 1 июня 2012 г. № 761, от 28 декабря 2012 г. № 1688</t>
  </si>
  <si>
    <t>Степень качества управления муниципальными финансами</t>
  </si>
  <si>
    <t>II</t>
  </si>
  <si>
    <t>I</t>
  </si>
  <si>
    <t>III</t>
  </si>
  <si>
    <t>Чернышева Е.В.</t>
  </si>
  <si>
    <t>Кунгур ГО</t>
  </si>
  <si>
    <t>Месежник И.П.</t>
  </si>
  <si>
    <t xml:space="preserve">Осинский ГО </t>
  </si>
  <si>
    <t>Большесосновский МР</t>
  </si>
  <si>
    <t xml:space="preserve">Частинский МО </t>
  </si>
  <si>
    <t>Красновишерский ГО</t>
  </si>
  <si>
    <t xml:space="preserve">Соликамск ГО </t>
  </si>
  <si>
    <t>Решетникова Н.А.</t>
  </si>
  <si>
    <t xml:space="preserve">Чусовской ГО </t>
  </si>
  <si>
    <t xml:space="preserve">Уинский МО </t>
  </si>
  <si>
    <t xml:space="preserve">Кудымкарский МО </t>
  </si>
  <si>
    <t xml:space="preserve">Пермь ГО </t>
  </si>
  <si>
    <t xml:space="preserve">Карагайский МО </t>
  </si>
  <si>
    <t xml:space="preserve">Юрлинский МО </t>
  </si>
  <si>
    <t>Березники ГО</t>
  </si>
  <si>
    <t>Ильинский ГО</t>
  </si>
  <si>
    <t xml:space="preserve">Кочевский МО </t>
  </si>
  <si>
    <t xml:space="preserve">Косинский МО </t>
  </si>
  <si>
    <t xml:space="preserve">Березовский МО </t>
  </si>
  <si>
    <t xml:space="preserve">Еловский МО </t>
  </si>
  <si>
    <t xml:space="preserve">Юсьвинский МО </t>
  </si>
  <si>
    <t>Чердынский ГО</t>
  </si>
  <si>
    <t xml:space="preserve">Октябрьский ГО </t>
  </si>
  <si>
    <t>Сивинский МО</t>
  </si>
  <si>
    <t>Лысьва ГО</t>
  </si>
  <si>
    <t xml:space="preserve">Краснокамский ГО </t>
  </si>
  <si>
    <t xml:space="preserve">Очерский ГО </t>
  </si>
  <si>
    <t xml:space="preserve">Кунгурский МР </t>
  </si>
  <si>
    <t xml:space="preserve">Кишертский МО </t>
  </si>
  <si>
    <t>Гремячинский ГО</t>
  </si>
  <si>
    <t xml:space="preserve">Александровский МО </t>
  </si>
  <si>
    <t xml:space="preserve">Пермский МР </t>
  </si>
  <si>
    <t xml:space="preserve">Куединский МО </t>
  </si>
  <si>
    <t xml:space="preserve">Бардымский МО </t>
  </si>
  <si>
    <t xml:space="preserve">Суксунский ГО </t>
  </si>
  <si>
    <t>ЗАТО Звездный</t>
  </si>
  <si>
    <t>Чернушинский ГО</t>
  </si>
  <si>
    <t xml:space="preserve">Чайковский ГО </t>
  </si>
  <si>
    <t>Ординский МО</t>
  </si>
  <si>
    <t>Оханский ГО</t>
  </si>
  <si>
    <t xml:space="preserve">Добрянский ГО </t>
  </si>
  <si>
    <t>Гайнский МО</t>
  </si>
  <si>
    <t>Кизеловский ГО</t>
  </si>
  <si>
    <t>Губаха ГО</t>
  </si>
  <si>
    <t xml:space="preserve">Горнозаводский ГО </t>
  </si>
  <si>
    <t>Верещагинский ГО</t>
  </si>
  <si>
    <t xml:space="preserve">Нытвенский ГО </t>
  </si>
  <si>
    <t>Кудымкар ГО</t>
  </si>
  <si>
    <t>x</t>
  </si>
  <si>
    <t>Всего</t>
  </si>
  <si>
    <t>от 34367 руб.</t>
  </si>
  <si>
    <t>от 33905 руб.</t>
  </si>
  <si>
    <t>культура</t>
  </si>
  <si>
    <t>УДО</t>
  </si>
  <si>
    <t>ОУ</t>
  </si>
  <si>
    <t>ДОУ</t>
  </si>
  <si>
    <t>культура (от ЦП по ДК)</t>
  </si>
  <si>
    <t>УДО (без КР)</t>
  </si>
  <si>
    <t>в т.ч. Минспорт</t>
  </si>
  <si>
    <t>в т.ч. Минкульт</t>
  </si>
  <si>
    <t>в т.ч. Минобр</t>
  </si>
  <si>
    <t>УДО (с КР)</t>
  </si>
  <si>
    <t>ОУ (без КР)</t>
  </si>
  <si>
    <t>ОУ (с КР)</t>
  </si>
  <si>
    <t>ДОУ (без КР)</t>
  </si>
  <si>
    <t>ДОУ (с КР)</t>
  </si>
  <si>
    <t>отклонение</t>
  </si>
  <si>
    <t>культура (данные МК ПК 22.11)</t>
  </si>
  <si>
    <t>культура (ЦП по ДК)</t>
  </si>
  <si>
    <t>Прочие</t>
  </si>
  <si>
    <t>Культура</t>
  </si>
  <si>
    <t>всего кол-во учр-й</t>
  </si>
  <si>
    <t>к бюджетному часу 19 007,7</t>
  </si>
  <si>
    <t>всего ССЧ учреждений</t>
  </si>
  <si>
    <t>ООШ</t>
  </si>
  <si>
    <t>ДО</t>
  </si>
  <si>
    <t>Отклонение факта 2020 года от "Дорожной карты" 2020</t>
  </si>
  <si>
    <t>Факт за 2020 год</t>
  </si>
  <si>
    <t>Отклонение ожидаемой оценки 2020 года от факта за 10 месяцев 2020 года</t>
  </si>
  <si>
    <t>Факт на 01.01.2020</t>
  </si>
  <si>
    <t>Дорожная карта 2019 год</t>
  </si>
  <si>
    <t>Факт за 2018 год</t>
  </si>
  <si>
    <t>Отклонение факта 9 месяцев 2020 года к показателю "Дорожной карты"</t>
  </si>
  <si>
    <t>Отклонение ожидаемой оценки 2020 года от "Дорожной карты" 2020</t>
  </si>
  <si>
    <t>Отклонение показателей "Дорожной карты" на 2020 год по отношению к 2018 году</t>
  </si>
  <si>
    <t>Отклонение факта 9 месяцев 2020 года к факту 2018 года</t>
  </si>
  <si>
    <t>Примечание (Показатель "Дорожной карты" исполнен / не исполнен / планируется к исполнению), указать причины неисполнения</t>
  </si>
  <si>
    <t>Ожидаемая оценка 2020 год</t>
  </si>
  <si>
    <t>Факт за 10 месяцев 2020 года</t>
  </si>
  <si>
    <t>Отклонение по количеству учреждений от "Дорожной карты"</t>
  </si>
  <si>
    <t>Отклонение по количеству учреждений от факта 2017 года</t>
  </si>
  <si>
    <t>Факт за 9 месяцев 2020 года</t>
  </si>
  <si>
    <t>Дорожная карта 2020 год</t>
  </si>
  <si>
    <t>2017 год</t>
  </si>
  <si>
    <t>3. Исполнение целевых показателей, установленных "майскими" указами Президента РФ, за 2021 год (светофор)</t>
  </si>
  <si>
    <t>2. Фактическая средняя заработная плата за 2021 год, руб./мес. (данные Росстата)</t>
  </si>
  <si>
    <t>1. Целевое значение средней заработной платы по соответствующей "указной " категории, установленное в соглашениях с МО и "Дорожных картах" МО, руб.</t>
  </si>
  <si>
    <t>2. Фактическая средняя заработная плата за 2021 год, руб./мес. (данные из РИС МКР)</t>
  </si>
  <si>
    <t>1. Количество учреждений</t>
  </si>
  <si>
    <t>Наименование МР/МО/ГО</t>
  </si>
  <si>
    <t>№ п/п</t>
  </si>
  <si>
    <t>ИСПОЛНЕНИЕ "МАЙСКИХ" УКАЗОВ ЗА 2021 ГОД</t>
  </si>
  <si>
    <t xml:space="preserve">от          .11.2020 г. №                         </t>
  </si>
  <si>
    <t xml:space="preserve">Приложение 2 к письму                          </t>
  </si>
  <si>
    <t>место</t>
  </si>
  <si>
    <t>Итоги оценки качества управления муниципальными финансами в Пермском крае за 2022 год</t>
  </si>
  <si>
    <t xml:space="preserve">высокое качество управления муниципальными финансами
</t>
  </si>
  <si>
    <t>Юрлинский муниципальный округ</t>
  </si>
  <si>
    <t>Кизеловский городской округ</t>
  </si>
  <si>
    <t>Горнозаводский городской округ</t>
  </si>
  <si>
    <t>Еловский муниципальный округ</t>
  </si>
  <si>
    <t>Березниковский городской округ</t>
  </si>
  <si>
    <t>Красновишерский городской округ</t>
  </si>
  <si>
    <t>Оханский городской округ</t>
  </si>
  <si>
    <t>Кочевский муниципальный округ</t>
  </si>
  <si>
    <t>Березовский муниципальный округ</t>
  </si>
  <si>
    <t>Пермский муниципальный район</t>
  </si>
  <si>
    <t>Октябрьский городской округ</t>
  </si>
  <si>
    <t>Лысьвенский городской округ</t>
  </si>
  <si>
    <t>Кудымкарский городской округ</t>
  </si>
  <si>
    <t>Гремячинский городской округ</t>
  </si>
  <si>
    <t>Добрянский городской округ</t>
  </si>
  <si>
    <t>Соликамский городской округ</t>
  </si>
  <si>
    <t>Сивинский муниципальный округ</t>
  </si>
  <si>
    <t>Юсьвинский муниципальный округ</t>
  </si>
  <si>
    <t>Чусовской городской округ</t>
  </si>
  <si>
    <t>Косинский муниципальный округ</t>
  </si>
  <si>
    <t>Суксунский городской округ</t>
  </si>
  <si>
    <t>Пермский городской округ</t>
  </si>
  <si>
    <t>Ординский муниципальный округ</t>
  </si>
  <si>
    <t>Гайнский муниципальный округ</t>
  </si>
  <si>
    <t>Уинский муниципальный округ</t>
  </si>
  <si>
    <t>Карагайский муниципальный округ</t>
  </si>
  <si>
    <t>Кунгурский муниципальный округ</t>
  </si>
  <si>
    <t>Чайковский городской округ</t>
  </si>
  <si>
    <t>Губахинский городской округ</t>
  </si>
  <si>
    <t>Осинский городской округ</t>
  </si>
  <si>
    <t>Ильинский городской округ</t>
  </si>
  <si>
    <t>Куединский муниципальный округ</t>
  </si>
  <si>
    <t>Нытвенский городской округ</t>
  </si>
  <si>
    <t>Чернушинский городской округ</t>
  </si>
  <si>
    <t>Кудымкарский муниципальный округ</t>
  </si>
  <si>
    <t>Краснокамский городской округ</t>
  </si>
  <si>
    <t>Верещагинский городской округ</t>
  </si>
  <si>
    <t>Кишертский муниципальный округ</t>
  </si>
  <si>
    <t>Александровский муниципальный округ</t>
  </si>
  <si>
    <t>Частинский муниципальный округ</t>
  </si>
  <si>
    <t>Чердынский городской округ</t>
  </si>
  <si>
    <t>Очерский городской округ</t>
  </si>
  <si>
    <t>Бардымский муниципальный округ</t>
  </si>
  <si>
    <t>Большесосновский муниципальный округ</t>
  </si>
  <si>
    <t xml:space="preserve">надлежащее качество управления муниципальными финансами
</t>
  </si>
  <si>
    <t xml:space="preserve">ненадлежащее качество управления муниципальными финансами
</t>
  </si>
  <si>
    <t>Комплексная оценка качества, балл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</si>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</sst>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"/>
    <numFmt numFmtId="167" formatCode="#,##0.0#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8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4"/>
      <color theme="4" tint="-0.499984740745262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4" tint="-0.49998474074526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0" fontId="6" fillId="0" borderId="6" applyNumberFormat="0" applyFill="0" applyAlignment="0" applyProtection="0"/>
    <xf numFmtId="0" fontId="7" fillId="3" borderId="7" applyNumberFormat="0" applyAlignment="0" applyProtection="0"/>
    <xf numFmtId="0" fontId="5" fillId="0" borderId="0"/>
    <xf numFmtId="0" fontId="1" fillId="0" borderId="0"/>
    <xf numFmtId="0" fontId="17" fillId="0" borderId="0"/>
    <xf numFmtId="0" fontId="1" fillId="0" borderId="0"/>
    <xf numFmtId="0" fontId="36" fillId="0" borderId="0"/>
    <xf numFmtId="0" fontId="37" fillId="0" borderId="0"/>
    <xf numFmtId="0" fontId="38" fillId="0" borderId="0"/>
    <xf numFmtId="0" fontId="36" fillId="0" borderId="0"/>
    <xf numFmtId="0" fontId="5" fillId="0" borderId="0"/>
  </cellStyleXfs>
  <cellXfs count="206">
    <xf numFmtId="0" fontId="0" fillId="0" borderId="0" xfId="0"/>
    <xf numFmtId="0" fontId="25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8" fillId="0" borderId="6" xfId="2" applyFont="1" applyAlignment="1">
      <alignment horizontal="left" vertical="center"/>
    </xf>
    <xf numFmtId="0" fontId="8" fillId="0" borderId="6" xfId="2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0" xfId="4" applyFont="1"/>
    <xf numFmtId="0" fontId="2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1" fillId="0" borderId="0" xfId="4" applyFont="1"/>
    <xf numFmtId="0" fontId="10" fillId="4" borderId="0" xfId="4" applyFont="1" applyFill="1"/>
    <xf numFmtId="0" fontId="10" fillId="0" borderId="10" xfId="4" applyFont="1" applyBorder="1"/>
    <xf numFmtId="166" fontId="12" fillId="5" borderId="11" xfId="4" applyNumberFormat="1" applyFont="1" applyFill="1" applyBorder="1" applyAlignment="1">
      <alignment horizontal="right" vertical="top"/>
    </xf>
    <xf numFmtId="166" fontId="13" fillId="0" borderId="8" xfId="4" applyNumberFormat="1" applyFont="1" applyBorder="1" applyAlignment="1">
      <alignment horizontal="right"/>
    </xf>
    <xf numFmtId="166" fontId="13" fillId="5" borderId="8" xfId="4" applyNumberFormat="1" applyFont="1" applyFill="1" applyBorder="1" applyAlignment="1">
      <alignment horizontal="right"/>
    </xf>
    <xf numFmtId="166" fontId="13" fillId="6" borderId="8" xfId="4" applyNumberFormat="1" applyFont="1" applyFill="1" applyBorder="1" applyAlignment="1">
      <alignment horizontal="right"/>
    </xf>
    <xf numFmtId="166" fontId="13" fillId="4" borderId="9" xfId="4" applyNumberFormat="1" applyFont="1" applyFill="1" applyBorder="1" applyAlignment="1">
      <alignment horizontal="right"/>
    </xf>
    <xf numFmtId="165" fontId="14" fillId="7" borderId="1" xfId="4" applyNumberFormat="1" applyFont="1" applyFill="1" applyBorder="1" applyAlignment="1">
      <alignment horizontal="center" vertical="center"/>
    </xf>
    <xf numFmtId="165" fontId="14" fillId="4" borderId="1" xfId="4" applyNumberFormat="1" applyFont="1" applyFill="1" applyBorder="1" applyAlignment="1">
      <alignment horizontal="center" vertical="center"/>
    </xf>
    <xf numFmtId="166" fontId="15" fillId="0" borderId="1" xfId="4" applyNumberFormat="1" applyFont="1" applyBorder="1" applyAlignment="1">
      <alignment horizontal="center" vertical="center"/>
    </xf>
    <xf numFmtId="167" fontId="16" fillId="9" borderId="1" xfId="5" applyNumberFormat="1" applyFont="1" applyFill="1" applyBorder="1" applyAlignment="1">
      <alignment horizontal="center" vertical="center"/>
    </xf>
    <xf numFmtId="165" fontId="15" fillId="9" borderId="1" xfId="4" applyNumberFormat="1" applyFont="1" applyFill="1" applyBorder="1" applyAlignment="1">
      <alignment horizontal="center" vertical="center"/>
    </xf>
    <xf numFmtId="165" fontId="16" fillId="9" borderId="1" xfId="4" applyNumberFormat="1" applyFont="1" applyFill="1" applyBorder="1" applyAlignment="1">
      <alignment horizontal="center" vertical="center"/>
    </xf>
    <xf numFmtId="165" fontId="16" fillId="2" borderId="1" xfId="6" applyNumberFormat="1" applyFont="1" applyFill="1" applyBorder="1" applyAlignment="1">
      <alignment horizontal="center" vertical="center"/>
    </xf>
    <xf numFmtId="167" fontId="16" fillId="0" borderId="1" xfId="5" applyNumberFormat="1" applyFont="1" applyBorder="1" applyAlignment="1">
      <alignment horizontal="center" vertical="top"/>
    </xf>
    <xf numFmtId="165" fontId="16" fillId="0" borderId="1" xfId="6" applyNumberFormat="1" applyFont="1" applyBorder="1" applyAlignment="1">
      <alignment horizontal="center" vertical="center"/>
    </xf>
    <xf numFmtId="165" fontId="16" fillId="9" borderId="1" xfId="5" applyNumberFormat="1" applyFont="1" applyFill="1" applyBorder="1" applyAlignment="1">
      <alignment horizontal="center" vertical="center"/>
    </xf>
    <xf numFmtId="165" fontId="16" fillId="0" borderId="1" xfId="4" applyNumberFormat="1" applyFont="1" applyBorder="1" applyAlignment="1">
      <alignment horizontal="center" vertical="center"/>
    </xf>
    <xf numFmtId="165" fontId="15" fillId="0" borderId="1" xfId="4" applyNumberFormat="1" applyFont="1" applyBorder="1" applyAlignment="1">
      <alignment horizontal="center" vertical="center"/>
    </xf>
    <xf numFmtId="166" fontId="16" fillId="0" borderId="1" xfId="4" applyNumberFormat="1" applyFont="1" applyBorder="1" applyAlignment="1">
      <alignment horizontal="center" vertical="center"/>
    </xf>
    <xf numFmtId="3" fontId="13" fillId="6" borderId="1" xfId="4" applyNumberFormat="1" applyFont="1" applyFill="1" applyBorder="1" applyAlignment="1">
      <alignment horizontal="right"/>
    </xf>
    <xf numFmtId="3" fontId="18" fillId="4" borderId="1" xfId="4" applyNumberFormat="1" applyFont="1" applyFill="1" applyBorder="1" applyAlignment="1">
      <alignment horizontal="right"/>
    </xf>
    <xf numFmtId="3" fontId="19" fillId="4" borderId="1" xfId="4" applyNumberFormat="1" applyFont="1" applyFill="1" applyBorder="1" applyAlignment="1">
      <alignment horizontal="right"/>
    </xf>
    <xf numFmtId="3" fontId="13" fillId="4" borderId="1" xfId="4" applyNumberFormat="1" applyFont="1" applyFill="1" applyBorder="1" applyAlignment="1">
      <alignment horizontal="right"/>
    </xf>
    <xf numFmtId="0" fontId="18" fillId="0" borderId="1" xfId="4" applyFont="1" applyBorder="1" applyAlignment="1">
      <alignment horizontal="left"/>
    </xf>
    <xf numFmtId="1" fontId="18" fillId="0" borderId="1" xfId="4" applyNumberFormat="1" applyFont="1" applyBorder="1" applyAlignment="1">
      <alignment horizontal="right"/>
    </xf>
    <xf numFmtId="1" fontId="13" fillId="0" borderId="1" xfId="4" applyNumberFormat="1" applyFont="1" applyBorder="1" applyAlignment="1">
      <alignment horizontal="right"/>
    </xf>
    <xf numFmtId="1" fontId="18" fillId="4" borderId="1" xfId="4" applyNumberFormat="1" applyFont="1" applyFill="1" applyBorder="1" applyAlignment="1">
      <alignment horizontal="right"/>
    </xf>
    <xf numFmtId="1" fontId="13" fillId="4" borderId="1" xfId="4" applyNumberFormat="1" applyFont="1" applyFill="1" applyBorder="1" applyAlignment="1">
      <alignment horizontal="right"/>
    </xf>
    <xf numFmtId="0" fontId="18" fillId="4" borderId="1" xfId="4" applyFont="1" applyFill="1" applyBorder="1" applyAlignment="1">
      <alignment horizontal="left"/>
    </xf>
    <xf numFmtId="14" fontId="18" fillId="4" borderId="1" xfId="4" applyNumberFormat="1" applyFont="1" applyFill="1" applyBorder="1" applyAlignment="1">
      <alignment horizontal="left"/>
    </xf>
    <xf numFmtId="0" fontId="20" fillId="0" borderId="1" xfId="4" applyFont="1" applyBorder="1"/>
    <xf numFmtId="0" fontId="20" fillId="0" borderId="1" xfId="4" applyFont="1" applyBorder="1" applyAlignment="1">
      <alignment horizontal="center"/>
    </xf>
    <xf numFmtId="0" fontId="10" fillId="5" borderId="0" xfId="4" applyFont="1" applyFill="1"/>
    <xf numFmtId="0" fontId="10" fillId="5" borderId="12" xfId="4" applyFont="1" applyFill="1" applyBorder="1"/>
    <xf numFmtId="166" fontId="12" fillId="5" borderId="8" xfId="4" applyNumberFormat="1" applyFont="1" applyFill="1" applyBorder="1" applyAlignment="1">
      <alignment horizontal="right" vertical="top"/>
    </xf>
    <xf numFmtId="166" fontId="21" fillId="0" borderId="8" xfId="4" applyNumberFormat="1" applyFont="1" applyBorder="1" applyAlignment="1">
      <alignment horizontal="right"/>
    </xf>
    <xf numFmtId="166" fontId="13" fillId="4" borderId="8" xfId="4" applyNumberFormat="1" applyFont="1" applyFill="1" applyBorder="1" applyAlignment="1">
      <alignment horizontal="right"/>
    </xf>
    <xf numFmtId="166" fontId="13" fillId="6" borderId="9" xfId="4" applyNumberFormat="1" applyFont="1" applyFill="1" applyBorder="1" applyAlignment="1">
      <alignment horizontal="right"/>
    </xf>
    <xf numFmtId="166" fontId="18" fillId="5" borderId="0" xfId="4" applyNumberFormat="1" applyFont="1" applyFill="1"/>
    <xf numFmtId="166" fontId="13" fillId="5" borderId="9" xfId="4" applyNumberFormat="1" applyFont="1" applyFill="1" applyBorder="1" applyAlignment="1">
      <alignment horizontal="right"/>
    </xf>
    <xf numFmtId="166" fontId="12" fillId="6" borderId="8" xfId="4" applyNumberFormat="1" applyFont="1" applyFill="1" applyBorder="1" applyAlignment="1">
      <alignment horizontal="right" vertical="top"/>
    </xf>
    <xf numFmtId="3" fontId="16" fillId="9" borderId="1" xfId="5" applyNumberFormat="1" applyFont="1" applyFill="1" applyBorder="1" applyAlignment="1">
      <alignment horizontal="center" vertical="center"/>
    </xf>
    <xf numFmtId="3" fontId="13" fillId="5" borderId="1" xfId="4" applyNumberFormat="1" applyFont="1" applyFill="1" applyBorder="1" applyAlignment="1">
      <alignment horizontal="right"/>
    </xf>
    <xf numFmtId="3" fontId="18" fillId="5" borderId="1" xfId="4" applyNumberFormat="1" applyFont="1" applyFill="1" applyBorder="1" applyAlignment="1">
      <alignment horizontal="right"/>
    </xf>
    <xf numFmtId="3" fontId="19" fillId="5" borderId="1" xfId="4" applyNumberFormat="1" applyFont="1" applyFill="1" applyBorder="1" applyAlignment="1">
      <alignment horizontal="right"/>
    </xf>
    <xf numFmtId="0" fontId="18" fillId="5" borderId="1" xfId="4" applyFont="1" applyFill="1" applyBorder="1" applyAlignment="1">
      <alignment horizontal="left"/>
    </xf>
    <xf numFmtId="1" fontId="18" fillId="5" borderId="1" xfId="4" applyNumberFormat="1" applyFont="1" applyFill="1" applyBorder="1" applyAlignment="1">
      <alignment horizontal="right"/>
    </xf>
    <xf numFmtId="1" fontId="13" fillId="5" borderId="1" xfId="4" applyNumberFormat="1" applyFont="1" applyFill="1" applyBorder="1" applyAlignment="1">
      <alignment horizontal="right"/>
    </xf>
    <xf numFmtId="14" fontId="18" fillId="5" borderId="1" xfId="4" applyNumberFormat="1" applyFont="1" applyFill="1" applyBorder="1" applyAlignment="1">
      <alignment horizontal="left"/>
    </xf>
    <xf numFmtId="0" fontId="22" fillId="0" borderId="1" xfId="4" applyFont="1" applyBorder="1"/>
    <xf numFmtId="165" fontId="14" fillId="6" borderId="1" xfId="4" applyNumberFormat="1" applyFont="1" applyFill="1" applyBorder="1" applyAlignment="1">
      <alignment horizontal="center" vertical="center"/>
    </xf>
    <xf numFmtId="166" fontId="12" fillId="4" borderId="8" xfId="4" applyNumberFormat="1" applyFont="1" applyFill="1" applyBorder="1" applyAlignment="1">
      <alignment horizontal="right" vertical="top"/>
    </xf>
    <xf numFmtId="0" fontId="10" fillId="0" borderId="12" xfId="4" applyFont="1" applyBorder="1"/>
    <xf numFmtId="3" fontId="16" fillId="0" borderId="1" xfId="5" applyNumberFormat="1" applyFont="1" applyBorder="1" applyAlignment="1">
      <alignment horizontal="center" vertical="top"/>
    </xf>
    <xf numFmtId="166" fontId="12" fillId="4" borderId="8" xfId="4" applyNumberFormat="1" applyFont="1" applyFill="1" applyBorder="1" applyAlignment="1">
      <alignment horizontal="right"/>
    </xf>
    <xf numFmtId="0" fontId="13" fillId="0" borderId="1" xfId="4" applyFont="1" applyBorder="1" applyAlignment="1">
      <alignment horizontal="left"/>
    </xf>
    <xf numFmtId="166" fontId="21" fillId="11" borderId="8" xfId="4" applyNumberFormat="1" applyFont="1" applyFill="1" applyBorder="1" applyAlignment="1">
      <alignment horizontal="right"/>
    </xf>
    <xf numFmtId="0" fontId="13" fillId="5" borderId="1" xfId="4" applyFont="1" applyFill="1" applyBorder="1" applyAlignment="1">
      <alignment horizontal="left"/>
    </xf>
    <xf numFmtId="166" fontId="12" fillId="5" borderId="8" xfId="4" applyNumberFormat="1" applyFont="1" applyFill="1" applyBorder="1" applyAlignment="1">
      <alignment horizontal="right"/>
    </xf>
    <xf numFmtId="166" fontId="12" fillId="6" borderId="8" xfId="4" applyNumberFormat="1" applyFont="1" applyFill="1" applyBorder="1" applyAlignment="1">
      <alignment horizontal="right"/>
    </xf>
    <xf numFmtId="0" fontId="10" fillId="12" borderId="0" xfId="4" applyFont="1" applyFill="1"/>
    <xf numFmtId="0" fontId="10" fillId="12" borderId="12" xfId="4" applyFont="1" applyFill="1" applyBorder="1"/>
    <xf numFmtId="167" fontId="16" fillId="2" borderId="1" xfId="5" applyNumberFormat="1" applyFont="1" applyFill="1" applyBorder="1" applyAlignment="1">
      <alignment horizontal="center" vertical="center"/>
    </xf>
    <xf numFmtId="0" fontId="10" fillId="9" borderId="0" xfId="4" applyFont="1" applyFill="1"/>
    <xf numFmtId="0" fontId="10" fillId="9" borderId="12" xfId="4" applyFont="1" applyFill="1" applyBorder="1"/>
    <xf numFmtId="165" fontId="16" fillId="9" borderId="1" xfId="6" applyNumberFormat="1" applyFont="1" applyFill="1" applyBorder="1" applyAlignment="1">
      <alignment horizontal="center" vertical="center"/>
    </xf>
    <xf numFmtId="166" fontId="16" fillId="9" borderId="1" xfId="4" applyNumberFormat="1" applyFont="1" applyFill="1" applyBorder="1" applyAlignment="1">
      <alignment horizontal="center" vertical="center"/>
    </xf>
    <xf numFmtId="165" fontId="15" fillId="2" borderId="1" xfId="4" applyNumberFormat="1" applyFont="1" applyFill="1" applyBorder="1" applyAlignment="1">
      <alignment horizontal="center" vertical="center"/>
    </xf>
    <xf numFmtId="166" fontId="13" fillId="11" borderId="8" xfId="4" applyNumberFormat="1" applyFont="1" applyFill="1" applyBorder="1" applyAlignment="1">
      <alignment horizontal="right"/>
    </xf>
    <xf numFmtId="166" fontId="23" fillId="4" borderId="8" xfId="4" applyNumberFormat="1" applyFont="1" applyFill="1" applyBorder="1" applyAlignment="1">
      <alignment horizontal="right" vertical="top"/>
    </xf>
    <xf numFmtId="0" fontId="13" fillId="4" borderId="1" xfId="4" applyFont="1" applyFill="1" applyBorder="1" applyAlignment="1">
      <alignment horizontal="left"/>
    </xf>
    <xf numFmtId="14" fontId="13" fillId="4" borderId="1" xfId="4" applyNumberFormat="1" applyFont="1" applyFill="1" applyBorder="1" applyAlignment="1">
      <alignment horizontal="left"/>
    </xf>
    <xf numFmtId="0" fontId="22" fillId="0" borderId="1" xfId="4" applyFont="1" applyBorder="1" applyAlignment="1">
      <alignment horizontal="center"/>
    </xf>
    <xf numFmtId="166" fontId="23" fillId="4" borderId="8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 vertical="top"/>
    </xf>
    <xf numFmtId="3" fontId="13" fillId="4" borderId="1" xfId="7" applyNumberFormat="1" applyFont="1" applyFill="1" applyBorder="1" applyAlignment="1">
      <alignment horizontal="right" wrapText="1"/>
    </xf>
    <xf numFmtId="0" fontId="24" fillId="0" borderId="0" xfId="4" applyFont="1"/>
    <xf numFmtId="0" fontId="24" fillId="0" borderId="12" xfId="4" applyFont="1" applyBorder="1"/>
    <xf numFmtId="166" fontId="25" fillId="0" borderId="8" xfId="4" applyNumberFormat="1" applyFont="1" applyBorder="1" applyAlignment="1">
      <alignment horizontal="right" vertical="top"/>
    </xf>
    <xf numFmtId="166" fontId="26" fillId="0" borderId="8" xfId="4" applyNumberFormat="1" applyFont="1" applyBorder="1" applyAlignment="1">
      <alignment horizontal="right" vertical="top"/>
    </xf>
    <xf numFmtId="166" fontId="26" fillId="0" borderId="9" xfId="4" applyNumberFormat="1" applyFont="1" applyBorder="1" applyAlignment="1">
      <alignment horizontal="right" vertical="top"/>
    </xf>
    <xf numFmtId="165" fontId="14" fillId="0" borderId="1" xfId="4" applyNumberFormat="1" applyFont="1" applyBorder="1" applyAlignment="1">
      <alignment horizontal="center" vertical="center"/>
    </xf>
    <xf numFmtId="3" fontId="26" fillId="6" borderId="1" xfId="4" applyNumberFormat="1" applyFont="1" applyFill="1" applyBorder="1" applyAlignment="1">
      <alignment horizontal="right"/>
    </xf>
    <xf numFmtId="3" fontId="21" fillId="6" borderId="1" xfId="4" applyNumberFormat="1" applyFont="1" applyFill="1" applyBorder="1" applyAlignment="1">
      <alignment horizontal="right"/>
    </xf>
    <xf numFmtId="3" fontId="26" fillId="4" borderId="1" xfId="4" applyNumberFormat="1" applyFont="1" applyFill="1" applyBorder="1" applyAlignment="1">
      <alignment horizontal="right"/>
    </xf>
    <xf numFmtId="3" fontId="21" fillId="4" borderId="1" xfId="4" applyNumberFormat="1" applyFont="1" applyFill="1" applyBorder="1" applyAlignment="1">
      <alignment horizontal="right"/>
    </xf>
    <xf numFmtId="0" fontId="26" fillId="0" borderId="1" xfId="4" applyFont="1" applyBorder="1" applyAlignment="1">
      <alignment horizontal="left"/>
    </xf>
    <xf numFmtId="1" fontId="26" fillId="0" borderId="1" xfId="4" applyNumberFormat="1" applyFont="1" applyBorder="1" applyAlignment="1">
      <alignment horizontal="right"/>
    </xf>
    <xf numFmtId="1" fontId="21" fillId="0" borderId="1" xfId="4" applyNumberFormat="1" applyFont="1" applyBorder="1" applyAlignment="1">
      <alignment horizontal="right"/>
    </xf>
    <xf numFmtId="1" fontId="26" fillId="4" borderId="1" xfId="4" applyNumberFormat="1" applyFont="1" applyFill="1" applyBorder="1" applyAlignment="1">
      <alignment horizontal="right"/>
    </xf>
    <xf numFmtId="1" fontId="21" fillId="4" borderId="1" xfId="4" applyNumberFormat="1" applyFont="1" applyFill="1" applyBorder="1" applyAlignment="1">
      <alignment horizontal="right"/>
    </xf>
    <xf numFmtId="0" fontId="26" fillId="4" borderId="1" xfId="4" applyFont="1" applyFill="1" applyBorder="1" applyAlignment="1">
      <alignment horizontal="left"/>
    </xf>
    <xf numFmtId="0" fontId="27" fillId="0" borderId="1" xfId="4" applyFont="1" applyBorder="1"/>
    <xf numFmtId="0" fontId="2" fillId="0" borderId="0" xfId="4" applyFont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6" borderId="1" xfId="4" applyFont="1" applyFill="1" applyBorder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28" fillId="4" borderId="1" xfId="4" applyFont="1" applyFill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9" fillId="0" borderId="0" xfId="4" applyFont="1" applyAlignment="1">
      <alignment horizontal="center" vertical="center"/>
    </xf>
    <xf numFmtId="0" fontId="30" fillId="0" borderId="12" xfId="4" applyFont="1" applyBorder="1" applyAlignment="1">
      <alignment horizontal="center" vertical="center" wrapText="1"/>
    </xf>
    <xf numFmtId="0" fontId="30" fillId="0" borderId="1" xfId="4" applyFont="1" applyBorder="1" applyAlignment="1">
      <alignment horizontal="center" vertical="center" wrapText="1"/>
    </xf>
    <xf numFmtId="0" fontId="31" fillId="0" borderId="1" xfId="6" applyFont="1" applyBorder="1" applyAlignment="1">
      <alignment horizontal="center" vertical="center" wrapText="1"/>
    </xf>
    <xf numFmtId="0" fontId="31" fillId="0" borderId="3" xfId="6" applyFont="1" applyBorder="1" applyAlignment="1">
      <alignment horizontal="center" vertical="center" wrapText="1"/>
    </xf>
    <xf numFmtId="0" fontId="31" fillId="0" borderId="13" xfId="6" applyFont="1" applyBorder="1" applyAlignment="1">
      <alignment horizontal="center" vertical="center" wrapText="1"/>
    </xf>
    <xf numFmtId="0" fontId="32" fillId="0" borderId="1" xfId="6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32" fillId="2" borderId="1" xfId="6" applyFont="1" applyFill="1" applyBorder="1" applyAlignment="1">
      <alignment horizontal="center" vertical="center" wrapText="1"/>
    </xf>
    <xf numFmtId="0" fontId="32" fillId="9" borderId="1" xfId="6" applyFont="1" applyFill="1" applyBorder="1" applyAlignment="1">
      <alignment horizontal="center" vertical="center" wrapText="1"/>
    </xf>
    <xf numFmtId="0" fontId="27" fillId="6" borderId="1" xfId="4" applyFont="1" applyFill="1" applyBorder="1" applyAlignment="1">
      <alignment horizontal="center" vertical="center" wrapText="1"/>
    </xf>
    <xf numFmtId="0" fontId="27" fillId="4" borderId="1" xfId="4" applyFont="1" applyFill="1" applyBorder="1" applyAlignment="1">
      <alignment horizontal="center" vertical="center" wrapText="1"/>
    </xf>
    <xf numFmtId="0" fontId="33" fillId="4" borderId="1" xfId="4" applyFont="1" applyFill="1" applyBorder="1" applyAlignment="1">
      <alignment horizontal="center" vertical="center" wrapText="1"/>
    </xf>
    <xf numFmtId="0" fontId="27" fillId="0" borderId="1" xfId="4" applyFont="1" applyBorder="1" applyAlignment="1">
      <alignment horizontal="left" vertical="center" wrapText="1"/>
    </xf>
    <xf numFmtId="0" fontId="30" fillId="0" borderId="14" xfId="4" applyFont="1" applyBorder="1" applyAlignment="1">
      <alignment vertical="center" wrapText="1"/>
    </xf>
    <xf numFmtId="0" fontId="30" fillId="0" borderId="15" xfId="4" applyFont="1" applyBorder="1" applyAlignment="1">
      <alignment vertical="center" wrapText="1"/>
    </xf>
    <xf numFmtId="0" fontId="27" fillId="0" borderId="2" xfId="4" applyFont="1" applyBorder="1" applyAlignment="1">
      <alignment vertical="center" wrapText="1"/>
    </xf>
    <xf numFmtId="0" fontId="27" fillId="0" borderId="1" xfId="4" applyFont="1" applyBorder="1" applyAlignment="1">
      <alignment vertical="center" wrapText="1"/>
    </xf>
    <xf numFmtId="0" fontId="27" fillId="0" borderId="16" xfId="4" applyFont="1" applyBorder="1" applyAlignment="1">
      <alignment vertical="center" wrapText="1"/>
    </xf>
    <xf numFmtId="0" fontId="27" fillId="0" borderId="1" xfId="6" applyFont="1" applyBorder="1" applyAlignment="1">
      <alignment horizontal="left" vertical="center" wrapText="1"/>
    </xf>
    <xf numFmtId="0" fontId="29" fillId="0" borderId="0" xfId="4" applyFont="1"/>
    <xf numFmtId="0" fontId="27" fillId="0" borderId="13" xfId="4" applyFont="1" applyBorder="1" applyAlignment="1">
      <alignment vertical="center" wrapText="1"/>
    </xf>
    <xf numFmtId="0" fontId="27" fillId="0" borderId="18" xfId="4" applyFont="1" applyBorder="1" applyAlignment="1">
      <alignment vertical="center" wrapText="1"/>
    </xf>
    <xf numFmtId="0" fontId="27" fillId="0" borderId="1" xfId="4" applyFont="1" applyBorder="1" applyAlignment="1">
      <alignment horizontal="center"/>
    </xf>
    <xf numFmtId="0" fontId="29" fillId="0" borderId="0" xfId="4" applyFont="1" applyAlignment="1">
      <alignment horizontal="center"/>
    </xf>
    <xf numFmtId="0" fontId="12" fillId="0" borderId="0" xfId="4" applyFont="1" applyAlignment="1">
      <alignment horizontal="right" vertical="top"/>
    </xf>
    <xf numFmtId="0" fontId="30" fillId="0" borderId="0" xfId="4" applyFont="1"/>
    <xf numFmtId="165" fontId="14" fillId="8" borderId="1" xfId="4" applyNumberFormat="1" applyFont="1" applyFill="1" applyBorder="1" applyAlignment="1">
      <alignment horizontal="center" vertical="center"/>
    </xf>
    <xf numFmtId="165" fontId="14" fillId="10" borderId="1" xfId="4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2" fillId="0" borderId="0" xfId="0" applyFont="1"/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2" fontId="40" fillId="0" borderId="0" xfId="0" applyNumberFormat="1" applyFont="1"/>
    <xf numFmtId="0" fontId="25" fillId="0" borderId="0" xfId="0" applyFont="1"/>
    <xf numFmtId="0" fontId="40" fillId="0" borderId="0" xfId="0" applyFont="1"/>
    <xf numFmtId="164" fontId="12" fillId="0" borderId="0" xfId="0" applyNumberFormat="1" applyFont="1"/>
    <xf numFmtId="0" fontId="12" fillId="0" borderId="1" xfId="0" applyFont="1" applyBorder="1"/>
    <xf numFmtId="164" fontId="40" fillId="0" borderId="0" xfId="0" applyNumberFormat="1" applyFont="1"/>
    <xf numFmtId="1" fontId="12" fillId="0" borderId="1" xfId="1" applyNumberFormat="1" applyFont="1" applyBorder="1"/>
    <xf numFmtId="0" fontId="12" fillId="0" borderId="1" xfId="0" applyFont="1" applyBorder="1" applyAlignment="1">
      <alignment horizontal="left" wrapText="1"/>
    </xf>
    <xf numFmtId="0" fontId="9" fillId="3" borderId="19" xfId="3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27" fillId="0" borderId="1" xfId="6" applyFont="1" applyBorder="1" applyAlignment="1">
      <alignment horizontal="center" vertical="center" wrapText="1"/>
    </xf>
    <xf numFmtId="0" fontId="27" fillId="4" borderId="1" xfId="4" applyFont="1" applyFill="1" applyBorder="1" applyAlignment="1">
      <alignment horizontal="center" vertical="center" wrapText="1"/>
    </xf>
    <xf numFmtId="0" fontId="27" fillId="4" borderId="1" xfId="6" applyFont="1" applyFill="1" applyBorder="1" applyAlignment="1">
      <alignment horizontal="center" vertical="center" wrapText="1"/>
    </xf>
    <xf numFmtId="0" fontId="12" fillId="0" borderId="0" xfId="4" applyFont="1" applyAlignment="1">
      <alignment horizontal="right" vertical="top"/>
    </xf>
    <xf numFmtId="0" fontId="34" fillId="0" borderId="0" xfId="4" applyFont="1" applyAlignment="1">
      <alignment horizontal="center" vertical="center"/>
    </xf>
    <xf numFmtId="0" fontId="30" fillId="0" borderId="15" xfId="4" applyFont="1" applyBorder="1" applyAlignment="1">
      <alignment horizontal="center" vertical="center" wrapText="1"/>
    </xf>
    <xf numFmtId="0" fontId="27" fillId="0" borderId="18" xfId="4" applyFont="1" applyBorder="1" applyAlignment="1">
      <alignment horizontal="center" vertical="center" wrapText="1"/>
    </xf>
    <xf numFmtId="0" fontId="27" fillId="0" borderId="17" xfId="4" applyFont="1" applyBorder="1" applyAlignment="1">
      <alignment horizontal="center" vertical="center" wrapText="1"/>
    </xf>
    <xf numFmtId="0" fontId="27" fillId="0" borderId="13" xfId="4" applyFont="1" applyBorder="1" applyAlignment="1">
      <alignment horizontal="center" vertical="center" wrapText="1"/>
    </xf>
    <xf numFmtId="0" fontId="27" fillId="0" borderId="16" xfId="4" applyFont="1" applyBorder="1" applyAlignment="1">
      <alignment horizontal="center" vertical="center" wrapText="1"/>
    </xf>
    <xf numFmtId="0" fontId="27" fillId="0" borderId="15" xfId="4" applyFont="1" applyBorder="1" applyAlignment="1">
      <alignment horizontal="center" vertical="center" wrapText="1"/>
    </xf>
    <xf numFmtId="0" fontId="27" fillId="0" borderId="2" xfId="4" applyFont="1" applyBorder="1" applyAlignment="1">
      <alignment horizontal="center" vertical="center" wrapText="1"/>
    </xf>
    <xf numFmtId="0" fontId="27" fillId="6" borderId="1" xfId="4" applyFont="1" applyFill="1" applyBorder="1" applyAlignment="1">
      <alignment horizontal="center" vertical="center" wrapText="1"/>
    </xf>
  </cellXfs>
  <cellStyles count="13">
    <cellStyle name="Heading 1" xfId="2" builtinId="16"/>
    <cellStyle name="Normal" xfId="0" builtinId="0"/>
    <cellStyle name="Output" xfId="3" builtinId="21"/>
    <cellStyle name="Per cent" xfId="1" builtinId="5"/>
    <cellStyle name="Обычный 10" xfId="11" xr:uid="{00000000-0005-0000-0000-000004000000}"/>
    <cellStyle name="Обычный 2" xfId="6" xr:uid="{00000000-0005-0000-0000-000005000000}"/>
    <cellStyle name="Обычный 2 2" xfId="10" xr:uid="{00000000-0005-0000-0000-000006000000}"/>
    <cellStyle name="Обычный 2 2 2" xfId="4" xr:uid="{00000000-0005-0000-0000-000007000000}"/>
    <cellStyle name="Обычный 3" xfId="8" xr:uid="{00000000-0005-0000-0000-000008000000}"/>
    <cellStyle name="Обычный 4" xfId="9" xr:uid="{00000000-0005-0000-0000-000009000000}"/>
    <cellStyle name="Обычный 5" xfId="12" xr:uid="{00000000-0005-0000-0000-00000A000000}"/>
    <cellStyle name="Обычный_Испол.ДК за 2021 год_1" xfId="5" xr:uid="{00000000-0005-0000-0000-00000B000000}"/>
    <cellStyle name="Обычный_Свод МО" xfId="7" xr:uid="{00000000-0005-0000-0000-00000C000000}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53"/>
  <sheetViews>
    <sheetView tabSelected="1" view="pageBreakPreview" zoomScale="118" zoomScaleNormal="70" zoomScaleSheetLayoutView="118" workbookViewId="0">
      <pane xSplit="1" ySplit="6" topLeftCell="B14" activePane="bottomRight" state="frozen"/>
      <selection pane="topRight" activeCell="B1" sqref="B1"/>
      <selection pane="bottomLeft" activeCell="A6" sqref="A6"/>
      <selection pane="bottomRight" activeCell="D33" sqref="D33"/>
    </sheetView>
  </sheetViews>
  <sheetFormatPr baseColWidth="10" defaultColWidth="9.1640625" defaultRowHeight="19" x14ac:dyDescent="0.25"/>
  <cols>
    <col min="1" max="1" width="45.5" style="2" customWidth="1"/>
    <col min="2" max="2" width="32.1640625" style="2" customWidth="1"/>
    <col min="3" max="3" width="15.33203125" style="2" customWidth="1"/>
    <col min="4" max="4" width="53.5" style="2" customWidth="1"/>
    <col min="5" max="5" width="9.1640625" style="2"/>
    <col min="6" max="6" width="10.6640625" style="2" customWidth="1"/>
    <col min="7" max="16384" width="9.1640625" style="2"/>
  </cols>
  <sheetData>
    <row r="1" spans="1:4" x14ac:dyDescent="0.25">
      <c r="B1" s="5"/>
    </row>
    <row r="2" spans="1:4" ht="36" customHeight="1" x14ac:dyDescent="0.25">
      <c r="A2" s="151" t="s">
        <v>1</v>
      </c>
      <c r="B2" s="152"/>
      <c r="C2" s="5"/>
    </row>
    <row r="3" spans="1:4" x14ac:dyDescent="0.25">
      <c r="A3" s="3"/>
    </row>
    <row r="4" spans="1:4" ht="19.5" customHeight="1" x14ac:dyDescent="0.25">
      <c r="A4" s="1" t="s">
        <v>0</v>
      </c>
      <c r="B4" s="1" t="s">
        <v>5</v>
      </c>
      <c r="C4" s="1" t="s">
        <v>116</v>
      </c>
    </row>
    <row r="5" spans="1:4" ht="42.75" customHeight="1" x14ac:dyDescent="0.25">
      <c r="A5" s="1"/>
      <c r="B5" s="1"/>
      <c r="C5" s="1" t="s">
        <v>116</v>
      </c>
      <c r="D5" s="12"/>
    </row>
    <row r="6" spans="1:4" x14ac:dyDescent="0.25">
      <c r="A6" s="1"/>
      <c r="B6" s="1"/>
      <c r="C6" s="1"/>
    </row>
    <row r="7" spans="1:4" x14ac:dyDescent="0.25">
      <c r="A7" s="155" t="s">
        <v>119</v>
      </c>
      <c r="B7" s="154">
        <v>23.223904205321112</v>
      </c>
      <c r="C7" s="163">
        <v>1</v>
      </c>
    </row>
    <row r="8" spans="1:4" x14ac:dyDescent="0.25">
      <c r="A8" s="155" t="s">
        <v>47</v>
      </c>
      <c r="B8" s="154">
        <v>23.167027625969371</v>
      </c>
      <c r="C8" s="163">
        <f>C7+1</f>
        <v>2</v>
      </c>
    </row>
    <row r="9" spans="1:4" x14ac:dyDescent="0.25">
      <c r="A9" s="155" t="s">
        <v>120</v>
      </c>
      <c r="B9" s="154">
        <v>22.613811222560194</v>
      </c>
      <c r="C9" s="163">
        <f t="shared" ref="C9:C51" si="0">C8+1</f>
        <v>3</v>
      </c>
    </row>
    <row r="10" spans="1:4" x14ac:dyDescent="0.25">
      <c r="A10" s="155" t="s">
        <v>121</v>
      </c>
      <c r="B10" s="154">
        <v>22.422120528846413</v>
      </c>
      <c r="C10" s="163">
        <f t="shared" si="0"/>
        <v>4</v>
      </c>
    </row>
    <row r="11" spans="1:4" x14ac:dyDescent="0.25">
      <c r="A11" s="155" t="s">
        <v>122</v>
      </c>
      <c r="B11" s="154">
        <v>22.210299767804965</v>
      </c>
      <c r="C11" s="163">
        <f t="shared" si="0"/>
        <v>5</v>
      </c>
    </row>
    <row r="12" spans="1:4" x14ac:dyDescent="0.25">
      <c r="A12" s="155" t="s">
        <v>123</v>
      </c>
      <c r="B12" s="154">
        <v>21.985110258510002</v>
      </c>
      <c r="C12" s="163">
        <f t="shared" si="0"/>
        <v>6</v>
      </c>
    </row>
    <row r="13" spans="1:4" x14ac:dyDescent="0.25">
      <c r="A13" s="155" t="s">
        <v>124</v>
      </c>
      <c r="B13" s="154">
        <v>21.561247700119175</v>
      </c>
      <c r="C13" s="163">
        <f t="shared" si="0"/>
        <v>7</v>
      </c>
    </row>
    <row r="14" spans="1:4" x14ac:dyDescent="0.25">
      <c r="A14" s="155" t="s">
        <v>125</v>
      </c>
      <c r="B14" s="154">
        <v>21.110362740719918</v>
      </c>
      <c r="C14" s="163">
        <f t="shared" si="0"/>
        <v>8</v>
      </c>
    </row>
    <row r="15" spans="1:4" x14ac:dyDescent="0.25">
      <c r="A15" s="155" t="s">
        <v>126</v>
      </c>
      <c r="B15" s="154">
        <v>20.775300854092031</v>
      </c>
      <c r="C15" s="163">
        <f t="shared" si="0"/>
        <v>9</v>
      </c>
    </row>
    <row r="16" spans="1:4" x14ac:dyDescent="0.25">
      <c r="A16" s="155" t="s">
        <v>127</v>
      </c>
      <c r="B16" s="154">
        <v>19.521806680238875</v>
      </c>
      <c r="C16" s="163">
        <f t="shared" si="0"/>
        <v>10</v>
      </c>
    </row>
    <row r="17" spans="1:3" x14ac:dyDescent="0.25">
      <c r="A17" s="155" t="s">
        <v>128</v>
      </c>
      <c r="B17" s="154">
        <v>18.689495504348621</v>
      </c>
      <c r="C17" s="163">
        <f t="shared" si="0"/>
        <v>11</v>
      </c>
    </row>
    <row r="18" spans="1:3" x14ac:dyDescent="0.25">
      <c r="A18" s="155" t="s">
        <v>129</v>
      </c>
      <c r="B18" s="154">
        <v>18.605970734407094</v>
      </c>
      <c r="C18" s="163">
        <f t="shared" si="0"/>
        <v>12</v>
      </c>
    </row>
    <row r="19" spans="1:3" x14ac:dyDescent="0.25">
      <c r="A19" s="155" t="s">
        <v>130</v>
      </c>
      <c r="B19" s="154">
        <v>18.052173793788363</v>
      </c>
      <c r="C19" s="163">
        <f t="shared" si="0"/>
        <v>13</v>
      </c>
    </row>
    <row r="20" spans="1:3" x14ac:dyDescent="0.25">
      <c r="A20" s="155" t="s">
        <v>131</v>
      </c>
      <c r="B20" s="154">
        <v>17.979665138313766</v>
      </c>
      <c r="C20" s="163">
        <f t="shared" si="0"/>
        <v>14</v>
      </c>
    </row>
    <row r="21" spans="1:3" x14ac:dyDescent="0.25">
      <c r="A21" s="155" t="s">
        <v>132</v>
      </c>
      <c r="B21" s="154">
        <v>17.942406066770722</v>
      </c>
      <c r="C21" s="163">
        <f t="shared" si="0"/>
        <v>15</v>
      </c>
    </row>
    <row r="22" spans="1:3" x14ac:dyDescent="0.25">
      <c r="A22" s="155" t="s">
        <v>133</v>
      </c>
      <c r="B22" s="154">
        <v>17.534633853673878</v>
      </c>
      <c r="C22" s="163">
        <f t="shared" si="0"/>
        <v>16</v>
      </c>
    </row>
    <row r="23" spans="1:3" x14ac:dyDescent="0.25">
      <c r="A23" s="155" t="s">
        <v>134</v>
      </c>
      <c r="B23" s="154">
        <v>17.359660057081957</v>
      </c>
      <c r="C23" s="163">
        <f t="shared" si="0"/>
        <v>17</v>
      </c>
    </row>
    <row r="24" spans="1:3" x14ac:dyDescent="0.25">
      <c r="A24" s="155" t="s">
        <v>135</v>
      </c>
      <c r="B24" s="154">
        <v>17.334372564517697</v>
      </c>
      <c r="C24" s="163">
        <f t="shared" si="0"/>
        <v>18</v>
      </c>
    </row>
    <row r="25" spans="1:3" x14ac:dyDescent="0.25">
      <c r="A25" s="155" t="s">
        <v>136</v>
      </c>
      <c r="B25" s="154">
        <v>17.282964885156858</v>
      </c>
      <c r="C25" s="163">
        <f t="shared" si="0"/>
        <v>19</v>
      </c>
    </row>
    <row r="26" spans="1:3" x14ac:dyDescent="0.25">
      <c r="A26" s="155" t="s">
        <v>137</v>
      </c>
      <c r="B26" s="154">
        <v>17.167419973503488</v>
      </c>
      <c r="C26" s="163">
        <f t="shared" si="0"/>
        <v>20</v>
      </c>
    </row>
    <row r="27" spans="1:3" x14ac:dyDescent="0.25">
      <c r="A27" s="155" t="s">
        <v>138</v>
      </c>
      <c r="B27" s="154">
        <v>17.063805603988733</v>
      </c>
      <c r="C27" s="163">
        <f t="shared" si="0"/>
        <v>21</v>
      </c>
    </row>
    <row r="28" spans="1:3" x14ac:dyDescent="0.25">
      <c r="A28" s="155" t="s">
        <v>139</v>
      </c>
      <c r="B28" s="154">
        <v>17.054750345019613</v>
      </c>
      <c r="C28" s="163">
        <f t="shared" si="0"/>
        <v>22</v>
      </c>
    </row>
    <row r="29" spans="1:3" x14ac:dyDescent="0.25">
      <c r="A29" s="155" t="s">
        <v>140</v>
      </c>
      <c r="B29" s="154">
        <v>16.954826224978618</v>
      </c>
      <c r="C29" s="163">
        <f t="shared" si="0"/>
        <v>23</v>
      </c>
    </row>
    <row r="30" spans="1:3" x14ac:dyDescent="0.25">
      <c r="A30" s="155" t="s">
        <v>141</v>
      </c>
      <c r="B30" s="154">
        <v>16.727668924987896</v>
      </c>
      <c r="C30" s="163">
        <f t="shared" si="0"/>
        <v>24</v>
      </c>
    </row>
    <row r="31" spans="1:3" x14ac:dyDescent="0.25">
      <c r="A31" s="155" t="s">
        <v>142</v>
      </c>
      <c r="B31" s="154">
        <v>16.716123353337895</v>
      </c>
      <c r="C31" s="163">
        <f t="shared" si="0"/>
        <v>25</v>
      </c>
    </row>
    <row r="32" spans="1:3" x14ac:dyDescent="0.25">
      <c r="A32" s="155" t="s">
        <v>143</v>
      </c>
      <c r="B32" s="154">
        <v>16.614065415007872</v>
      </c>
      <c r="C32" s="163">
        <f t="shared" si="0"/>
        <v>26</v>
      </c>
    </row>
    <row r="33" spans="1:3" x14ac:dyDescent="0.25">
      <c r="A33" s="155" t="s">
        <v>144</v>
      </c>
      <c r="B33" s="154">
        <v>16.527971915980785</v>
      </c>
      <c r="C33" s="163">
        <f t="shared" si="0"/>
        <v>27</v>
      </c>
    </row>
    <row r="34" spans="1:3" x14ac:dyDescent="0.25">
      <c r="A34" s="155" t="s">
        <v>145</v>
      </c>
      <c r="B34" s="154">
        <v>16.489098054440589</v>
      </c>
      <c r="C34" s="163">
        <f t="shared" si="0"/>
        <v>28</v>
      </c>
    </row>
    <row r="35" spans="1:3" x14ac:dyDescent="0.25">
      <c r="A35" s="155" t="s">
        <v>146</v>
      </c>
      <c r="B35" s="154">
        <v>16.47414923065088</v>
      </c>
      <c r="C35" s="163">
        <f t="shared" si="0"/>
        <v>29</v>
      </c>
    </row>
    <row r="36" spans="1:3" x14ac:dyDescent="0.25">
      <c r="A36" s="155" t="s">
        <v>147</v>
      </c>
      <c r="B36" s="154">
        <v>16.388609590554921</v>
      </c>
      <c r="C36" s="163">
        <f t="shared" si="0"/>
        <v>30</v>
      </c>
    </row>
    <row r="37" spans="1:3" x14ac:dyDescent="0.25">
      <c r="A37" s="155" t="s">
        <v>148</v>
      </c>
      <c r="B37" s="154">
        <v>16.362838705754534</v>
      </c>
      <c r="C37" s="163">
        <f t="shared" si="0"/>
        <v>31</v>
      </c>
    </row>
    <row r="38" spans="1:3" x14ac:dyDescent="0.25">
      <c r="A38" s="155" t="s">
        <v>149</v>
      </c>
      <c r="B38" s="154">
        <v>16.320598232402951</v>
      </c>
      <c r="C38" s="163">
        <f t="shared" si="0"/>
        <v>32</v>
      </c>
    </row>
    <row r="39" spans="1:3" x14ac:dyDescent="0.25">
      <c r="A39" s="155" t="s">
        <v>150</v>
      </c>
      <c r="B39" s="154">
        <v>16.194700916870474</v>
      </c>
      <c r="C39" s="163">
        <f t="shared" si="0"/>
        <v>33</v>
      </c>
    </row>
    <row r="40" spans="1:3" x14ac:dyDescent="0.25">
      <c r="A40" s="155" t="s">
        <v>151</v>
      </c>
      <c r="B40" s="154">
        <v>16.013744567673911</v>
      </c>
      <c r="C40" s="163">
        <f t="shared" si="0"/>
        <v>34</v>
      </c>
    </row>
    <row r="41" spans="1:3" x14ac:dyDescent="0.25">
      <c r="A41" s="155" t="s">
        <v>152</v>
      </c>
      <c r="B41" s="154">
        <v>15.855898758916059</v>
      </c>
      <c r="C41" s="163">
        <f t="shared" si="0"/>
        <v>35</v>
      </c>
    </row>
    <row r="42" spans="1:3" x14ac:dyDescent="0.25">
      <c r="A42" s="155" t="s">
        <v>153</v>
      </c>
      <c r="B42" s="154">
        <v>15.462924122952678</v>
      </c>
      <c r="C42" s="163">
        <f t="shared" si="0"/>
        <v>36</v>
      </c>
    </row>
    <row r="43" spans="1:3" x14ac:dyDescent="0.25">
      <c r="A43" s="155" t="s">
        <v>154</v>
      </c>
      <c r="B43" s="154">
        <v>15.435796508940816</v>
      </c>
      <c r="C43" s="163">
        <f t="shared" si="0"/>
        <v>37</v>
      </c>
    </row>
    <row r="44" spans="1:3" x14ac:dyDescent="0.25">
      <c r="A44" s="155" t="s">
        <v>155</v>
      </c>
      <c r="B44" s="154">
        <v>15.263317830225473</v>
      </c>
      <c r="C44" s="163">
        <f t="shared" si="0"/>
        <v>38</v>
      </c>
    </row>
    <row r="45" spans="1:3" x14ac:dyDescent="0.25">
      <c r="A45" s="155" t="s">
        <v>156</v>
      </c>
      <c r="B45" s="154">
        <v>15.049938685131327</v>
      </c>
      <c r="C45" s="163">
        <f t="shared" si="0"/>
        <v>39</v>
      </c>
    </row>
    <row r="46" spans="1:3" x14ac:dyDescent="0.25">
      <c r="A46" s="155" t="s">
        <v>157</v>
      </c>
      <c r="B46" s="154">
        <v>14.532155663089956</v>
      </c>
      <c r="C46" s="163">
        <f t="shared" si="0"/>
        <v>40</v>
      </c>
    </row>
    <row r="47" spans="1:3" x14ac:dyDescent="0.25">
      <c r="A47" s="155" t="s">
        <v>158</v>
      </c>
      <c r="B47" s="154">
        <v>13.796793769728302</v>
      </c>
      <c r="C47" s="163">
        <f t="shared" si="0"/>
        <v>41</v>
      </c>
    </row>
    <row r="48" spans="1:3" x14ac:dyDescent="0.25">
      <c r="A48" s="155" t="s">
        <v>159</v>
      </c>
      <c r="B48" s="154">
        <v>13.758465180885638</v>
      </c>
      <c r="C48" s="163">
        <f t="shared" si="0"/>
        <v>42</v>
      </c>
    </row>
    <row r="49" spans="1:3" x14ac:dyDescent="0.25">
      <c r="A49" s="155" t="s">
        <v>160</v>
      </c>
      <c r="B49" s="154">
        <v>11.041151054237911</v>
      </c>
      <c r="C49" s="163">
        <f t="shared" si="0"/>
        <v>43</v>
      </c>
    </row>
    <row r="50" spans="1:3" x14ac:dyDescent="0.25">
      <c r="A50" s="155" t="s">
        <v>161</v>
      </c>
      <c r="B50" s="154">
        <v>7.6187566857047226</v>
      </c>
      <c r="C50" s="163">
        <f t="shared" si="0"/>
        <v>44</v>
      </c>
    </row>
    <row r="51" spans="1:3" x14ac:dyDescent="0.25">
      <c r="A51" s="155" t="s">
        <v>162</v>
      </c>
      <c r="B51" s="154">
        <v>4.6383926091970755</v>
      </c>
      <c r="C51" s="163">
        <f t="shared" si="0"/>
        <v>45</v>
      </c>
    </row>
    <row r="53" spans="1:3" ht="318.75" customHeight="1" x14ac:dyDescent="0.25"/>
  </sheetData>
  <autoFilter ref="A6:C51" xr:uid="{00000000-0009-0000-0000-000000000000}">
    <sortState xmlns:xlrd2="http://schemas.microsoft.com/office/spreadsheetml/2017/richdata2" ref="A9:C51">
      <sortCondition descending="1" ref="B6:B51"/>
    </sortState>
  </autoFilter>
  <mergeCells count="3">
    <mergeCell ref="A4:A6"/>
    <mergeCell ref="B4:B6"/>
    <mergeCell ref="C4:C6"/>
  </mergeCells>
  <pageMargins left="0.15748031496062992" right="0.15748031496062992" top="0.15748031496062992" bottom="0.15748031496062992" header="0.15748031496062992" footer="0.15748031496062992"/>
  <pageSetup paperSize="9" scale="86" fitToWidth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C56"/>
  <sheetViews>
    <sheetView view="pageBreakPreview" zoomScale="123" zoomScaleNormal="80" zoomScaleSheetLayoutView="178" workbookViewId="0">
      <selection activeCell="B4" sqref="B4:B6"/>
    </sheetView>
  </sheetViews>
  <sheetFormatPr baseColWidth="10" defaultColWidth="9.1640625" defaultRowHeight="18" x14ac:dyDescent="0.2"/>
  <cols>
    <col min="1" max="1" width="46.5" style="153" customWidth="1"/>
    <col min="2" max="2" width="18" style="153" customWidth="1"/>
    <col min="3" max="5" width="9.1640625" style="153"/>
    <col min="6" max="6" width="10.6640625" style="153" customWidth="1"/>
    <col min="7" max="16384" width="9.1640625" style="153"/>
  </cols>
  <sheetData>
    <row r="1" spans="1:3" x14ac:dyDescent="0.2">
      <c r="B1" s="156"/>
    </row>
    <row r="2" spans="1:3" x14ac:dyDescent="0.2">
      <c r="A2" s="158" t="s">
        <v>2</v>
      </c>
      <c r="B2" s="157"/>
      <c r="C2" s="156"/>
    </row>
    <row r="3" spans="1:3" x14ac:dyDescent="0.2">
      <c r="A3" s="158"/>
    </row>
    <row r="4" spans="1:3" ht="19.5" customHeight="1" x14ac:dyDescent="0.2">
      <c r="A4" s="1" t="s">
        <v>0</v>
      </c>
      <c r="B4" s="1" t="s">
        <v>5</v>
      </c>
      <c r="C4" s="1" t="s">
        <v>116</v>
      </c>
    </row>
    <row r="5" spans="1:3" ht="111" customHeight="1" x14ac:dyDescent="0.2">
      <c r="A5" s="1"/>
      <c r="B5" s="1"/>
      <c r="C5" s="1" t="s">
        <v>116</v>
      </c>
    </row>
    <row r="6" spans="1:3" x14ac:dyDescent="0.2">
      <c r="A6" s="1"/>
      <c r="B6" s="1"/>
      <c r="C6" s="1"/>
    </row>
    <row r="7" spans="1:3" ht="19" x14ac:dyDescent="0.2">
      <c r="A7" s="155" t="s">
        <v>144</v>
      </c>
      <c r="B7" s="154">
        <v>19.707669892841771</v>
      </c>
      <c r="C7" s="161">
        <v>1</v>
      </c>
    </row>
    <row r="8" spans="1:3" ht="19" x14ac:dyDescent="0.2">
      <c r="A8" s="155" t="s">
        <v>159</v>
      </c>
      <c r="B8" s="154">
        <v>19.590515728606668</v>
      </c>
      <c r="C8" s="161">
        <f>C7+1</f>
        <v>2</v>
      </c>
    </row>
    <row r="9" spans="1:3" ht="19" x14ac:dyDescent="0.2">
      <c r="A9" s="155" t="s">
        <v>149</v>
      </c>
      <c r="B9" s="154">
        <v>19.479160620527544</v>
      </c>
      <c r="C9" s="161">
        <f t="shared" ref="C9:C51" si="0">C8+1</f>
        <v>3</v>
      </c>
    </row>
    <row r="10" spans="1:3" ht="19" x14ac:dyDescent="0.2">
      <c r="A10" s="155" t="s">
        <v>127</v>
      </c>
      <c r="B10" s="154">
        <v>19.003934794482451</v>
      </c>
      <c r="C10" s="161">
        <f t="shared" si="0"/>
        <v>4</v>
      </c>
    </row>
    <row r="11" spans="1:3" ht="19" x14ac:dyDescent="0.2">
      <c r="A11" s="155" t="s">
        <v>135</v>
      </c>
      <c r="B11" s="154">
        <v>18.752006886394238</v>
      </c>
      <c r="C11" s="161">
        <f t="shared" si="0"/>
        <v>5</v>
      </c>
    </row>
    <row r="12" spans="1:3" ht="19" x14ac:dyDescent="0.2">
      <c r="A12" s="155" t="s">
        <v>153</v>
      </c>
      <c r="B12" s="154">
        <v>18.674197670875628</v>
      </c>
      <c r="C12" s="161">
        <f t="shared" si="0"/>
        <v>6</v>
      </c>
    </row>
    <row r="13" spans="1:3" ht="19" x14ac:dyDescent="0.2">
      <c r="A13" s="155" t="s">
        <v>158</v>
      </c>
      <c r="B13" s="154">
        <v>18.079600607884373</v>
      </c>
      <c r="C13" s="161">
        <f t="shared" si="0"/>
        <v>7</v>
      </c>
    </row>
    <row r="14" spans="1:3" ht="19" x14ac:dyDescent="0.2">
      <c r="A14" s="155" t="s">
        <v>121</v>
      </c>
      <c r="B14" s="154">
        <v>17.64627952197236</v>
      </c>
      <c r="C14" s="161">
        <f t="shared" si="0"/>
        <v>8</v>
      </c>
    </row>
    <row r="15" spans="1:3" ht="19" x14ac:dyDescent="0.2">
      <c r="A15" s="155" t="s">
        <v>133</v>
      </c>
      <c r="B15" s="154">
        <v>17.624379922621493</v>
      </c>
      <c r="C15" s="161">
        <f t="shared" si="0"/>
        <v>9</v>
      </c>
    </row>
    <row r="16" spans="1:3" ht="19" x14ac:dyDescent="0.2">
      <c r="A16" s="155" t="s">
        <v>120</v>
      </c>
      <c r="B16" s="154">
        <v>17.554014445809418</v>
      </c>
      <c r="C16" s="161">
        <f t="shared" si="0"/>
        <v>10</v>
      </c>
    </row>
    <row r="17" spans="1:3" ht="19" x14ac:dyDescent="0.2">
      <c r="A17" s="155" t="s">
        <v>137</v>
      </c>
      <c r="B17" s="154">
        <v>17.395016750956522</v>
      </c>
      <c r="C17" s="161">
        <f t="shared" si="0"/>
        <v>11</v>
      </c>
    </row>
    <row r="18" spans="1:3" ht="19" x14ac:dyDescent="0.2">
      <c r="A18" s="155" t="s">
        <v>141</v>
      </c>
      <c r="B18" s="154">
        <v>17.22385142546549</v>
      </c>
      <c r="C18" s="161">
        <f t="shared" si="0"/>
        <v>12</v>
      </c>
    </row>
    <row r="19" spans="1:3" ht="19" x14ac:dyDescent="0.2">
      <c r="A19" s="155" t="s">
        <v>147</v>
      </c>
      <c r="B19" s="154">
        <v>17.132655213201488</v>
      </c>
      <c r="C19" s="161">
        <f t="shared" si="0"/>
        <v>13</v>
      </c>
    </row>
    <row r="20" spans="1:3" ht="19" x14ac:dyDescent="0.2">
      <c r="A20" s="155" t="s">
        <v>152</v>
      </c>
      <c r="B20" s="154">
        <v>17.011976155329855</v>
      </c>
      <c r="C20" s="161">
        <f t="shared" si="0"/>
        <v>14</v>
      </c>
    </row>
    <row r="21" spans="1:3" ht="19" x14ac:dyDescent="0.2">
      <c r="A21" s="155" t="s">
        <v>123</v>
      </c>
      <c r="B21" s="154">
        <v>16.903029772891109</v>
      </c>
      <c r="C21" s="161">
        <f t="shared" si="0"/>
        <v>15</v>
      </c>
    </row>
    <row r="22" spans="1:3" ht="19" x14ac:dyDescent="0.2">
      <c r="A22" s="155" t="s">
        <v>146</v>
      </c>
      <c r="B22" s="154">
        <v>16.873375647381216</v>
      </c>
      <c r="C22" s="161">
        <f t="shared" si="0"/>
        <v>16</v>
      </c>
    </row>
    <row r="23" spans="1:3" ht="19" x14ac:dyDescent="0.2">
      <c r="A23" s="155" t="s">
        <v>128</v>
      </c>
      <c r="B23" s="154">
        <v>16.618595848615314</v>
      </c>
      <c r="C23" s="161">
        <f t="shared" si="0"/>
        <v>17</v>
      </c>
    </row>
    <row r="24" spans="1:3" ht="19" x14ac:dyDescent="0.2">
      <c r="A24" s="155" t="s">
        <v>151</v>
      </c>
      <c r="B24" s="154">
        <v>16.282816853568676</v>
      </c>
      <c r="C24" s="161">
        <f t="shared" si="0"/>
        <v>18</v>
      </c>
    </row>
    <row r="25" spans="1:3" ht="19" x14ac:dyDescent="0.2">
      <c r="A25" s="155" t="s">
        <v>140</v>
      </c>
      <c r="B25" s="154">
        <v>16.237384631485789</v>
      </c>
      <c r="C25" s="161">
        <f t="shared" si="0"/>
        <v>19</v>
      </c>
    </row>
    <row r="26" spans="1:3" ht="19" x14ac:dyDescent="0.2">
      <c r="A26" s="155" t="s">
        <v>161</v>
      </c>
      <c r="B26" s="154">
        <v>16.027608933914365</v>
      </c>
      <c r="C26" s="161">
        <f t="shared" si="0"/>
        <v>20</v>
      </c>
    </row>
    <row r="27" spans="1:3" ht="19" x14ac:dyDescent="0.2">
      <c r="A27" s="155" t="s">
        <v>119</v>
      </c>
      <c r="B27" s="154">
        <v>15.841023751933392</v>
      </c>
      <c r="C27" s="161">
        <f t="shared" si="0"/>
        <v>21</v>
      </c>
    </row>
    <row r="28" spans="1:3" ht="19" x14ac:dyDescent="0.2">
      <c r="A28" s="155" t="s">
        <v>136</v>
      </c>
      <c r="B28" s="154">
        <v>15.721482423712382</v>
      </c>
      <c r="C28" s="161">
        <f t="shared" si="0"/>
        <v>22</v>
      </c>
    </row>
    <row r="29" spans="1:3" ht="19" x14ac:dyDescent="0.2">
      <c r="A29" s="155" t="s">
        <v>139</v>
      </c>
      <c r="B29" s="154">
        <v>15.527778523346583</v>
      </c>
      <c r="C29" s="161">
        <f t="shared" si="0"/>
        <v>23</v>
      </c>
    </row>
    <row r="30" spans="1:3" ht="19" x14ac:dyDescent="0.2">
      <c r="A30" s="155" t="s">
        <v>157</v>
      </c>
      <c r="B30" s="154">
        <v>15.35728156507087</v>
      </c>
      <c r="C30" s="161">
        <f t="shared" si="0"/>
        <v>24</v>
      </c>
    </row>
    <row r="31" spans="1:3" ht="19" x14ac:dyDescent="0.2">
      <c r="A31" s="155" t="s">
        <v>125</v>
      </c>
      <c r="B31" s="154">
        <v>15.086682131660043</v>
      </c>
      <c r="C31" s="161">
        <f t="shared" si="0"/>
        <v>25</v>
      </c>
    </row>
    <row r="32" spans="1:3" ht="19" x14ac:dyDescent="0.2">
      <c r="A32" s="155" t="s">
        <v>154</v>
      </c>
      <c r="B32" s="154">
        <v>14.934790001122526</v>
      </c>
      <c r="C32" s="161">
        <f t="shared" si="0"/>
        <v>26</v>
      </c>
    </row>
    <row r="33" spans="1:3" ht="19" x14ac:dyDescent="0.2">
      <c r="A33" s="155" t="s">
        <v>130</v>
      </c>
      <c r="B33" s="154">
        <v>14.800125070951543</v>
      </c>
      <c r="C33" s="161">
        <f t="shared" si="0"/>
        <v>27</v>
      </c>
    </row>
    <row r="34" spans="1:3" ht="19" x14ac:dyDescent="0.2">
      <c r="A34" s="155" t="s">
        <v>126</v>
      </c>
      <c r="B34" s="154">
        <v>14.74915080390509</v>
      </c>
      <c r="C34" s="161">
        <f t="shared" si="0"/>
        <v>28</v>
      </c>
    </row>
    <row r="35" spans="1:3" ht="19" x14ac:dyDescent="0.2">
      <c r="A35" s="155" t="s">
        <v>156</v>
      </c>
      <c r="B35" s="154">
        <v>14.720098824400282</v>
      </c>
      <c r="C35" s="161">
        <f t="shared" si="0"/>
        <v>29</v>
      </c>
    </row>
    <row r="36" spans="1:3" ht="19" x14ac:dyDescent="0.2">
      <c r="A36" s="155" t="s">
        <v>160</v>
      </c>
      <c r="B36" s="154">
        <v>14.472364143865841</v>
      </c>
      <c r="C36" s="161">
        <f t="shared" si="0"/>
        <v>30</v>
      </c>
    </row>
    <row r="37" spans="1:3" ht="19" x14ac:dyDescent="0.2">
      <c r="A37" s="155" t="s">
        <v>145</v>
      </c>
      <c r="B37" s="154">
        <v>14.44758482411966</v>
      </c>
      <c r="C37" s="161">
        <f t="shared" si="0"/>
        <v>31</v>
      </c>
    </row>
    <row r="38" spans="1:3" ht="19" x14ac:dyDescent="0.2">
      <c r="A38" s="155" t="s">
        <v>122</v>
      </c>
      <c r="B38" s="154">
        <v>14.265513753757316</v>
      </c>
      <c r="C38" s="161">
        <f t="shared" si="0"/>
        <v>32</v>
      </c>
    </row>
    <row r="39" spans="1:3" ht="19" x14ac:dyDescent="0.2">
      <c r="A39" s="155" t="s">
        <v>134</v>
      </c>
      <c r="B39" s="154">
        <v>13.911380744026392</v>
      </c>
      <c r="C39" s="161">
        <f t="shared" si="0"/>
        <v>33</v>
      </c>
    </row>
    <row r="40" spans="1:3" ht="19" x14ac:dyDescent="0.2">
      <c r="A40" s="155" t="s">
        <v>138</v>
      </c>
      <c r="B40" s="154">
        <v>13.803392320049777</v>
      </c>
      <c r="C40" s="161">
        <f t="shared" si="0"/>
        <v>34</v>
      </c>
    </row>
    <row r="41" spans="1:3" ht="19" x14ac:dyDescent="0.2">
      <c r="A41" s="155" t="s">
        <v>148</v>
      </c>
      <c r="B41" s="154">
        <v>13.600186817517125</v>
      </c>
      <c r="C41" s="161">
        <f t="shared" si="0"/>
        <v>35</v>
      </c>
    </row>
    <row r="42" spans="1:3" ht="19" x14ac:dyDescent="0.2">
      <c r="A42" s="155" t="s">
        <v>124</v>
      </c>
      <c r="B42" s="154">
        <v>13.133038170727227</v>
      </c>
      <c r="C42" s="161">
        <f t="shared" si="0"/>
        <v>36</v>
      </c>
    </row>
    <row r="43" spans="1:3" ht="19" x14ac:dyDescent="0.2">
      <c r="A43" s="155" t="s">
        <v>129</v>
      </c>
      <c r="B43" s="154">
        <v>12.878308791464983</v>
      </c>
      <c r="C43" s="161">
        <f t="shared" si="0"/>
        <v>37</v>
      </c>
    </row>
    <row r="44" spans="1:3" ht="19" x14ac:dyDescent="0.2">
      <c r="A44" s="155" t="s">
        <v>150</v>
      </c>
      <c r="B44" s="154">
        <v>12.530075678315125</v>
      </c>
      <c r="C44" s="161">
        <f t="shared" si="0"/>
        <v>38</v>
      </c>
    </row>
    <row r="45" spans="1:3" ht="19" x14ac:dyDescent="0.2">
      <c r="A45" s="155" t="s">
        <v>142</v>
      </c>
      <c r="B45" s="154">
        <v>12.488943625146153</v>
      </c>
      <c r="C45" s="161">
        <f t="shared" si="0"/>
        <v>39</v>
      </c>
    </row>
    <row r="46" spans="1:3" ht="19" x14ac:dyDescent="0.2">
      <c r="A46" s="155" t="s">
        <v>162</v>
      </c>
      <c r="B46" s="154">
        <v>12.208131455260425</v>
      </c>
      <c r="C46" s="161">
        <f t="shared" si="0"/>
        <v>40</v>
      </c>
    </row>
    <row r="47" spans="1:3" ht="19" x14ac:dyDescent="0.2">
      <c r="A47" s="155" t="s">
        <v>155</v>
      </c>
      <c r="B47" s="154">
        <v>11.681056409068807</v>
      </c>
      <c r="C47" s="161">
        <f t="shared" si="0"/>
        <v>41</v>
      </c>
    </row>
    <row r="48" spans="1:3" ht="19" x14ac:dyDescent="0.2">
      <c r="A48" s="155" t="s">
        <v>47</v>
      </c>
      <c r="B48" s="154">
        <v>11.611117948094998</v>
      </c>
      <c r="C48" s="161">
        <f t="shared" si="0"/>
        <v>42</v>
      </c>
    </row>
    <row r="49" spans="1:3" ht="19" x14ac:dyDescent="0.2">
      <c r="A49" s="155" t="s">
        <v>131</v>
      </c>
      <c r="B49" s="154">
        <v>11.569617748493219</v>
      </c>
      <c r="C49" s="161">
        <f t="shared" si="0"/>
        <v>43</v>
      </c>
    </row>
    <row r="50" spans="1:3" ht="19" x14ac:dyDescent="0.2">
      <c r="A50" s="155" t="s">
        <v>143</v>
      </c>
      <c r="B50" s="154">
        <v>10.078098563240019</v>
      </c>
      <c r="C50" s="161">
        <f t="shared" si="0"/>
        <v>44</v>
      </c>
    </row>
    <row r="51" spans="1:3" ht="19" x14ac:dyDescent="0.2">
      <c r="A51" s="155" t="s">
        <v>132</v>
      </c>
      <c r="B51" s="154">
        <v>9.9358330777145998</v>
      </c>
      <c r="C51" s="161">
        <f t="shared" si="0"/>
        <v>45</v>
      </c>
    </row>
    <row r="53" spans="1:3" ht="41.25" customHeight="1" x14ac:dyDescent="0.2">
      <c r="A53" s="181"/>
      <c r="B53" s="181"/>
    </row>
    <row r="54" spans="1:3" ht="28.5" customHeight="1" x14ac:dyDescent="0.2">
      <c r="A54" s="182"/>
      <c r="B54" s="182"/>
    </row>
    <row r="55" spans="1:3" ht="213" customHeight="1" x14ac:dyDescent="0.2">
      <c r="A55" s="181"/>
      <c r="B55" s="181"/>
    </row>
    <row r="56" spans="1:3" ht="93.75" customHeight="1" x14ac:dyDescent="0.2">
      <c r="A56" s="181"/>
      <c r="B56" s="181"/>
    </row>
  </sheetData>
  <autoFilter ref="A6:F6" xr:uid="{00000000-0009-0000-0000-000001000000}">
    <sortState xmlns:xlrd2="http://schemas.microsoft.com/office/spreadsheetml/2017/richdata2" ref="A9:F51">
      <sortCondition descending="1" ref="B6"/>
    </sortState>
  </autoFilter>
  <mergeCells count="7">
    <mergeCell ref="A56:B56"/>
    <mergeCell ref="B4:B6"/>
    <mergeCell ref="C4:C6"/>
    <mergeCell ref="A4:A6"/>
    <mergeCell ref="A53:B53"/>
    <mergeCell ref="A54:B54"/>
    <mergeCell ref="A55:B55"/>
  </mergeCells>
  <pageMargins left="0.15748031496062992" right="0.15748031496062992" top="0.15748031496062992" bottom="0.15748031496062992" header="0.15748031496062992" footer="0.15748031496062992"/>
  <pageSetup paperSize="9" scale="82" fitToWidth="1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51"/>
  <sheetViews>
    <sheetView view="pageBreakPreview" zoomScale="80" zoomScaleNormal="100" zoomScaleSheetLayoutView="80" workbookViewId="0">
      <selection activeCell="B9" sqref="B9"/>
    </sheetView>
  </sheetViews>
  <sheetFormatPr baseColWidth="10" defaultColWidth="9.1640625" defaultRowHeight="18" x14ac:dyDescent="0.2"/>
  <cols>
    <col min="1" max="1" width="41.1640625" style="153" customWidth="1"/>
    <col min="2" max="2" width="21" style="153" customWidth="1"/>
    <col min="3" max="3" width="14.6640625" style="153" customWidth="1"/>
    <col min="4" max="5" width="9.1640625" style="153"/>
    <col min="6" max="6" width="10.6640625" style="153" customWidth="1"/>
    <col min="7" max="16384" width="9.1640625" style="153"/>
  </cols>
  <sheetData>
    <row r="1" spans="1:3" x14ac:dyDescent="0.2">
      <c r="B1" s="156"/>
    </row>
    <row r="2" spans="1:3" x14ac:dyDescent="0.2">
      <c r="A2" s="158" t="s">
        <v>3</v>
      </c>
      <c r="B2" s="162"/>
      <c r="C2" s="156"/>
    </row>
    <row r="3" spans="1:3" x14ac:dyDescent="0.2">
      <c r="A3" s="158"/>
    </row>
    <row r="4" spans="1:3" ht="19.5" customHeight="1" x14ac:dyDescent="0.2">
      <c r="A4" s="183" t="s">
        <v>0</v>
      </c>
      <c r="B4" s="1" t="s">
        <v>5</v>
      </c>
      <c r="C4" s="1" t="s">
        <v>116</v>
      </c>
    </row>
    <row r="5" spans="1:3" ht="76.5" customHeight="1" x14ac:dyDescent="0.2">
      <c r="A5" s="184"/>
      <c r="B5" s="1"/>
      <c r="C5" s="1" t="s">
        <v>116</v>
      </c>
    </row>
    <row r="6" spans="1:3" x14ac:dyDescent="0.2">
      <c r="A6" s="185"/>
      <c r="B6" s="1"/>
      <c r="C6" s="1"/>
    </row>
    <row r="7" spans="1:3" ht="19" x14ac:dyDescent="0.2">
      <c r="A7" s="155" t="s">
        <v>47</v>
      </c>
      <c r="B7" s="154">
        <v>23</v>
      </c>
      <c r="C7" s="161">
        <v>1</v>
      </c>
    </row>
    <row r="8" spans="1:3" ht="19" x14ac:dyDescent="0.2">
      <c r="A8" s="155" t="s">
        <v>123</v>
      </c>
      <c r="B8" s="154">
        <v>23</v>
      </c>
      <c r="C8" s="161">
        <v>1</v>
      </c>
    </row>
    <row r="9" spans="1:3" ht="19" x14ac:dyDescent="0.2">
      <c r="A9" s="155" t="s">
        <v>145</v>
      </c>
      <c r="B9" s="154">
        <v>23</v>
      </c>
      <c r="C9" s="161">
        <v>1</v>
      </c>
    </row>
    <row r="10" spans="1:3" ht="19" x14ac:dyDescent="0.2">
      <c r="A10" s="155" t="s">
        <v>134</v>
      </c>
      <c r="B10" s="154">
        <v>23</v>
      </c>
      <c r="C10" s="161">
        <v>1</v>
      </c>
    </row>
    <row r="11" spans="1:3" ht="19" x14ac:dyDescent="0.2">
      <c r="A11" s="155" t="s">
        <v>161</v>
      </c>
      <c r="B11" s="154">
        <v>23</v>
      </c>
      <c r="C11" s="161">
        <v>1</v>
      </c>
    </row>
    <row r="12" spans="1:3" ht="19" x14ac:dyDescent="0.2">
      <c r="A12" s="155" t="s">
        <v>127</v>
      </c>
      <c r="B12" s="154">
        <v>23</v>
      </c>
      <c r="C12" s="161">
        <v>1</v>
      </c>
    </row>
    <row r="13" spans="1:3" ht="19" x14ac:dyDescent="0.2">
      <c r="A13" s="155" t="s">
        <v>155</v>
      </c>
      <c r="B13" s="154">
        <v>23</v>
      </c>
      <c r="C13" s="161">
        <v>1</v>
      </c>
    </row>
    <row r="14" spans="1:3" ht="19" x14ac:dyDescent="0.2">
      <c r="A14" s="155" t="s">
        <v>122</v>
      </c>
      <c r="B14" s="154">
        <v>23</v>
      </c>
      <c r="C14" s="161">
        <v>1</v>
      </c>
    </row>
    <row r="15" spans="1:3" ht="19" x14ac:dyDescent="0.2">
      <c r="A15" s="155" t="s">
        <v>149</v>
      </c>
      <c r="B15" s="154">
        <v>23</v>
      </c>
      <c r="C15" s="161">
        <v>1</v>
      </c>
    </row>
    <row r="16" spans="1:3" ht="19" x14ac:dyDescent="0.2">
      <c r="A16" s="155" t="s">
        <v>156</v>
      </c>
      <c r="B16" s="154">
        <v>23</v>
      </c>
      <c r="C16" s="161">
        <v>1</v>
      </c>
    </row>
    <row r="17" spans="1:3" ht="19" x14ac:dyDescent="0.2">
      <c r="A17" s="155" t="s">
        <v>150</v>
      </c>
      <c r="B17" s="154">
        <v>23</v>
      </c>
      <c r="C17" s="161">
        <v>1</v>
      </c>
    </row>
    <row r="18" spans="1:3" ht="19" x14ac:dyDescent="0.2">
      <c r="A18" s="155" t="s">
        <v>124</v>
      </c>
      <c r="B18" s="154">
        <v>23</v>
      </c>
      <c r="C18" s="161">
        <v>1</v>
      </c>
    </row>
    <row r="19" spans="1:3" ht="19" x14ac:dyDescent="0.2">
      <c r="A19" s="155" t="s">
        <v>129</v>
      </c>
      <c r="B19" s="154">
        <v>23</v>
      </c>
      <c r="C19" s="161">
        <v>1</v>
      </c>
    </row>
    <row r="20" spans="1:3" ht="19" x14ac:dyDescent="0.2">
      <c r="A20" s="155" t="s">
        <v>148</v>
      </c>
      <c r="B20" s="154">
        <v>23</v>
      </c>
      <c r="C20" s="161">
        <v>1</v>
      </c>
    </row>
    <row r="21" spans="1:3" ht="19" x14ac:dyDescent="0.2">
      <c r="A21" s="155" t="s">
        <v>141</v>
      </c>
      <c r="B21" s="154">
        <v>23</v>
      </c>
      <c r="C21" s="161">
        <v>1</v>
      </c>
    </row>
    <row r="22" spans="1:3" ht="19" x14ac:dyDescent="0.2">
      <c r="A22" s="155" t="s">
        <v>128</v>
      </c>
      <c r="B22" s="154">
        <v>23</v>
      </c>
      <c r="C22" s="161">
        <v>1</v>
      </c>
    </row>
    <row r="23" spans="1:3" ht="19" x14ac:dyDescent="0.2">
      <c r="A23" s="155" t="s">
        <v>135</v>
      </c>
      <c r="B23" s="154">
        <v>23</v>
      </c>
      <c r="C23" s="161">
        <v>1</v>
      </c>
    </row>
    <row r="24" spans="1:3" ht="19" x14ac:dyDescent="0.2">
      <c r="A24" s="155" t="s">
        <v>139</v>
      </c>
      <c r="B24" s="154">
        <v>23</v>
      </c>
      <c r="C24" s="161">
        <v>1</v>
      </c>
    </row>
    <row r="25" spans="1:3" ht="19" x14ac:dyDescent="0.2">
      <c r="A25" s="155" t="s">
        <v>143</v>
      </c>
      <c r="B25" s="154">
        <v>23</v>
      </c>
      <c r="C25" s="161">
        <v>1</v>
      </c>
    </row>
    <row r="26" spans="1:3" ht="19" x14ac:dyDescent="0.2">
      <c r="A26" s="155" t="s">
        <v>158</v>
      </c>
      <c r="B26" s="154">
        <v>23</v>
      </c>
      <c r="C26" s="161">
        <v>1</v>
      </c>
    </row>
    <row r="27" spans="1:3" ht="19" x14ac:dyDescent="0.2">
      <c r="A27" s="155" t="s">
        <v>136</v>
      </c>
      <c r="B27" s="154">
        <v>23</v>
      </c>
      <c r="C27" s="161">
        <v>1</v>
      </c>
    </row>
    <row r="28" spans="1:3" ht="19" x14ac:dyDescent="0.2">
      <c r="A28" s="155" t="s">
        <v>119</v>
      </c>
      <c r="B28" s="154">
        <v>23</v>
      </c>
      <c r="C28" s="161">
        <v>1</v>
      </c>
    </row>
    <row r="29" spans="1:3" ht="19" x14ac:dyDescent="0.2">
      <c r="A29" s="155" t="s">
        <v>126</v>
      </c>
      <c r="B29" s="154">
        <v>23</v>
      </c>
      <c r="C29" s="161">
        <v>1</v>
      </c>
    </row>
    <row r="30" spans="1:3" ht="19" x14ac:dyDescent="0.2">
      <c r="A30" s="155" t="s">
        <v>142</v>
      </c>
      <c r="B30" s="154">
        <v>23</v>
      </c>
      <c r="C30" s="161">
        <v>1</v>
      </c>
    </row>
    <row r="31" spans="1:3" ht="19" x14ac:dyDescent="0.2">
      <c r="A31" s="155" t="s">
        <v>131</v>
      </c>
      <c r="B31" s="154">
        <v>23</v>
      </c>
      <c r="C31" s="161">
        <v>1</v>
      </c>
    </row>
    <row r="32" spans="1:3" ht="19" x14ac:dyDescent="0.2">
      <c r="A32" s="155" t="s">
        <v>125</v>
      </c>
      <c r="B32" s="154">
        <v>22.999668964979193</v>
      </c>
      <c r="C32" s="161">
        <v>1</v>
      </c>
    </row>
    <row r="33" spans="1:3" ht="19" x14ac:dyDescent="0.2">
      <c r="A33" s="155" t="s">
        <v>153</v>
      </c>
      <c r="B33" s="154">
        <v>22.999238862152456</v>
      </c>
      <c r="C33" s="161">
        <v>1</v>
      </c>
    </row>
    <row r="34" spans="1:3" ht="19" x14ac:dyDescent="0.2">
      <c r="A34" s="155" t="s">
        <v>138</v>
      </c>
      <c r="B34" s="154">
        <v>22.994036461523997</v>
      </c>
      <c r="C34" s="161">
        <v>28</v>
      </c>
    </row>
    <row r="35" spans="1:3" ht="19" x14ac:dyDescent="0.2">
      <c r="A35" s="155" t="s">
        <v>144</v>
      </c>
      <c r="B35" s="154">
        <v>22.991049005388401</v>
      </c>
      <c r="C35" s="161">
        <v>28</v>
      </c>
    </row>
    <row r="36" spans="1:3" ht="19" x14ac:dyDescent="0.2">
      <c r="A36" s="155" t="s">
        <v>151</v>
      </c>
      <c r="B36" s="154">
        <v>22.990614672962177</v>
      </c>
      <c r="C36" s="161">
        <v>28</v>
      </c>
    </row>
    <row r="37" spans="1:3" ht="19" x14ac:dyDescent="0.2">
      <c r="A37" s="155" t="s">
        <v>160</v>
      </c>
      <c r="B37" s="154">
        <v>22.970168779971992</v>
      </c>
      <c r="C37" s="161">
        <v>31</v>
      </c>
    </row>
    <row r="38" spans="1:3" ht="38" x14ac:dyDescent="0.2">
      <c r="A38" s="155" t="s">
        <v>162</v>
      </c>
      <c r="B38" s="154">
        <v>22.962574418728778</v>
      </c>
      <c r="C38" s="161">
        <v>32</v>
      </c>
    </row>
    <row r="39" spans="1:3" ht="19" x14ac:dyDescent="0.2">
      <c r="A39" s="155" t="s">
        <v>120</v>
      </c>
      <c r="B39" s="154">
        <v>22.60852344544314</v>
      </c>
      <c r="C39" s="161">
        <v>33</v>
      </c>
    </row>
    <row r="40" spans="1:3" ht="19" x14ac:dyDescent="0.2">
      <c r="A40" s="155" t="s">
        <v>147</v>
      </c>
      <c r="B40" s="154">
        <v>22.045533043678972</v>
      </c>
      <c r="C40" s="161">
        <v>34</v>
      </c>
    </row>
    <row r="41" spans="1:3" ht="19" x14ac:dyDescent="0.2">
      <c r="A41" s="155" t="s">
        <v>130</v>
      </c>
      <c r="B41" s="154">
        <v>21.880494325185634</v>
      </c>
      <c r="C41" s="161">
        <v>35</v>
      </c>
    </row>
    <row r="42" spans="1:3" ht="19" x14ac:dyDescent="0.2">
      <c r="A42" s="155" t="s">
        <v>152</v>
      </c>
      <c r="B42" s="154">
        <v>21.858973903509558</v>
      </c>
      <c r="C42" s="161">
        <v>36</v>
      </c>
    </row>
    <row r="43" spans="1:3" ht="19" x14ac:dyDescent="0.2">
      <c r="A43" s="155" t="s">
        <v>146</v>
      </c>
      <c r="B43" s="154">
        <v>21.742138284066751</v>
      </c>
      <c r="C43" s="161">
        <v>37</v>
      </c>
    </row>
    <row r="44" spans="1:3" ht="19" x14ac:dyDescent="0.2">
      <c r="A44" s="155" t="s">
        <v>133</v>
      </c>
      <c r="B44" s="154">
        <v>21.614837196740851</v>
      </c>
      <c r="C44" s="161">
        <v>38</v>
      </c>
    </row>
    <row r="45" spans="1:3" ht="19" x14ac:dyDescent="0.2">
      <c r="A45" s="155" t="s">
        <v>154</v>
      </c>
      <c r="B45" s="154">
        <v>21.463647225534686</v>
      </c>
      <c r="C45" s="161">
        <v>39</v>
      </c>
    </row>
    <row r="46" spans="1:3" ht="38" x14ac:dyDescent="0.2">
      <c r="A46" s="155" t="s">
        <v>157</v>
      </c>
      <c r="B46" s="154">
        <v>21.176158111962192</v>
      </c>
      <c r="C46" s="161">
        <v>40</v>
      </c>
    </row>
    <row r="47" spans="1:3" ht="19" x14ac:dyDescent="0.2">
      <c r="A47" s="155" t="s">
        <v>159</v>
      </c>
      <c r="B47" s="154">
        <v>21.16193296190076</v>
      </c>
      <c r="C47" s="161">
        <v>41</v>
      </c>
    </row>
    <row r="48" spans="1:3" ht="19" x14ac:dyDescent="0.2">
      <c r="A48" s="155" t="s">
        <v>140</v>
      </c>
      <c r="B48" s="154">
        <v>21.085881143188175</v>
      </c>
      <c r="C48" s="161">
        <v>42</v>
      </c>
    </row>
    <row r="49" spans="1:3" ht="19" x14ac:dyDescent="0.2">
      <c r="A49" s="155" t="s">
        <v>132</v>
      </c>
      <c r="B49" s="154">
        <v>20.037053325577205</v>
      </c>
      <c r="C49" s="161">
        <v>43</v>
      </c>
    </row>
    <row r="50" spans="1:3" ht="19" x14ac:dyDescent="0.2">
      <c r="A50" s="155" t="s">
        <v>137</v>
      </c>
      <c r="B50" s="154">
        <v>20</v>
      </c>
      <c r="C50" s="161">
        <v>44</v>
      </c>
    </row>
    <row r="51" spans="1:3" ht="19" x14ac:dyDescent="0.2">
      <c r="A51" s="155" t="s">
        <v>121</v>
      </c>
      <c r="B51" s="154">
        <v>15</v>
      </c>
      <c r="C51" s="161">
        <v>45</v>
      </c>
    </row>
  </sheetData>
  <autoFilter ref="A6:F6" xr:uid="{00000000-0009-0000-0000-000002000000}">
    <sortState xmlns:xlrd2="http://schemas.microsoft.com/office/spreadsheetml/2017/richdata2" ref="A9:F51">
      <sortCondition descending="1" ref="B6"/>
    </sortState>
  </autoFilter>
  <mergeCells count="3">
    <mergeCell ref="A4:A6"/>
    <mergeCell ref="B4:B6"/>
    <mergeCell ref="C4:C6"/>
  </mergeCells>
  <pageMargins left="0.17" right="0.17" top="0.27" bottom="0.17" header="0.31496062992125984" footer="0.17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C51"/>
  <sheetViews>
    <sheetView view="pageBreakPreview" topLeftCell="A4" zoomScale="75" zoomScaleNormal="100" workbookViewId="0">
      <selection activeCell="H33" sqref="H33"/>
    </sheetView>
  </sheetViews>
  <sheetFormatPr baseColWidth="10" defaultColWidth="9.1640625" defaultRowHeight="18" x14ac:dyDescent="0.2"/>
  <cols>
    <col min="1" max="1" width="45.1640625" style="153" customWidth="1"/>
    <col min="2" max="2" width="25.5" style="153" customWidth="1"/>
    <col min="3" max="5" width="9.1640625" style="153"/>
    <col min="6" max="6" width="10.6640625" style="153" customWidth="1"/>
    <col min="7" max="16384" width="9.1640625" style="153"/>
  </cols>
  <sheetData>
    <row r="1" spans="1:3" x14ac:dyDescent="0.2">
      <c r="B1" s="156"/>
    </row>
    <row r="2" spans="1:3" x14ac:dyDescent="0.2">
      <c r="A2" s="158" t="s">
        <v>4</v>
      </c>
      <c r="B2" s="159"/>
      <c r="C2" s="156"/>
    </row>
    <row r="3" spans="1:3" x14ac:dyDescent="0.2">
      <c r="A3" s="158"/>
    </row>
    <row r="4" spans="1:3" ht="19.5" customHeight="1" x14ac:dyDescent="0.2">
      <c r="A4" s="1" t="s">
        <v>0</v>
      </c>
      <c r="B4" s="1" t="s">
        <v>5</v>
      </c>
      <c r="C4" s="1" t="s">
        <v>116</v>
      </c>
    </row>
    <row r="5" spans="1:3" ht="90" customHeight="1" x14ac:dyDescent="0.2">
      <c r="A5" s="1"/>
      <c r="B5" s="1"/>
      <c r="C5" s="1"/>
    </row>
    <row r="6" spans="1:3" x14ac:dyDescent="0.2">
      <c r="A6" s="1"/>
      <c r="B6" s="1"/>
      <c r="C6" s="1"/>
    </row>
    <row r="7" spans="1:3" ht="19" x14ac:dyDescent="0.2">
      <c r="A7" s="164" t="s">
        <v>47</v>
      </c>
      <c r="B7" s="154">
        <v>7.2</v>
      </c>
      <c r="C7" s="161">
        <v>1</v>
      </c>
    </row>
    <row r="8" spans="1:3" ht="19" x14ac:dyDescent="0.2">
      <c r="A8" s="164" t="s">
        <v>140</v>
      </c>
      <c r="B8" s="154">
        <v>7.2</v>
      </c>
      <c r="C8" s="161">
        <v>1</v>
      </c>
    </row>
    <row r="9" spans="1:3" ht="19" x14ac:dyDescent="0.2">
      <c r="A9" s="164" t="s">
        <v>157</v>
      </c>
      <c r="B9" s="154">
        <v>7.2</v>
      </c>
      <c r="C9" s="161">
        <v>1</v>
      </c>
    </row>
    <row r="10" spans="1:3" ht="19" x14ac:dyDescent="0.2">
      <c r="A10" s="164" t="s">
        <v>123</v>
      </c>
      <c r="B10" s="154">
        <v>7.2</v>
      </c>
      <c r="C10" s="161">
        <v>1</v>
      </c>
    </row>
    <row r="11" spans="1:3" ht="19" x14ac:dyDescent="0.2">
      <c r="A11" s="164" t="s">
        <v>132</v>
      </c>
      <c r="B11" s="154">
        <v>7.2</v>
      </c>
      <c r="C11" s="161">
        <v>1</v>
      </c>
    </row>
    <row r="12" spans="1:3" ht="19" x14ac:dyDescent="0.2">
      <c r="A12" s="164" t="s">
        <v>147</v>
      </c>
      <c r="B12" s="154">
        <v>7.2</v>
      </c>
      <c r="C12" s="161">
        <v>1</v>
      </c>
    </row>
    <row r="13" spans="1:3" ht="19" x14ac:dyDescent="0.2">
      <c r="A13" s="164" t="s">
        <v>133</v>
      </c>
      <c r="B13" s="154">
        <v>7.2</v>
      </c>
      <c r="C13" s="161">
        <v>1</v>
      </c>
    </row>
    <row r="14" spans="1:3" ht="19" x14ac:dyDescent="0.2">
      <c r="A14" s="164" t="s">
        <v>120</v>
      </c>
      <c r="B14" s="154">
        <v>7.2</v>
      </c>
      <c r="C14" s="161">
        <v>1</v>
      </c>
    </row>
    <row r="15" spans="1:3" ht="19" x14ac:dyDescent="0.2">
      <c r="A15" s="164" t="s">
        <v>154</v>
      </c>
      <c r="B15" s="154">
        <v>7.2</v>
      </c>
      <c r="C15" s="161">
        <v>1</v>
      </c>
    </row>
    <row r="16" spans="1:3" ht="19" x14ac:dyDescent="0.2">
      <c r="A16" s="164" t="s">
        <v>145</v>
      </c>
      <c r="B16" s="154">
        <v>7.2</v>
      </c>
      <c r="C16" s="161">
        <v>1</v>
      </c>
    </row>
    <row r="17" spans="1:3" ht="19" x14ac:dyDescent="0.2">
      <c r="A17" s="164" t="s">
        <v>130</v>
      </c>
      <c r="B17" s="154">
        <v>7.2</v>
      </c>
      <c r="C17" s="161">
        <v>1</v>
      </c>
    </row>
    <row r="18" spans="1:3" ht="19" x14ac:dyDescent="0.2">
      <c r="A18" s="164" t="s">
        <v>134</v>
      </c>
      <c r="B18" s="154">
        <v>7.2</v>
      </c>
      <c r="C18" s="161">
        <v>1</v>
      </c>
    </row>
    <row r="19" spans="1:3" ht="19" x14ac:dyDescent="0.2">
      <c r="A19" s="164" t="s">
        <v>146</v>
      </c>
      <c r="B19" s="154">
        <v>7.2</v>
      </c>
      <c r="C19" s="161">
        <v>1</v>
      </c>
    </row>
    <row r="20" spans="1:3" ht="19" x14ac:dyDescent="0.2">
      <c r="A20" s="164" t="s">
        <v>137</v>
      </c>
      <c r="B20" s="154">
        <v>7.2</v>
      </c>
      <c r="C20" s="161">
        <v>1</v>
      </c>
    </row>
    <row r="21" spans="1:3" ht="19" x14ac:dyDescent="0.2">
      <c r="A21" s="164" t="s">
        <v>161</v>
      </c>
      <c r="B21" s="154">
        <v>7.2</v>
      </c>
      <c r="C21" s="161">
        <v>1</v>
      </c>
    </row>
    <row r="22" spans="1:3" ht="19" x14ac:dyDescent="0.2">
      <c r="A22" s="164" t="s">
        <v>127</v>
      </c>
      <c r="B22" s="154">
        <v>7.2</v>
      </c>
      <c r="C22" s="161">
        <v>1</v>
      </c>
    </row>
    <row r="23" spans="1:3" ht="19" x14ac:dyDescent="0.2">
      <c r="A23" s="164" t="s">
        <v>162</v>
      </c>
      <c r="B23" s="154">
        <v>7.2</v>
      </c>
      <c r="C23" s="161">
        <v>1</v>
      </c>
    </row>
    <row r="24" spans="1:3" ht="19" x14ac:dyDescent="0.2">
      <c r="A24" s="164" t="s">
        <v>155</v>
      </c>
      <c r="B24" s="154">
        <v>7.2</v>
      </c>
      <c r="C24" s="161">
        <v>1</v>
      </c>
    </row>
    <row r="25" spans="1:3" ht="19" x14ac:dyDescent="0.2">
      <c r="A25" s="164" t="s">
        <v>121</v>
      </c>
      <c r="B25" s="154">
        <v>7.2</v>
      </c>
      <c r="C25" s="161">
        <v>1</v>
      </c>
    </row>
    <row r="26" spans="1:3" ht="19" x14ac:dyDescent="0.2">
      <c r="A26" s="164" t="s">
        <v>122</v>
      </c>
      <c r="B26" s="154">
        <v>7.2</v>
      </c>
      <c r="C26" s="161">
        <v>1</v>
      </c>
    </row>
    <row r="27" spans="1:3" ht="19" x14ac:dyDescent="0.2">
      <c r="A27" s="164" t="s">
        <v>149</v>
      </c>
      <c r="B27" s="154">
        <v>7.2</v>
      </c>
      <c r="C27" s="161">
        <v>1</v>
      </c>
    </row>
    <row r="28" spans="1:3" ht="19" x14ac:dyDescent="0.2">
      <c r="A28" s="164" t="s">
        <v>144</v>
      </c>
      <c r="B28" s="154">
        <v>7.2</v>
      </c>
      <c r="C28" s="161">
        <v>1</v>
      </c>
    </row>
    <row r="29" spans="1:3" ht="19" x14ac:dyDescent="0.2">
      <c r="A29" s="164" t="s">
        <v>156</v>
      </c>
      <c r="B29" s="154">
        <v>7.2</v>
      </c>
      <c r="C29" s="161">
        <v>1</v>
      </c>
    </row>
    <row r="30" spans="1:3" ht="19" x14ac:dyDescent="0.2">
      <c r="A30" s="164" t="s">
        <v>150</v>
      </c>
      <c r="B30" s="154">
        <v>7.2</v>
      </c>
      <c r="C30" s="161">
        <v>1</v>
      </c>
    </row>
    <row r="31" spans="1:3" ht="19" x14ac:dyDescent="0.2">
      <c r="A31" s="164" t="s">
        <v>124</v>
      </c>
      <c r="B31" s="154">
        <v>7.2</v>
      </c>
      <c r="C31" s="161">
        <v>1</v>
      </c>
    </row>
    <row r="32" spans="1:3" ht="19" x14ac:dyDescent="0.2">
      <c r="A32" s="164" t="s">
        <v>151</v>
      </c>
      <c r="B32" s="154">
        <v>7.2</v>
      </c>
      <c r="C32" s="161">
        <v>1</v>
      </c>
    </row>
    <row r="33" spans="1:3" ht="19" x14ac:dyDescent="0.2">
      <c r="A33" s="164" t="s">
        <v>129</v>
      </c>
      <c r="B33" s="154">
        <v>7.2</v>
      </c>
      <c r="C33" s="161">
        <v>1</v>
      </c>
    </row>
    <row r="34" spans="1:3" ht="19" x14ac:dyDescent="0.2">
      <c r="A34" s="164" t="s">
        <v>148</v>
      </c>
      <c r="B34" s="154">
        <v>7.2</v>
      </c>
      <c r="C34" s="161">
        <v>1</v>
      </c>
    </row>
    <row r="35" spans="1:3" ht="19" x14ac:dyDescent="0.2">
      <c r="A35" s="164" t="s">
        <v>141</v>
      </c>
      <c r="B35" s="154">
        <v>7.2</v>
      </c>
      <c r="C35" s="161">
        <v>1</v>
      </c>
    </row>
    <row r="36" spans="1:3" ht="19" x14ac:dyDescent="0.2">
      <c r="A36" s="164" t="s">
        <v>125</v>
      </c>
      <c r="B36" s="154">
        <v>7.2</v>
      </c>
      <c r="C36" s="161">
        <v>1</v>
      </c>
    </row>
    <row r="37" spans="1:3" ht="19" x14ac:dyDescent="0.2">
      <c r="A37" s="164" t="s">
        <v>160</v>
      </c>
      <c r="B37" s="154">
        <v>7.2</v>
      </c>
      <c r="C37" s="161">
        <v>1</v>
      </c>
    </row>
    <row r="38" spans="1:3" ht="19" x14ac:dyDescent="0.2">
      <c r="A38" s="164" t="s">
        <v>128</v>
      </c>
      <c r="B38" s="154">
        <v>7.2</v>
      </c>
      <c r="C38" s="161">
        <v>1</v>
      </c>
    </row>
    <row r="39" spans="1:3" ht="19" x14ac:dyDescent="0.2">
      <c r="A39" s="164" t="s">
        <v>135</v>
      </c>
      <c r="B39" s="154">
        <v>7.2</v>
      </c>
      <c r="C39" s="161">
        <v>1</v>
      </c>
    </row>
    <row r="40" spans="1:3" ht="19" x14ac:dyDescent="0.2">
      <c r="A40" s="164" t="s">
        <v>139</v>
      </c>
      <c r="B40" s="154">
        <v>7.2</v>
      </c>
      <c r="C40" s="161">
        <v>1</v>
      </c>
    </row>
    <row r="41" spans="1:3" ht="19" x14ac:dyDescent="0.2">
      <c r="A41" s="164" t="s">
        <v>143</v>
      </c>
      <c r="B41" s="154">
        <v>7.2</v>
      </c>
      <c r="C41" s="161">
        <v>1</v>
      </c>
    </row>
    <row r="42" spans="1:3" ht="19" x14ac:dyDescent="0.2">
      <c r="A42" s="164" t="s">
        <v>158</v>
      </c>
      <c r="B42" s="154">
        <v>7.2</v>
      </c>
      <c r="C42" s="161">
        <v>1</v>
      </c>
    </row>
    <row r="43" spans="1:3" ht="19" x14ac:dyDescent="0.2">
      <c r="A43" s="164" t="s">
        <v>159</v>
      </c>
      <c r="B43" s="154">
        <v>7.2</v>
      </c>
      <c r="C43" s="161">
        <v>1</v>
      </c>
    </row>
    <row r="44" spans="1:3" ht="19" x14ac:dyDescent="0.2">
      <c r="A44" s="164" t="s">
        <v>152</v>
      </c>
      <c r="B44" s="154">
        <v>7.2</v>
      </c>
      <c r="C44" s="161">
        <v>1</v>
      </c>
    </row>
    <row r="45" spans="1:3" ht="19" x14ac:dyDescent="0.2">
      <c r="A45" s="164" t="s">
        <v>153</v>
      </c>
      <c r="B45" s="154">
        <v>7.2</v>
      </c>
      <c r="C45" s="161">
        <v>1</v>
      </c>
    </row>
    <row r="46" spans="1:3" ht="19" x14ac:dyDescent="0.2">
      <c r="A46" s="164" t="s">
        <v>136</v>
      </c>
      <c r="B46" s="154">
        <v>7.2</v>
      </c>
      <c r="C46" s="161">
        <v>1</v>
      </c>
    </row>
    <row r="47" spans="1:3" ht="19" x14ac:dyDescent="0.2">
      <c r="A47" s="164" t="s">
        <v>119</v>
      </c>
      <c r="B47" s="154">
        <v>7.2</v>
      </c>
      <c r="C47" s="161">
        <v>1</v>
      </c>
    </row>
    <row r="48" spans="1:3" ht="19" x14ac:dyDescent="0.2">
      <c r="A48" s="164" t="s">
        <v>126</v>
      </c>
      <c r="B48" s="154">
        <v>7.2</v>
      </c>
      <c r="C48" s="161">
        <v>1</v>
      </c>
    </row>
    <row r="49" spans="1:3" ht="19" x14ac:dyDescent="0.2">
      <c r="A49" s="164" t="s">
        <v>138</v>
      </c>
      <c r="B49" s="154">
        <v>7.2</v>
      </c>
      <c r="C49" s="161">
        <v>1</v>
      </c>
    </row>
    <row r="50" spans="1:3" ht="19" x14ac:dyDescent="0.2">
      <c r="A50" s="164" t="s">
        <v>142</v>
      </c>
      <c r="B50" s="154">
        <v>7.2</v>
      </c>
      <c r="C50" s="161">
        <v>1</v>
      </c>
    </row>
    <row r="51" spans="1:3" ht="19" x14ac:dyDescent="0.2">
      <c r="A51" s="164" t="s">
        <v>131</v>
      </c>
      <c r="B51" s="154">
        <v>7.2</v>
      </c>
      <c r="C51" s="161">
        <v>1</v>
      </c>
    </row>
  </sheetData>
  <autoFilter ref="A6:F6" xr:uid="{00000000-0009-0000-0000-000003000000}"/>
  <mergeCells count="3">
    <mergeCell ref="A4:A6"/>
    <mergeCell ref="B4:B6"/>
    <mergeCell ref="C4:C6"/>
  </mergeCells>
  <pageMargins left="0.15748031496062992" right="0.17" top="0.15748031496062992" bottom="0.15748031496062992" header="0.17" footer="0.17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F52"/>
  <sheetViews>
    <sheetView view="pageBreakPreview" zoomScale="70" zoomScaleNormal="80" zoomScaleSheetLayoutView="7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C4" sqref="C4:C7"/>
    </sheetView>
  </sheetViews>
  <sheetFormatPr baseColWidth="10" defaultColWidth="9.1640625" defaultRowHeight="18" x14ac:dyDescent="0.2"/>
  <cols>
    <col min="1" max="1" width="50.83203125" style="153" customWidth="1"/>
    <col min="2" max="2" width="19.6640625" style="153" customWidth="1"/>
    <col min="3" max="3" width="11.83203125" style="153" customWidth="1"/>
    <col min="4" max="4" width="9.1640625" style="153"/>
    <col min="5" max="5" width="10.6640625" style="153" customWidth="1"/>
    <col min="6" max="6" width="21.5" style="153" customWidth="1"/>
    <col min="7" max="16384" width="9.1640625" style="153"/>
  </cols>
  <sheetData>
    <row r="1" spans="1:6" x14ac:dyDescent="0.2">
      <c r="B1" s="156"/>
    </row>
    <row r="2" spans="1:6" ht="71.25" customHeight="1" x14ac:dyDescent="0.2">
      <c r="A2" s="186" t="s">
        <v>6</v>
      </c>
      <c r="B2" s="186"/>
      <c r="C2" s="156"/>
    </row>
    <row r="3" spans="1:6" x14ac:dyDescent="0.2">
      <c r="A3" s="158"/>
    </row>
    <row r="4" spans="1:6" ht="19.5" customHeight="1" x14ac:dyDescent="0.2">
      <c r="A4" s="1" t="s">
        <v>0</v>
      </c>
      <c r="B4" s="183" t="s">
        <v>5</v>
      </c>
      <c r="C4" s="183" t="s">
        <v>116</v>
      </c>
    </row>
    <row r="5" spans="1:6" ht="76.5" customHeight="1" x14ac:dyDescent="0.2">
      <c r="A5" s="1"/>
      <c r="B5" s="184"/>
      <c r="C5" s="184"/>
      <c r="F5" s="160"/>
    </row>
    <row r="6" spans="1:6" ht="9" customHeight="1" x14ac:dyDescent="0.2">
      <c r="A6" s="1"/>
      <c r="B6" s="184"/>
      <c r="C6" s="184"/>
      <c r="F6" s="160"/>
    </row>
    <row r="7" spans="1:6" x14ac:dyDescent="0.2">
      <c r="A7" s="1"/>
      <c r="B7" s="185"/>
      <c r="C7" s="185"/>
    </row>
    <row r="8" spans="1:6" ht="19" x14ac:dyDescent="0.2">
      <c r="A8" s="155" t="s">
        <v>47</v>
      </c>
      <c r="B8" s="154">
        <v>22</v>
      </c>
      <c r="C8" s="161">
        <v>1</v>
      </c>
    </row>
    <row r="9" spans="1:6" ht="19" x14ac:dyDescent="0.2">
      <c r="A9" s="155" t="s">
        <v>147</v>
      </c>
      <c r="B9" s="154">
        <v>22</v>
      </c>
      <c r="C9" s="161">
        <v>1</v>
      </c>
    </row>
    <row r="10" spans="1:6" ht="19" x14ac:dyDescent="0.2">
      <c r="A10" s="155" t="s">
        <v>120</v>
      </c>
      <c r="B10" s="154">
        <v>22</v>
      </c>
      <c r="C10" s="161">
        <v>1</v>
      </c>
    </row>
    <row r="11" spans="1:6" ht="19" x14ac:dyDescent="0.2">
      <c r="A11" s="155" t="s">
        <v>127</v>
      </c>
      <c r="B11" s="154">
        <v>22</v>
      </c>
      <c r="C11" s="161">
        <v>1</v>
      </c>
    </row>
    <row r="12" spans="1:6" ht="19" x14ac:dyDescent="0.2">
      <c r="A12" s="155" t="s">
        <v>155</v>
      </c>
      <c r="B12" s="154">
        <v>22</v>
      </c>
      <c r="C12" s="161">
        <v>1</v>
      </c>
    </row>
    <row r="13" spans="1:6" ht="19" x14ac:dyDescent="0.2">
      <c r="A13" s="155" t="s">
        <v>149</v>
      </c>
      <c r="B13" s="154">
        <v>22</v>
      </c>
      <c r="C13" s="161">
        <v>1</v>
      </c>
    </row>
    <row r="14" spans="1:6" ht="19" x14ac:dyDescent="0.2">
      <c r="A14" s="155" t="s">
        <v>156</v>
      </c>
      <c r="B14" s="154">
        <v>22</v>
      </c>
      <c r="C14" s="161">
        <v>1</v>
      </c>
    </row>
    <row r="15" spans="1:6" ht="19" x14ac:dyDescent="0.2">
      <c r="A15" s="155" t="s">
        <v>151</v>
      </c>
      <c r="B15" s="154">
        <v>22</v>
      </c>
      <c r="C15" s="161">
        <v>1</v>
      </c>
    </row>
    <row r="16" spans="1:6" ht="19" x14ac:dyDescent="0.2">
      <c r="A16" s="155" t="s">
        <v>129</v>
      </c>
      <c r="B16" s="154">
        <v>22</v>
      </c>
      <c r="C16" s="161">
        <v>1</v>
      </c>
    </row>
    <row r="17" spans="1:3" ht="19" x14ac:dyDescent="0.2">
      <c r="A17" s="155" t="s">
        <v>148</v>
      </c>
      <c r="B17" s="154">
        <v>22</v>
      </c>
      <c r="C17" s="161">
        <v>1</v>
      </c>
    </row>
    <row r="18" spans="1:3" ht="19" x14ac:dyDescent="0.2">
      <c r="A18" s="155" t="s">
        <v>135</v>
      </c>
      <c r="B18" s="154">
        <v>22</v>
      </c>
      <c r="C18" s="161">
        <v>1</v>
      </c>
    </row>
    <row r="19" spans="1:3" ht="19" x14ac:dyDescent="0.2">
      <c r="A19" s="155" t="s">
        <v>143</v>
      </c>
      <c r="B19" s="154">
        <v>22</v>
      </c>
      <c r="C19" s="161">
        <v>1</v>
      </c>
    </row>
    <row r="20" spans="1:3" ht="19" x14ac:dyDescent="0.2">
      <c r="A20" s="155" t="s">
        <v>159</v>
      </c>
      <c r="B20" s="154">
        <v>22</v>
      </c>
      <c r="C20" s="161">
        <v>1</v>
      </c>
    </row>
    <row r="21" spans="1:3" ht="19" x14ac:dyDescent="0.2">
      <c r="A21" s="155" t="s">
        <v>152</v>
      </c>
      <c r="B21" s="154">
        <v>22</v>
      </c>
      <c r="C21" s="161">
        <v>1</v>
      </c>
    </row>
    <row r="22" spans="1:3" ht="19" x14ac:dyDescent="0.2">
      <c r="A22" s="155" t="s">
        <v>119</v>
      </c>
      <c r="B22" s="154">
        <v>22</v>
      </c>
      <c r="C22" s="161">
        <v>1</v>
      </c>
    </row>
    <row r="23" spans="1:3" ht="19" x14ac:dyDescent="0.2">
      <c r="A23" s="155" t="s">
        <v>137</v>
      </c>
      <c r="B23" s="154">
        <v>19.5</v>
      </c>
      <c r="C23" s="161">
        <v>16</v>
      </c>
    </row>
    <row r="24" spans="1:3" ht="19" x14ac:dyDescent="0.2">
      <c r="A24" s="155" t="s">
        <v>150</v>
      </c>
      <c r="B24" s="154">
        <v>19.5</v>
      </c>
      <c r="C24" s="161">
        <v>16</v>
      </c>
    </row>
    <row r="25" spans="1:3" ht="19" x14ac:dyDescent="0.2">
      <c r="A25" s="155" t="s">
        <v>160</v>
      </c>
      <c r="B25" s="154">
        <v>19.5</v>
      </c>
      <c r="C25" s="161">
        <v>16</v>
      </c>
    </row>
    <row r="26" spans="1:3" ht="19" x14ac:dyDescent="0.2">
      <c r="A26" s="155" t="s">
        <v>157</v>
      </c>
      <c r="B26" s="154">
        <v>19</v>
      </c>
      <c r="C26" s="161">
        <v>19</v>
      </c>
    </row>
    <row r="27" spans="1:3" ht="19" x14ac:dyDescent="0.2">
      <c r="A27" s="155" t="s">
        <v>123</v>
      </c>
      <c r="B27" s="154">
        <v>19</v>
      </c>
      <c r="C27" s="161">
        <v>19</v>
      </c>
    </row>
    <row r="28" spans="1:3" ht="19" x14ac:dyDescent="0.2">
      <c r="A28" s="155" t="s">
        <v>154</v>
      </c>
      <c r="B28" s="154">
        <v>19</v>
      </c>
      <c r="C28" s="161">
        <v>19</v>
      </c>
    </row>
    <row r="29" spans="1:3" ht="19" x14ac:dyDescent="0.2">
      <c r="A29" s="155" t="s">
        <v>145</v>
      </c>
      <c r="B29" s="154">
        <v>19</v>
      </c>
      <c r="C29" s="161">
        <v>19</v>
      </c>
    </row>
    <row r="30" spans="1:3" ht="19" x14ac:dyDescent="0.2">
      <c r="A30" s="155" t="s">
        <v>130</v>
      </c>
      <c r="B30" s="154">
        <v>19</v>
      </c>
      <c r="C30" s="161">
        <v>19</v>
      </c>
    </row>
    <row r="31" spans="1:3" ht="19" x14ac:dyDescent="0.2">
      <c r="A31" s="155" t="s">
        <v>134</v>
      </c>
      <c r="B31" s="154">
        <v>19</v>
      </c>
      <c r="C31" s="161">
        <v>19</v>
      </c>
    </row>
    <row r="32" spans="1:3" ht="19" x14ac:dyDescent="0.2">
      <c r="A32" s="155" t="s">
        <v>161</v>
      </c>
      <c r="B32" s="154">
        <v>19</v>
      </c>
      <c r="C32" s="161">
        <v>19</v>
      </c>
    </row>
    <row r="33" spans="1:3" ht="19" x14ac:dyDescent="0.2">
      <c r="A33" s="155" t="s">
        <v>162</v>
      </c>
      <c r="B33" s="154">
        <v>19</v>
      </c>
      <c r="C33" s="161">
        <v>19</v>
      </c>
    </row>
    <row r="34" spans="1:3" ht="19" x14ac:dyDescent="0.2">
      <c r="A34" s="155" t="s">
        <v>121</v>
      </c>
      <c r="B34" s="154">
        <v>19</v>
      </c>
      <c r="C34" s="161">
        <v>19</v>
      </c>
    </row>
    <row r="35" spans="1:3" ht="19" x14ac:dyDescent="0.2">
      <c r="A35" s="155" t="s">
        <v>144</v>
      </c>
      <c r="B35" s="154">
        <v>19</v>
      </c>
      <c r="C35" s="161">
        <v>19</v>
      </c>
    </row>
    <row r="36" spans="1:3" ht="19" x14ac:dyDescent="0.2">
      <c r="A36" s="155" t="s">
        <v>124</v>
      </c>
      <c r="B36" s="154">
        <v>19</v>
      </c>
      <c r="C36" s="161">
        <v>19</v>
      </c>
    </row>
    <row r="37" spans="1:3" ht="19" x14ac:dyDescent="0.2">
      <c r="A37" s="155" t="s">
        <v>158</v>
      </c>
      <c r="B37" s="154">
        <v>19</v>
      </c>
      <c r="C37" s="161">
        <v>19</v>
      </c>
    </row>
    <row r="38" spans="1:3" ht="19" x14ac:dyDescent="0.2">
      <c r="A38" s="155" t="s">
        <v>136</v>
      </c>
      <c r="B38" s="154">
        <v>19</v>
      </c>
      <c r="C38" s="161">
        <v>19</v>
      </c>
    </row>
    <row r="39" spans="1:3" ht="19" x14ac:dyDescent="0.2">
      <c r="A39" s="155" t="s">
        <v>126</v>
      </c>
      <c r="B39" s="154">
        <v>19</v>
      </c>
      <c r="C39" s="161">
        <v>19</v>
      </c>
    </row>
    <row r="40" spans="1:3" ht="19" x14ac:dyDescent="0.2">
      <c r="A40" s="155" t="s">
        <v>131</v>
      </c>
      <c r="B40" s="154">
        <v>19</v>
      </c>
      <c r="C40" s="161">
        <v>19</v>
      </c>
    </row>
    <row r="41" spans="1:3" ht="19" x14ac:dyDescent="0.2">
      <c r="A41" s="155" t="s">
        <v>133</v>
      </c>
      <c r="B41" s="154">
        <v>17</v>
      </c>
      <c r="C41" s="161">
        <v>34</v>
      </c>
    </row>
    <row r="42" spans="1:3" ht="19" x14ac:dyDescent="0.2">
      <c r="A42" s="155" t="s">
        <v>125</v>
      </c>
      <c r="B42" s="154">
        <v>17</v>
      </c>
      <c r="C42" s="161">
        <v>34</v>
      </c>
    </row>
    <row r="43" spans="1:3" ht="19" x14ac:dyDescent="0.2">
      <c r="A43" s="155" t="s">
        <v>140</v>
      </c>
      <c r="B43" s="154">
        <v>16.5</v>
      </c>
      <c r="C43" s="161">
        <v>36</v>
      </c>
    </row>
    <row r="44" spans="1:3" ht="19" x14ac:dyDescent="0.2">
      <c r="A44" s="155" t="s">
        <v>128</v>
      </c>
      <c r="B44" s="154">
        <v>16.5</v>
      </c>
      <c r="C44" s="161">
        <v>36</v>
      </c>
    </row>
    <row r="45" spans="1:3" ht="19" x14ac:dyDescent="0.2">
      <c r="A45" s="155" t="s">
        <v>132</v>
      </c>
      <c r="B45" s="154">
        <v>16</v>
      </c>
      <c r="C45" s="161">
        <v>38</v>
      </c>
    </row>
    <row r="46" spans="1:3" ht="19" x14ac:dyDescent="0.2">
      <c r="A46" s="155" t="s">
        <v>146</v>
      </c>
      <c r="B46" s="154">
        <v>16</v>
      </c>
      <c r="C46" s="161">
        <v>38</v>
      </c>
    </row>
    <row r="47" spans="1:3" ht="19" x14ac:dyDescent="0.2">
      <c r="A47" s="155" t="s">
        <v>122</v>
      </c>
      <c r="B47" s="154">
        <v>16</v>
      </c>
      <c r="C47" s="161">
        <v>38</v>
      </c>
    </row>
    <row r="48" spans="1:3" ht="19" x14ac:dyDescent="0.2">
      <c r="A48" s="155" t="s">
        <v>141</v>
      </c>
      <c r="B48" s="154">
        <v>16</v>
      </c>
      <c r="C48" s="161">
        <v>38</v>
      </c>
    </row>
    <row r="49" spans="1:3" ht="19" x14ac:dyDescent="0.2">
      <c r="A49" s="155" t="s">
        <v>139</v>
      </c>
      <c r="B49" s="154">
        <v>16</v>
      </c>
      <c r="C49" s="161">
        <v>38</v>
      </c>
    </row>
    <row r="50" spans="1:3" ht="19" x14ac:dyDescent="0.2">
      <c r="A50" s="155" t="s">
        <v>142</v>
      </c>
      <c r="B50" s="154">
        <v>16</v>
      </c>
      <c r="C50" s="161">
        <v>38</v>
      </c>
    </row>
    <row r="51" spans="1:3" ht="19" x14ac:dyDescent="0.2">
      <c r="A51" s="155" t="s">
        <v>153</v>
      </c>
      <c r="B51" s="154">
        <v>12</v>
      </c>
      <c r="C51" s="161">
        <v>44</v>
      </c>
    </row>
    <row r="52" spans="1:3" ht="19" x14ac:dyDescent="0.2">
      <c r="A52" s="155" t="s">
        <v>138</v>
      </c>
      <c r="B52" s="154">
        <v>11.5</v>
      </c>
      <c r="C52" s="161">
        <v>45</v>
      </c>
    </row>
  </sheetData>
  <autoFilter ref="A7:B52" xr:uid="{00000000-0009-0000-0000-000004000000}">
    <sortState xmlns:xlrd2="http://schemas.microsoft.com/office/spreadsheetml/2017/richdata2" ref="A11:B52">
      <sortCondition descending="1" ref="B7:B52"/>
    </sortState>
  </autoFilter>
  <mergeCells count="4">
    <mergeCell ref="B4:B7"/>
    <mergeCell ref="A4:A7"/>
    <mergeCell ref="A2:B2"/>
    <mergeCell ref="C4:C7"/>
  </mergeCells>
  <pageMargins left="0.15748031496062992" right="0.15748031496062992" top="0.15748031496062992" bottom="0.15748031496062992" header="0.15748031496062992" footer="0.15748031496062992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E49"/>
  <sheetViews>
    <sheetView view="pageBreakPreview" topLeftCell="A3" zoomScaleNormal="100" zoomScaleSheetLayoutView="100" workbookViewId="0">
      <selection activeCell="H17" sqref="H17"/>
    </sheetView>
  </sheetViews>
  <sheetFormatPr baseColWidth="10" defaultColWidth="9.1640625" defaultRowHeight="19" x14ac:dyDescent="0.25"/>
  <cols>
    <col min="1" max="1" width="44.83203125" style="2" customWidth="1"/>
    <col min="2" max="2" width="17.5" style="2" customWidth="1"/>
    <col min="3" max="3" width="25.1640625" style="2" customWidth="1"/>
    <col min="4" max="4" width="27.5" style="2" customWidth="1"/>
    <col min="5" max="5" width="22" style="2" customWidth="1"/>
    <col min="6" max="6" width="8" style="2" customWidth="1"/>
    <col min="7" max="16384" width="9.1640625" style="2"/>
  </cols>
  <sheetData>
    <row r="2" spans="1:5" ht="20" thickBot="1" x14ac:dyDescent="0.3">
      <c r="A2" s="9" t="s">
        <v>117</v>
      </c>
      <c r="B2" s="9"/>
      <c r="C2" s="9"/>
      <c r="D2" s="10"/>
      <c r="E2" s="9"/>
    </row>
    <row r="3" spans="1:5" ht="20" thickTop="1" x14ac:dyDescent="0.25">
      <c r="A3" s="4"/>
      <c r="B3" s="4"/>
      <c r="C3" s="4"/>
      <c r="D3" s="8"/>
      <c r="E3" s="11"/>
    </row>
    <row r="4" spans="1:5" ht="81" thickBot="1" x14ac:dyDescent="0.3">
      <c r="A4" s="165" t="s">
        <v>0</v>
      </c>
      <c r="B4" s="165" t="s">
        <v>166</v>
      </c>
      <c r="C4" s="165" t="s">
        <v>165</v>
      </c>
      <c r="D4" s="165" t="s">
        <v>7</v>
      </c>
      <c r="E4" s="7"/>
    </row>
    <row r="5" spans="1:5" ht="18.75" customHeight="1" x14ac:dyDescent="0.25">
      <c r="A5" s="166" t="s">
        <v>120</v>
      </c>
      <c r="B5" s="175">
        <v>1</v>
      </c>
      <c r="C5" s="171">
        <v>92</v>
      </c>
      <c r="D5" s="167" t="s">
        <v>9</v>
      </c>
      <c r="E5" s="187" t="s">
        <v>118</v>
      </c>
    </row>
    <row r="6" spans="1:5" ht="20" x14ac:dyDescent="0.25">
      <c r="A6" s="176" t="s">
        <v>119</v>
      </c>
      <c r="B6" s="178">
        <v>2</v>
      </c>
      <c r="C6" s="177">
        <v>91.3</v>
      </c>
      <c r="D6" s="6" t="s">
        <v>9</v>
      </c>
      <c r="E6" s="188"/>
    </row>
    <row r="7" spans="1:5" ht="18.75" customHeight="1" x14ac:dyDescent="0.25">
      <c r="A7" s="168" t="s">
        <v>127</v>
      </c>
      <c r="B7" s="178">
        <v>3</v>
      </c>
      <c r="C7" s="172">
        <v>90.7</v>
      </c>
      <c r="D7" s="6" t="s">
        <v>9</v>
      </c>
      <c r="E7" s="188"/>
    </row>
    <row r="8" spans="1:5" ht="20" x14ac:dyDescent="0.25">
      <c r="A8" s="168" t="s">
        <v>135</v>
      </c>
      <c r="B8" s="178">
        <v>4</v>
      </c>
      <c r="C8" s="172">
        <v>88.3</v>
      </c>
      <c r="D8" s="6" t="s">
        <v>9</v>
      </c>
      <c r="E8" s="188"/>
    </row>
    <row r="9" spans="1:5" ht="20" x14ac:dyDescent="0.25">
      <c r="A9" s="168" t="s">
        <v>123</v>
      </c>
      <c r="B9" s="178">
        <v>5</v>
      </c>
      <c r="C9" s="172">
        <v>88.1</v>
      </c>
      <c r="D9" s="6" t="s">
        <v>9</v>
      </c>
      <c r="E9" s="188"/>
    </row>
    <row r="10" spans="1:5" ht="20" x14ac:dyDescent="0.25">
      <c r="A10" s="168" t="s">
        <v>149</v>
      </c>
      <c r="B10" s="178">
        <v>6</v>
      </c>
      <c r="C10" s="172">
        <v>88</v>
      </c>
      <c r="D10" s="6" t="s">
        <v>9</v>
      </c>
      <c r="E10" s="188"/>
    </row>
    <row r="11" spans="1:5" ht="20" x14ac:dyDescent="0.25">
      <c r="A11" s="168" t="s">
        <v>47</v>
      </c>
      <c r="B11" s="178">
        <v>7</v>
      </c>
      <c r="C11" s="172">
        <v>87</v>
      </c>
      <c r="D11" s="6" t="s">
        <v>9</v>
      </c>
      <c r="E11" s="188"/>
    </row>
    <row r="12" spans="1:5" ht="20" x14ac:dyDescent="0.25">
      <c r="A12" s="168" t="s">
        <v>144</v>
      </c>
      <c r="B12" s="178">
        <v>8</v>
      </c>
      <c r="C12" s="172">
        <v>85.4</v>
      </c>
      <c r="D12" s="6" t="s">
        <v>9</v>
      </c>
      <c r="E12" s="188"/>
    </row>
    <row r="13" spans="1:5" ht="20" x14ac:dyDescent="0.25">
      <c r="A13" s="168" t="s">
        <v>147</v>
      </c>
      <c r="B13" s="178">
        <v>9</v>
      </c>
      <c r="C13" s="172">
        <v>84.8</v>
      </c>
      <c r="D13" s="6" t="s">
        <v>9</v>
      </c>
      <c r="E13" s="188"/>
    </row>
    <row r="14" spans="1:5" ht="21" thickBot="1" x14ac:dyDescent="0.3">
      <c r="A14" s="169" t="s">
        <v>126</v>
      </c>
      <c r="B14" s="180">
        <v>10</v>
      </c>
      <c r="C14" s="174">
        <v>84.7</v>
      </c>
      <c r="D14" s="170" t="s">
        <v>9</v>
      </c>
      <c r="E14" s="189"/>
    </row>
    <row r="15" spans="1:5" ht="20" x14ac:dyDescent="0.25">
      <c r="A15" s="166" t="s">
        <v>151</v>
      </c>
      <c r="B15" s="179">
        <v>11</v>
      </c>
      <c r="C15" s="173">
        <v>84.5</v>
      </c>
      <c r="D15" s="167" t="s">
        <v>8</v>
      </c>
      <c r="E15" s="187" t="s">
        <v>163</v>
      </c>
    </row>
    <row r="16" spans="1:5" ht="20" x14ac:dyDescent="0.25">
      <c r="A16" s="168" t="s">
        <v>152</v>
      </c>
      <c r="B16" s="178">
        <v>12</v>
      </c>
      <c r="C16" s="172">
        <v>83.9</v>
      </c>
      <c r="D16" s="6" t="s">
        <v>8</v>
      </c>
      <c r="E16" s="188"/>
    </row>
    <row r="17" spans="1:5" ht="20" x14ac:dyDescent="0.25">
      <c r="A17" s="168" t="s">
        <v>124</v>
      </c>
      <c r="B17" s="178">
        <v>13</v>
      </c>
      <c r="C17" s="172">
        <v>83.9</v>
      </c>
      <c r="D17" s="6" t="s">
        <v>8</v>
      </c>
      <c r="E17" s="188"/>
    </row>
    <row r="18" spans="1:5" ht="20" x14ac:dyDescent="0.25">
      <c r="A18" s="168" t="s">
        <v>159</v>
      </c>
      <c r="B18" s="178">
        <v>14</v>
      </c>
      <c r="C18" s="172">
        <v>83.7</v>
      </c>
      <c r="D18" s="6" t="s">
        <v>8</v>
      </c>
      <c r="E18" s="188"/>
    </row>
    <row r="19" spans="1:5" ht="20" x14ac:dyDescent="0.25">
      <c r="A19" s="168" t="s">
        <v>129</v>
      </c>
      <c r="B19" s="178">
        <v>15</v>
      </c>
      <c r="C19" s="172">
        <v>83.7</v>
      </c>
      <c r="D19" s="6" t="s">
        <v>8</v>
      </c>
      <c r="E19" s="188"/>
    </row>
    <row r="20" spans="1:5" ht="20" x14ac:dyDescent="0.25">
      <c r="A20" s="168" t="s">
        <v>125</v>
      </c>
      <c r="B20" s="178">
        <v>16</v>
      </c>
      <c r="C20" s="172">
        <v>83.4</v>
      </c>
      <c r="D20" s="6" t="s">
        <v>8</v>
      </c>
      <c r="E20" s="188"/>
    </row>
    <row r="21" spans="1:5" ht="20" x14ac:dyDescent="0.25">
      <c r="A21" s="168" t="s">
        <v>122</v>
      </c>
      <c r="B21" s="178">
        <v>17</v>
      </c>
      <c r="C21" s="172">
        <v>82.7</v>
      </c>
      <c r="D21" s="6" t="s">
        <v>8</v>
      </c>
      <c r="E21" s="188"/>
    </row>
    <row r="22" spans="1:5" ht="20" x14ac:dyDescent="0.25">
      <c r="A22" s="168" t="s">
        <v>136</v>
      </c>
      <c r="B22" s="178">
        <v>18</v>
      </c>
      <c r="C22" s="172">
        <v>82.2</v>
      </c>
      <c r="D22" s="6" t="s">
        <v>8</v>
      </c>
      <c r="E22" s="188"/>
    </row>
    <row r="23" spans="1:5" ht="20" x14ac:dyDescent="0.25">
      <c r="A23" s="168" t="s">
        <v>148</v>
      </c>
      <c r="B23" s="178">
        <v>19</v>
      </c>
      <c r="C23" s="172">
        <v>82.2</v>
      </c>
      <c r="D23" s="6" t="s">
        <v>8</v>
      </c>
      <c r="E23" s="188"/>
    </row>
    <row r="24" spans="1:5" ht="20" x14ac:dyDescent="0.25">
      <c r="A24" s="168" t="s">
        <v>156</v>
      </c>
      <c r="B24" s="178">
        <v>20</v>
      </c>
      <c r="C24" s="172">
        <v>82</v>
      </c>
      <c r="D24" s="6" t="s">
        <v>8</v>
      </c>
      <c r="E24" s="188"/>
    </row>
    <row r="25" spans="1:5" ht="20" x14ac:dyDescent="0.25">
      <c r="A25" s="168" t="s">
        <v>121</v>
      </c>
      <c r="B25" s="178">
        <v>21</v>
      </c>
      <c r="C25" s="172">
        <v>81.3</v>
      </c>
      <c r="D25" s="6" t="s">
        <v>8</v>
      </c>
      <c r="E25" s="188"/>
    </row>
    <row r="26" spans="1:5" ht="20" x14ac:dyDescent="0.25">
      <c r="A26" s="168" t="s">
        <v>137</v>
      </c>
      <c r="B26" s="178">
        <v>22</v>
      </c>
      <c r="C26" s="172">
        <v>81.3</v>
      </c>
      <c r="D26" s="6" t="s">
        <v>8</v>
      </c>
      <c r="E26" s="188"/>
    </row>
    <row r="27" spans="1:5" ht="20" x14ac:dyDescent="0.25">
      <c r="A27" s="168" t="s">
        <v>133</v>
      </c>
      <c r="B27" s="178">
        <v>23</v>
      </c>
      <c r="C27" s="172">
        <v>81</v>
      </c>
      <c r="D27" s="6" t="s">
        <v>8</v>
      </c>
      <c r="E27" s="188"/>
    </row>
    <row r="28" spans="1:5" ht="20" x14ac:dyDescent="0.25">
      <c r="A28" s="168" t="s">
        <v>130</v>
      </c>
      <c r="B28" s="178">
        <v>24</v>
      </c>
      <c r="C28" s="172">
        <v>80.900000000000006</v>
      </c>
      <c r="D28" s="6" t="s">
        <v>8</v>
      </c>
      <c r="E28" s="188"/>
    </row>
    <row r="29" spans="1:5" ht="20" x14ac:dyDescent="0.25">
      <c r="A29" s="168" t="s">
        <v>134</v>
      </c>
      <c r="B29" s="178">
        <v>25</v>
      </c>
      <c r="C29" s="172">
        <v>80.5</v>
      </c>
      <c r="D29" s="6" t="s">
        <v>8</v>
      </c>
      <c r="E29" s="188"/>
    </row>
    <row r="30" spans="1:5" ht="20" x14ac:dyDescent="0.25">
      <c r="A30" s="168" t="s">
        <v>141</v>
      </c>
      <c r="B30" s="178">
        <v>26</v>
      </c>
      <c r="C30" s="172">
        <v>80.2</v>
      </c>
      <c r="D30" s="6" t="s">
        <v>8</v>
      </c>
      <c r="E30" s="188"/>
    </row>
    <row r="31" spans="1:5" ht="20" x14ac:dyDescent="0.25">
      <c r="A31" s="168" t="s">
        <v>145</v>
      </c>
      <c r="B31" s="178">
        <v>27</v>
      </c>
      <c r="C31" s="172">
        <v>80.099999999999994</v>
      </c>
      <c r="D31" s="6" t="s">
        <v>8</v>
      </c>
      <c r="E31" s="188"/>
    </row>
    <row r="32" spans="1:5" ht="20" x14ac:dyDescent="0.25">
      <c r="A32" s="168" t="s">
        <v>155</v>
      </c>
      <c r="B32" s="178">
        <v>28</v>
      </c>
      <c r="C32" s="172">
        <v>79.099999999999994</v>
      </c>
      <c r="D32" s="6" t="s">
        <v>8</v>
      </c>
      <c r="E32" s="188"/>
    </row>
    <row r="33" spans="1:5" ht="20" x14ac:dyDescent="0.25">
      <c r="A33" s="168" t="s">
        <v>143</v>
      </c>
      <c r="B33" s="178">
        <v>29</v>
      </c>
      <c r="C33" s="172">
        <v>78.900000000000006</v>
      </c>
      <c r="D33" s="6" t="s">
        <v>8</v>
      </c>
      <c r="E33" s="188"/>
    </row>
    <row r="34" spans="1:5" ht="20" x14ac:dyDescent="0.25">
      <c r="A34" s="168" t="s">
        <v>139</v>
      </c>
      <c r="B34" s="178">
        <v>30</v>
      </c>
      <c r="C34" s="172">
        <v>78.8</v>
      </c>
      <c r="D34" s="6" t="s">
        <v>8</v>
      </c>
      <c r="E34" s="188"/>
    </row>
    <row r="35" spans="1:5" ht="20" x14ac:dyDescent="0.25">
      <c r="A35" s="168" t="s">
        <v>131</v>
      </c>
      <c r="B35" s="178">
        <v>31</v>
      </c>
      <c r="C35" s="172">
        <v>78.7</v>
      </c>
      <c r="D35" s="6" t="s">
        <v>8</v>
      </c>
      <c r="E35" s="188"/>
    </row>
    <row r="36" spans="1:5" ht="20" x14ac:dyDescent="0.25">
      <c r="A36" s="168" t="s">
        <v>150</v>
      </c>
      <c r="B36" s="178">
        <v>32</v>
      </c>
      <c r="C36" s="172">
        <v>78.400000000000006</v>
      </c>
      <c r="D36" s="6" t="s">
        <v>8</v>
      </c>
      <c r="E36" s="188"/>
    </row>
    <row r="37" spans="1:5" ht="20" x14ac:dyDescent="0.25">
      <c r="A37" s="168" t="s">
        <v>146</v>
      </c>
      <c r="B37" s="178">
        <v>33</v>
      </c>
      <c r="C37" s="172">
        <v>78.3</v>
      </c>
      <c r="D37" s="6" t="s">
        <v>8</v>
      </c>
      <c r="E37" s="188"/>
    </row>
    <row r="38" spans="1:5" ht="20" x14ac:dyDescent="0.25">
      <c r="A38" s="168" t="s">
        <v>154</v>
      </c>
      <c r="B38" s="178">
        <v>34</v>
      </c>
      <c r="C38" s="172">
        <v>78</v>
      </c>
      <c r="D38" s="6" t="s">
        <v>8</v>
      </c>
      <c r="E38" s="188"/>
    </row>
    <row r="39" spans="1:5" ht="21" thickBot="1" x14ac:dyDescent="0.3">
      <c r="A39" s="169" t="s">
        <v>140</v>
      </c>
      <c r="B39" s="180">
        <v>35</v>
      </c>
      <c r="C39" s="174">
        <v>78</v>
      </c>
      <c r="D39" s="170" t="s">
        <v>8</v>
      </c>
      <c r="E39" s="189"/>
    </row>
    <row r="40" spans="1:5" ht="18.75" customHeight="1" x14ac:dyDescent="0.25">
      <c r="A40" s="166" t="s">
        <v>128</v>
      </c>
      <c r="B40" s="179">
        <v>36</v>
      </c>
      <c r="C40" s="173">
        <v>82</v>
      </c>
      <c r="D40" s="167" t="s">
        <v>10</v>
      </c>
      <c r="E40" s="187" t="s">
        <v>164</v>
      </c>
    </row>
    <row r="41" spans="1:5" ht="20" x14ac:dyDescent="0.25">
      <c r="A41" s="168" t="s">
        <v>158</v>
      </c>
      <c r="B41" s="178">
        <v>37</v>
      </c>
      <c r="C41" s="172">
        <v>81.099999999999994</v>
      </c>
      <c r="D41" s="6" t="s">
        <v>10</v>
      </c>
      <c r="E41" s="188"/>
    </row>
    <row r="42" spans="1:5" ht="38.25" customHeight="1" x14ac:dyDescent="0.25">
      <c r="A42" s="168" t="s">
        <v>157</v>
      </c>
      <c r="B42" s="178">
        <v>38</v>
      </c>
      <c r="C42" s="172">
        <v>77.3</v>
      </c>
      <c r="D42" s="6" t="s">
        <v>10</v>
      </c>
      <c r="E42" s="188"/>
    </row>
    <row r="43" spans="1:5" ht="20" x14ac:dyDescent="0.25">
      <c r="A43" s="168" t="s">
        <v>153</v>
      </c>
      <c r="B43" s="178">
        <v>39</v>
      </c>
      <c r="C43" s="172">
        <v>76.3</v>
      </c>
      <c r="D43" s="6" t="s">
        <v>10</v>
      </c>
      <c r="E43" s="188"/>
    </row>
    <row r="44" spans="1:5" ht="20" x14ac:dyDescent="0.25">
      <c r="A44" s="168" t="s">
        <v>142</v>
      </c>
      <c r="B44" s="178">
        <v>40</v>
      </c>
      <c r="C44" s="172">
        <v>75.400000000000006</v>
      </c>
      <c r="D44" s="6" t="s">
        <v>10</v>
      </c>
      <c r="E44" s="188"/>
    </row>
    <row r="45" spans="1:5" ht="20" x14ac:dyDescent="0.25">
      <c r="A45" s="168" t="s">
        <v>160</v>
      </c>
      <c r="B45" s="178">
        <v>41</v>
      </c>
      <c r="C45" s="172">
        <v>75.2</v>
      </c>
      <c r="D45" s="6" t="s">
        <v>10</v>
      </c>
      <c r="E45" s="188"/>
    </row>
    <row r="46" spans="1:5" ht="20" x14ac:dyDescent="0.25">
      <c r="A46" s="168" t="s">
        <v>161</v>
      </c>
      <c r="B46" s="178">
        <v>42</v>
      </c>
      <c r="C46" s="172">
        <v>72.8</v>
      </c>
      <c r="D46" s="6" t="s">
        <v>10</v>
      </c>
      <c r="E46" s="188"/>
    </row>
    <row r="47" spans="1:5" ht="20" x14ac:dyDescent="0.25">
      <c r="A47" s="168" t="s">
        <v>138</v>
      </c>
      <c r="B47" s="178">
        <v>43</v>
      </c>
      <c r="C47" s="172">
        <v>72.599999999999994</v>
      </c>
      <c r="D47" s="6" t="s">
        <v>10</v>
      </c>
      <c r="E47" s="188"/>
    </row>
    <row r="48" spans="1:5" ht="20" x14ac:dyDescent="0.25">
      <c r="A48" s="168" t="s">
        <v>132</v>
      </c>
      <c r="B48" s="178">
        <v>44</v>
      </c>
      <c r="C48" s="172">
        <v>71.099999999999994</v>
      </c>
      <c r="D48" s="6" t="s">
        <v>10</v>
      </c>
      <c r="E48" s="188"/>
    </row>
    <row r="49" spans="1:5" ht="21" thickBot="1" x14ac:dyDescent="0.3">
      <c r="A49" s="169" t="s">
        <v>162</v>
      </c>
      <c r="B49" s="178">
        <v>45</v>
      </c>
      <c r="C49" s="172">
        <v>66</v>
      </c>
      <c r="D49" s="170" t="s">
        <v>10</v>
      </c>
      <c r="E49" s="189"/>
    </row>
  </sheetData>
  <autoFilter ref="A4:E49" xr:uid="{00000000-0009-0000-0000-000005000000}">
    <sortState xmlns:xlrd2="http://schemas.microsoft.com/office/spreadsheetml/2017/richdata2" ref="A14:H58">
      <sortCondition ref="D13:D58"/>
    </sortState>
  </autoFilter>
  <mergeCells count="3">
    <mergeCell ref="E5:E14"/>
    <mergeCell ref="E40:E49"/>
    <mergeCell ref="E15:E39"/>
  </mergeCells>
  <conditionalFormatting sqref="D5:D49">
    <cfRule type="cellIs" dxfId="2" priority="10" operator="equal">
      <formula>"III"</formula>
    </cfRule>
    <cfRule type="cellIs" dxfId="1" priority="11" operator="equal">
      <formula>"II"</formula>
    </cfRule>
    <cfRule type="cellIs" dxfId="0" priority="12" operator="equal">
      <formula>"I"</formula>
    </cfRule>
  </conditionalFormatting>
  <pageMargins left="0.15748031496062992" right="0" top="0.15748031496062992" bottom="0.15748031496062992" header="0.15748031496062992" footer="0.15748031496062992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2:GD57"/>
  <sheetViews>
    <sheetView view="pageBreakPreview" zoomScale="40" zoomScaleNormal="70" zoomScaleSheetLayoutView="40" workbookViewId="0">
      <pane xSplit="133" ySplit="9" topLeftCell="EG10" activePane="bottomRight" state="frozen"/>
      <selection pane="topRight" activeCell="ED1" sqref="ED1"/>
      <selection pane="bottomLeft" activeCell="A10" sqref="A10"/>
      <selection pane="bottomRight" activeCell="GD64" sqref="GD64"/>
    </sheetView>
  </sheetViews>
  <sheetFormatPr baseColWidth="10" defaultColWidth="9.1640625" defaultRowHeight="16" x14ac:dyDescent="0.2"/>
  <cols>
    <col min="1" max="1" width="8" style="13" customWidth="1"/>
    <col min="2" max="2" width="42.5" style="13" customWidth="1"/>
    <col min="3" max="3" width="13.33203125" style="13" hidden="1" customWidth="1"/>
    <col min="4" max="4" width="20.5" style="15" hidden="1" customWidth="1"/>
    <col min="5" max="9" width="7.5" style="13" hidden="1" customWidth="1"/>
    <col min="10" max="10" width="6.83203125" style="13" hidden="1" customWidth="1"/>
    <col min="11" max="28" width="10.33203125" style="13" hidden="1" customWidth="1"/>
    <col min="29" max="29" width="19" style="14" hidden="1" customWidth="1"/>
    <col min="30" max="35" width="13.5" style="13" hidden="1" customWidth="1"/>
    <col min="36" max="41" width="10.33203125" style="13" hidden="1" customWidth="1"/>
    <col min="42" max="53" width="7.5" style="13" hidden="1" customWidth="1"/>
    <col min="54" max="59" width="13.5" style="13" hidden="1" customWidth="1"/>
    <col min="60" max="65" width="13.83203125" style="13" hidden="1" customWidth="1"/>
    <col min="66" max="66" width="30.5" style="13" hidden="1" customWidth="1"/>
    <col min="67" max="77" width="10.33203125" style="13" hidden="1" customWidth="1"/>
    <col min="78" max="78" width="0.6640625" style="13" hidden="1" customWidth="1"/>
    <col min="79" max="84" width="13.5" style="13" hidden="1" customWidth="1"/>
    <col min="85" max="90" width="10.33203125" style="13" hidden="1" customWidth="1"/>
    <col min="91" max="91" width="11.5" style="13" hidden="1" customWidth="1"/>
    <col min="92" max="92" width="13.83203125" style="13" hidden="1" customWidth="1"/>
    <col min="93" max="93" width="11.5" style="13" hidden="1" customWidth="1"/>
    <col min="94" max="94" width="10.83203125" style="13" hidden="1" customWidth="1"/>
    <col min="95" max="95" width="9.6640625" style="13" hidden="1" customWidth="1"/>
    <col min="96" max="96" width="10.33203125" style="13" hidden="1" customWidth="1"/>
    <col min="97" max="97" width="11.33203125" style="13" hidden="1" customWidth="1"/>
    <col min="98" max="98" width="12.1640625" style="13" hidden="1" customWidth="1"/>
    <col min="99" max="99" width="10.6640625" style="13" hidden="1" customWidth="1"/>
    <col min="100" max="102" width="8.5" style="13" hidden="1" customWidth="1"/>
    <col min="103" max="103" width="10.83203125" style="13" hidden="1" customWidth="1"/>
    <col min="104" max="104" width="11.33203125" style="13" hidden="1" customWidth="1"/>
    <col min="105" max="105" width="10.5" style="13" hidden="1" customWidth="1"/>
    <col min="106" max="108" width="8.5" style="13" hidden="1" customWidth="1"/>
    <col min="109" max="112" width="10.33203125" style="13" hidden="1" customWidth="1"/>
    <col min="113" max="113" width="12" style="13" hidden="1" customWidth="1"/>
    <col min="114" max="114" width="7" style="13" hidden="1" customWidth="1"/>
    <col min="115" max="126" width="10.5" style="13" hidden="1" customWidth="1"/>
    <col min="127" max="132" width="13.5" style="13" hidden="1" customWidth="1"/>
    <col min="133" max="133" width="29.1640625" style="13" hidden="1" customWidth="1"/>
    <col min="134" max="134" width="34.1640625" style="13" customWidth="1"/>
    <col min="135" max="135" width="29.1640625" style="13" customWidth="1"/>
    <col min="136" max="136" width="34.1640625" style="13" customWidth="1"/>
    <col min="137" max="137" width="29.1640625" style="13" customWidth="1"/>
    <col min="138" max="138" width="22.1640625" style="13" customWidth="1"/>
    <col min="139" max="139" width="18.33203125" style="13" customWidth="1"/>
    <col min="140" max="141" width="34.33203125" style="13" customWidth="1"/>
    <col min="142" max="142" width="28" style="13" hidden="1" customWidth="1"/>
    <col min="143" max="143" width="16.5" style="13" hidden="1" customWidth="1"/>
    <col min="144" max="148" width="27" style="13" hidden="1" customWidth="1"/>
    <col min="149" max="149" width="34.1640625" style="13" customWidth="1"/>
    <col min="150" max="150" width="27" style="13" hidden="1" customWidth="1"/>
    <col min="151" max="151" width="34.1640625" style="13" customWidth="1"/>
    <col min="152" max="152" width="27" style="13" hidden="1" customWidth="1"/>
    <col min="153" max="155" width="20.1640625" style="13" hidden="1" customWidth="1"/>
    <col min="156" max="156" width="15.83203125" style="13" hidden="1" customWidth="1"/>
    <col min="157" max="158" width="34.83203125" style="13" customWidth="1"/>
    <col min="159" max="159" width="15.83203125" style="13" hidden="1" customWidth="1"/>
    <col min="160" max="160" width="21.6640625" style="13" hidden="1" customWidth="1"/>
    <col min="161" max="161" width="28.5" style="13" customWidth="1"/>
    <col min="162" max="162" width="21.6640625" style="13" hidden="1" customWidth="1"/>
    <col min="163" max="163" width="28.5" style="13" customWidth="1"/>
    <col min="164" max="164" width="21.6640625" style="13" hidden="1" customWidth="1"/>
    <col min="165" max="165" width="19.33203125" style="13" hidden="1" customWidth="1"/>
    <col min="166" max="166" width="16" style="13" hidden="1" customWidth="1"/>
    <col min="167" max="167" width="3.33203125" style="13" hidden="1" customWidth="1"/>
    <col min="168" max="169" width="28.5" style="13" customWidth="1"/>
    <col min="170" max="170" width="23.83203125" style="13" hidden="1" customWidth="1"/>
    <col min="171" max="179" width="16" style="13" hidden="1" customWidth="1"/>
    <col min="180" max="185" width="10.33203125" style="13" hidden="1" customWidth="1"/>
    <col min="186" max="186" width="22.5" style="13" customWidth="1"/>
    <col min="187" max="194" width="10.33203125" style="13" customWidth="1"/>
    <col min="195" max="16384" width="9.1640625" style="13"/>
  </cols>
  <sheetData>
    <row r="2" spans="1:186" ht="18" x14ac:dyDescent="0.2">
      <c r="CG2" s="196" t="s">
        <v>115</v>
      </c>
      <c r="CH2" s="196"/>
      <c r="CI2" s="196"/>
      <c r="CJ2" s="196"/>
      <c r="CK2" s="196"/>
      <c r="CL2" s="196"/>
    </row>
    <row r="3" spans="1:186" ht="51.75" customHeight="1" x14ac:dyDescent="0.2">
      <c r="A3" s="148"/>
      <c r="B3" s="142"/>
      <c r="C3" s="142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96" t="s">
        <v>114</v>
      </c>
      <c r="CH3" s="196"/>
      <c r="CI3" s="196"/>
      <c r="CJ3" s="196"/>
      <c r="CK3" s="196"/>
      <c r="CL3" s="19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97" t="s">
        <v>113</v>
      </c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</row>
    <row r="4" spans="1:186" ht="24.75" customHeight="1" x14ac:dyDescent="0.2">
      <c r="A4" s="148"/>
      <c r="B4" s="142"/>
      <c r="C4" s="142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7"/>
      <c r="CH4" s="147"/>
      <c r="CI4" s="147"/>
      <c r="CJ4" s="147"/>
      <c r="CK4" s="147"/>
      <c r="CL4" s="147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</row>
    <row r="5" spans="1:186" s="142" customFormat="1" ht="68.25" customHeight="1" x14ac:dyDescent="0.3">
      <c r="A5" s="190" t="s">
        <v>112</v>
      </c>
      <c r="B5" s="190" t="s">
        <v>111</v>
      </c>
      <c r="C5" s="145"/>
      <c r="D5" s="145"/>
      <c r="E5" s="145"/>
      <c r="F5" s="145"/>
      <c r="G5" s="145"/>
      <c r="H5" s="145"/>
      <c r="I5" s="145"/>
      <c r="J5" s="145"/>
      <c r="K5" s="191" t="s">
        <v>110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44" t="s">
        <v>108</v>
      </c>
      <c r="ED5" s="199" t="s">
        <v>108</v>
      </c>
      <c r="EE5" s="200"/>
      <c r="EF5" s="200"/>
      <c r="EG5" s="200"/>
      <c r="EH5" s="200"/>
      <c r="EI5" s="200"/>
      <c r="EJ5" s="200"/>
      <c r="EK5" s="201"/>
      <c r="EL5" s="139"/>
      <c r="EM5" s="139"/>
      <c r="EN5" s="139" t="s">
        <v>109</v>
      </c>
      <c r="EO5" s="199" t="s">
        <v>108</v>
      </c>
      <c r="EP5" s="200"/>
      <c r="EQ5" s="200"/>
      <c r="ER5" s="201"/>
      <c r="ES5" s="199" t="s">
        <v>107</v>
      </c>
      <c r="ET5" s="200"/>
      <c r="EU5" s="200"/>
      <c r="EV5" s="200"/>
      <c r="EW5" s="200"/>
      <c r="EX5" s="200"/>
      <c r="EY5" s="200"/>
      <c r="EZ5" s="200"/>
      <c r="FA5" s="200"/>
      <c r="FB5" s="201"/>
      <c r="FC5" s="139"/>
      <c r="FD5" s="139" t="s">
        <v>106</v>
      </c>
      <c r="FE5" s="199" t="s">
        <v>106</v>
      </c>
      <c r="FF5" s="200"/>
      <c r="FG5" s="200"/>
      <c r="FH5" s="200"/>
      <c r="FI5" s="200"/>
      <c r="FJ5" s="200"/>
      <c r="FK5" s="200"/>
      <c r="FL5" s="200"/>
      <c r="FM5" s="201"/>
      <c r="FN5" s="143"/>
    </row>
    <row r="6" spans="1:186" s="122" customFormat="1" ht="90.75" customHeight="1" x14ac:dyDescent="0.2">
      <c r="A6" s="190"/>
      <c r="B6" s="190"/>
      <c r="C6" s="190"/>
      <c r="D6" s="190"/>
      <c r="E6" s="190" t="s">
        <v>105</v>
      </c>
      <c r="F6" s="190"/>
      <c r="G6" s="190"/>
      <c r="H6" s="190"/>
      <c r="I6" s="190"/>
      <c r="J6" s="190"/>
      <c r="K6" s="190" t="s">
        <v>93</v>
      </c>
      <c r="L6" s="190"/>
      <c r="M6" s="190"/>
      <c r="N6" s="190"/>
      <c r="O6" s="190"/>
      <c r="P6" s="190"/>
      <c r="Q6" s="190" t="s">
        <v>92</v>
      </c>
      <c r="R6" s="193"/>
      <c r="S6" s="193"/>
      <c r="T6" s="193"/>
      <c r="U6" s="193"/>
      <c r="V6" s="193"/>
      <c r="W6" s="190" t="s">
        <v>91</v>
      </c>
      <c r="X6" s="193"/>
      <c r="Y6" s="193"/>
      <c r="Z6" s="193"/>
      <c r="AA6" s="193"/>
      <c r="AB6" s="193"/>
      <c r="AC6" s="141"/>
      <c r="AD6" s="194" t="s">
        <v>104</v>
      </c>
      <c r="AE6" s="195"/>
      <c r="AF6" s="195"/>
      <c r="AG6" s="195"/>
      <c r="AH6" s="195"/>
      <c r="AI6" s="195"/>
      <c r="AJ6" s="194" t="s">
        <v>103</v>
      </c>
      <c r="AK6" s="195"/>
      <c r="AL6" s="195"/>
      <c r="AM6" s="195"/>
      <c r="AN6" s="195"/>
      <c r="AO6" s="195"/>
      <c r="AP6" s="194" t="s">
        <v>102</v>
      </c>
      <c r="AQ6" s="194"/>
      <c r="AR6" s="194"/>
      <c r="AS6" s="194"/>
      <c r="AT6" s="194"/>
      <c r="AU6" s="194"/>
      <c r="AV6" s="194" t="s">
        <v>101</v>
      </c>
      <c r="AW6" s="194"/>
      <c r="AX6" s="194"/>
      <c r="AY6" s="194"/>
      <c r="AZ6" s="194"/>
      <c r="BA6" s="194"/>
      <c r="BB6" s="194" t="s">
        <v>100</v>
      </c>
      <c r="BC6" s="195"/>
      <c r="BD6" s="195"/>
      <c r="BE6" s="195"/>
      <c r="BF6" s="195"/>
      <c r="BG6" s="195"/>
      <c r="BH6" s="194" t="s">
        <v>99</v>
      </c>
      <c r="BI6" s="195"/>
      <c r="BJ6" s="195"/>
      <c r="BK6" s="195"/>
      <c r="BL6" s="195"/>
      <c r="BM6" s="195"/>
      <c r="BN6" s="195" t="s">
        <v>98</v>
      </c>
      <c r="BO6" s="194" t="s">
        <v>97</v>
      </c>
      <c r="BP6" s="194"/>
      <c r="BQ6" s="194"/>
      <c r="BR6" s="194"/>
      <c r="BS6" s="194"/>
      <c r="BT6" s="194"/>
      <c r="BU6" s="194" t="s">
        <v>96</v>
      </c>
      <c r="BV6" s="194"/>
      <c r="BW6" s="194"/>
      <c r="BX6" s="194"/>
      <c r="BY6" s="194"/>
      <c r="BZ6" s="194"/>
      <c r="CA6" s="194" t="s">
        <v>95</v>
      </c>
      <c r="CB6" s="194"/>
      <c r="CC6" s="194"/>
      <c r="CD6" s="194"/>
      <c r="CE6" s="194"/>
      <c r="CF6" s="194"/>
      <c r="CG6" s="194" t="s">
        <v>94</v>
      </c>
      <c r="CH6" s="194"/>
      <c r="CI6" s="194"/>
      <c r="CJ6" s="194"/>
      <c r="CK6" s="194"/>
      <c r="CL6" s="194"/>
      <c r="CM6" s="194" t="s">
        <v>93</v>
      </c>
      <c r="CN6" s="194"/>
      <c r="CO6" s="194"/>
      <c r="CP6" s="194"/>
      <c r="CQ6" s="194"/>
      <c r="CR6" s="194"/>
      <c r="CS6" s="194" t="s">
        <v>92</v>
      </c>
      <c r="CT6" s="194"/>
      <c r="CU6" s="194"/>
      <c r="CV6" s="194"/>
      <c r="CW6" s="194"/>
      <c r="CX6" s="194"/>
      <c r="CY6" s="194" t="s">
        <v>91</v>
      </c>
      <c r="CZ6" s="194"/>
      <c r="DA6" s="194"/>
      <c r="DB6" s="194"/>
      <c r="DC6" s="194"/>
      <c r="DD6" s="194"/>
      <c r="DE6" s="194" t="s">
        <v>90</v>
      </c>
      <c r="DF6" s="194"/>
      <c r="DG6" s="194"/>
      <c r="DH6" s="194"/>
      <c r="DI6" s="194"/>
      <c r="DJ6" s="194"/>
      <c r="DK6" s="194" t="s">
        <v>89</v>
      </c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205" t="s">
        <v>88</v>
      </c>
      <c r="DX6" s="205"/>
      <c r="DY6" s="205"/>
      <c r="DZ6" s="205"/>
      <c r="EA6" s="205"/>
      <c r="EB6" s="205"/>
      <c r="EC6" s="140"/>
      <c r="ED6" s="202"/>
      <c r="EE6" s="203"/>
      <c r="EF6" s="203"/>
      <c r="EG6" s="203"/>
      <c r="EH6" s="203"/>
      <c r="EI6" s="203"/>
      <c r="EJ6" s="203"/>
      <c r="EK6" s="204"/>
      <c r="EL6" s="139"/>
      <c r="EM6" s="139"/>
      <c r="EN6" s="139"/>
      <c r="EO6" s="202"/>
      <c r="EP6" s="203"/>
      <c r="EQ6" s="203"/>
      <c r="ER6" s="204"/>
      <c r="ES6" s="202"/>
      <c r="ET6" s="203"/>
      <c r="EU6" s="203"/>
      <c r="EV6" s="203"/>
      <c r="EW6" s="203"/>
      <c r="EX6" s="203"/>
      <c r="EY6" s="203"/>
      <c r="EZ6" s="203"/>
      <c r="FA6" s="203"/>
      <c r="FB6" s="204"/>
      <c r="FC6" s="139"/>
      <c r="FD6" s="139"/>
      <c r="FE6" s="202"/>
      <c r="FF6" s="203"/>
      <c r="FG6" s="203"/>
      <c r="FH6" s="203"/>
      <c r="FI6" s="203"/>
      <c r="FJ6" s="203"/>
      <c r="FK6" s="203"/>
      <c r="FL6" s="203"/>
      <c r="FM6" s="204"/>
      <c r="FN6" s="138"/>
      <c r="FO6" s="198"/>
      <c r="FP6" s="198"/>
      <c r="FQ6" s="198"/>
      <c r="FR6" s="198"/>
      <c r="FS6" s="198"/>
      <c r="FT6" s="198"/>
      <c r="FU6" s="198"/>
      <c r="FV6" s="198"/>
      <c r="FW6" s="137"/>
      <c r="FX6" s="136"/>
    </row>
    <row r="7" spans="1:186" s="122" customFormat="1" ht="153.75" customHeight="1" x14ac:dyDescent="0.2">
      <c r="A7" s="190"/>
      <c r="B7" s="190"/>
      <c r="C7" s="190"/>
      <c r="D7" s="190"/>
      <c r="E7" s="129" t="s">
        <v>83</v>
      </c>
      <c r="F7" s="129" t="s">
        <v>67</v>
      </c>
      <c r="G7" s="129" t="s">
        <v>66</v>
      </c>
      <c r="H7" s="129" t="s">
        <v>65</v>
      </c>
      <c r="I7" s="129" t="s">
        <v>82</v>
      </c>
      <c r="J7" s="129" t="s">
        <v>81</v>
      </c>
      <c r="K7" s="129" t="s">
        <v>83</v>
      </c>
      <c r="L7" s="129" t="s">
        <v>67</v>
      </c>
      <c r="M7" s="129" t="s">
        <v>66</v>
      </c>
      <c r="N7" s="129" t="s">
        <v>65</v>
      </c>
      <c r="O7" s="129" t="s">
        <v>82</v>
      </c>
      <c r="P7" s="129" t="s">
        <v>81</v>
      </c>
      <c r="Q7" s="129" t="s">
        <v>83</v>
      </c>
      <c r="R7" s="129" t="s">
        <v>67</v>
      </c>
      <c r="S7" s="129" t="s">
        <v>66</v>
      </c>
      <c r="T7" s="129" t="s">
        <v>65</v>
      </c>
      <c r="U7" s="129" t="s">
        <v>82</v>
      </c>
      <c r="V7" s="129" t="s">
        <v>81</v>
      </c>
      <c r="W7" s="129" t="s">
        <v>83</v>
      </c>
      <c r="X7" s="129" t="s">
        <v>67</v>
      </c>
      <c r="Y7" s="129" t="s">
        <v>66</v>
      </c>
      <c r="Z7" s="129" t="s">
        <v>65</v>
      </c>
      <c r="AA7" s="129" t="s">
        <v>82</v>
      </c>
      <c r="AB7" s="129" t="s">
        <v>81</v>
      </c>
      <c r="AC7" s="135"/>
      <c r="AD7" s="133" t="s">
        <v>83</v>
      </c>
      <c r="AE7" s="133" t="s">
        <v>67</v>
      </c>
      <c r="AF7" s="133" t="s">
        <v>66</v>
      </c>
      <c r="AG7" s="133" t="s">
        <v>65</v>
      </c>
      <c r="AH7" s="133" t="s">
        <v>82</v>
      </c>
      <c r="AI7" s="133" t="s">
        <v>81</v>
      </c>
      <c r="AJ7" s="133" t="s">
        <v>83</v>
      </c>
      <c r="AK7" s="133" t="s">
        <v>67</v>
      </c>
      <c r="AL7" s="133" t="s">
        <v>66</v>
      </c>
      <c r="AM7" s="133" t="s">
        <v>65</v>
      </c>
      <c r="AN7" s="133" t="s">
        <v>82</v>
      </c>
      <c r="AO7" s="133" t="s">
        <v>81</v>
      </c>
      <c r="AP7" s="133" t="s">
        <v>83</v>
      </c>
      <c r="AQ7" s="133" t="s">
        <v>67</v>
      </c>
      <c r="AR7" s="133" t="s">
        <v>86</v>
      </c>
      <c r="AS7" s="133" t="s">
        <v>87</v>
      </c>
      <c r="AT7" s="133" t="s">
        <v>82</v>
      </c>
      <c r="AU7" s="133" t="s">
        <v>81</v>
      </c>
      <c r="AV7" s="133" t="s">
        <v>83</v>
      </c>
      <c r="AW7" s="133" t="s">
        <v>67</v>
      </c>
      <c r="AX7" s="133" t="s">
        <v>86</v>
      </c>
      <c r="AY7" s="133" t="s">
        <v>87</v>
      </c>
      <c r="AZ7" s="133" t="s">
        <v>82</v>
      </c>
      <c r="BA7" s="133" t="s">
        <v>81</v>
      </c>
      <c r="BB7" s="133" t="s">
        <v>83</v>
      </c>
      <c r="BC7" s="133" t="s">
        <v>67</v>
      </c>
      <c r="BD7" s="133" t="s">
        <v>66</v>
      </c>
      <c r="BE7" s="133" t="s">
        <v>65</v>
      </c>
      <c r="BF7" s="133" t="s">
        <v>82</v>
      </c>
      <c r="BG7" s="133" t="s">
        <v>81</v>
      </c>
      <c r="BH7" s="133" t="s">
        <v>83</v>
      </c>
      <c r="BI7" s="133" t="s">
        <v>67</v>
      </c>
      <c r="BJ7" s="133" t="s">
        <v>66</v>
      </c>
      <c r="BK7" s="133" t="s">
        <v>65</v>
      </c>
      <c r="BL7" s="133" t="s">
        <v>82</v>
      </c>
      <c r="BM7" s="133" t="s">
        <v>81</v>
      </c>
      <c r="BN7" s="195"/>
      <c r="BO7" s="133" t="s">
        <v>83</v>
      </c>
      <c r="BP7" s="133" t="s">
        <v>67</v>
      </c>
      <c r="BQ7" s="133" t="s">
        <v>86</v>
      </c>
      <c r="BR7" s="133" t="s">
        <v>65</v>
      </c>
      <c r="BS7" s="133" t="s">
        <v>82</v>
      </c>
      <c r="BT7" s="133" t="s">
        <v>81</v>
      </c>
      <c r="BU7" s="133" t="s">
        <v>83</v>
      </c>
      <c r="BV7" s="133" t="s">
        <v>67</v>
      </c>
      <c r="BW7" s="133" t="s">
        <v>86</v>
      </c>
      <c r="BX7" s="133" t="s">
        <v>65</v>
      </c>
      <c r="BY7" s="133" t="s">
        <v>82</v>
      </c>
      <c r="BZ7" s="133" t="s">
        <v>81</v>
      </c>
      <c r="CA7" s="133" t="s">
        <v>83</v>
      </c>
      <c r="CB7" s="133" t="s">
        <v>67</v>
      </c>
      <c r="CC7" s="133" t="s">
        <v>66</v>
      </c>
      <c r="CD7" s="133" t="s">
        <v>65</v>
      </c>
      <c r="CE7" s="133" t="s">
        <v>82</v>
      </c>
      <c r="CF7" s="133" t="s">
        <v>81</v>
      </c>
      <c r="CG7" s="133" t="s">
        <v>83</v>
      </c>
      <c r="CH7" s="133" t="s">
        <v>67</v>
      </c>
      <c r="CI7" s="133" t="s">
        <v>86</v>
      </c>
      <c r="CJ7" s="133" t="s">
        <v>65</v>
      </c>
      <c r="CK7" s="133" t="s">
        <v>82</v>
      </c>
      <c r="CL7" s="133" t="s">
        <v>81</v>
      </c>
      <c r="CM7" s="133" t="s">
        <v>85</v>
      </c>
      <c r="CN7" s="133" t="s">
        <v>67</v>
      </c>
      <c r="CO7" s="133" t="s">
        <v>66</v>
      </c>
      <c r="CP7" s="133" t="s">
        <v>65</v>
      </c>
      <c r="CQ7" s="133" t="s">
        <v>82</v>
      </c>
      <c r="CR7" s="133" t="s">
        <v>81</v>
      </c>
      <c r="CS7" s="133" t="s">
        <v>85</v>
      </c>
      <c r="CT7" s="133" t="s">
        <v>67</v>
      </c>
      <c r="CU7" s="133" t="s">
        <v>66</v>
      </c>
      <c r="CV7" s="133" t="s">
        <v>65</v>
      </c>
      <c r="CW7" s="133" t="s">
        <v>82</v>
      </c>
      <c r="CX7" s="133" t="s">
        <v>81</v>
      </c>
      <c r="CY7" s="133" t="s">
        <v>85</v>
      </c>
      <c r="CZ7" s="133" t="s">
        <v>67</v>
      </c>
      <c r="DA7" s="133" t="s">
        <v>66</v>
      </c>
      <c r="DB7" s="133" t="s">
        <v>65</v>
      </c>
      <c r="DC7" s="133" t="s">
        <v>82</v>
      </c>
      <c r="DD7" s="133" t="s">
        <v>81</v>
      </c>
      <c r="DE7" s="133" t="s">
        <v>83</v>
      </c>
      <c r="DF7" s="133" t="s">
        <v>67</v>
      </c>
      <c r="DG7" s="133" t="s">
        <v>66</v>
      </c>
      <c r="DH7" s="133" t="s">
        <v>65</v>
      </c>
      <c r="DI7" s="133" t="s">
        <v>82</v>
      </c>
      <c r="DJ7" s="133" t="s">
        <v>81</v>
      </c>
      <c r="DK7" s="133" t="s">
        <v>83</v>
      </c>
      <c r="DL7" s="133" t="s">
        <v>67</v>
      </c>
      <c r="DM7" s="133" t="s">
        <v>66</v>
      </c>
      <c r="DN7" s="133" t="s">
        <v>84</v>
      </c>
      <c r="DO7" s="134" t="s">
        <v>78</v>
      </c>
      <c r="DP7" s="133" t="s">
        <v>65</v>
      </c>
      <c r="DQ7" s="133" t="s">
        <v>84</v>
      </c>
      <c r="DR7" s="134" t="s">
        <v>78</v>
      </c>
      <c r="DS7" s="133" t="s">
        <v>82</v>
      </c>
      <c r="DT7" s="133" t="s">
        <v>84</v>
      </c>
      <c r="DU7" s="134" t="s">
        <v>78</v>
      </c>
      <c r="DV7" s="133" t="s">
        <v>81</v>
      </c>
      <c r="DW7" s="132" t="s">
        <v>83</v>
      </c>
      <c r="DX7" s="132" t="s">
        <v>67</v>
      </c>
      <c r="DY7" s="132" t="s">
        <v>66</v>
      </c>
      <c r="DZ7" s="132" t="s">
        <v>65</v>
      </c>
      <c r="EA7" s="132" t="s">
        <v>82</v>
      </c>
      <c r="EB7" s="132" t="s">
        <v>81</v>
      </c>
      <c r="EC7" s="128" t="s">
        <v>77</v>
      </c>
      <c r="ED7" s="128" t="s">
        <v>76</v>
      </c>
      <c r="EE7" s="128" t="s">
        <v>75</v>
      </c>
      <c r="EF7" s="128" t="s">
        <v>74</v>
      </c>
      <c r="EG7" s="130" t="s">
        <v>73</v>
      </c>
      <c r="EH7" s="130" t="s">
        <v>79</v>
      </c>
      <c r="EI7" s="128"/>
      <c r="EJ7" s="130" t="s">
        <v>69</v>
      </c>
      <c r="EK7" s="130" t="s">
        <v>64</v>
      </c>
      <c r="EL7" s="128" t="s">
        <v>80</v>
      </c>
      <c r="EM7" s="128" t="s">
        <v>78</v>
      </c>
      <c r="EN7" s="128" t="s">
        <v>77</v>
      </c>
      <c r="EO7" s="128" t="s">
        <v>67</v>
      </c>
      <c r="EP7" s="128" t="s">
        <v>66</v>
      </c>
      <c r="EQ7" s="128" t="s">
        <v>65</v>
      </c>
      <c r="ER7" s="128" t="s">
        <v>64</v>
      </c>
      <c r="ES7" s="131" t="s">
        <v>76</v>
      </c>
      <c r="ET7" s="128" t="s">
        <v>75</v>
      </c>
      <c r="EU7" s="128" t="s">
        <v>74</v>
      </c>
      <c r="EV7" s="128" t="s">
        <v>73</v>
      </c>
      <c r="EW7" s="129" t="s">
        <v>72</v>
      </c>
      <c r="EX7" s="129" t="s">
        <v>71</v>
      </c>
      <c r="EY7" s="129" t="s">
        <v>70</v>
      </c>
      <c r="EZ7" s="128" t="s">
        <v>79</v>
      </c>
      <c r="FA7" s="130" t="s">
        <v>69</v>
      </c>
      <c r="FB7" s="130" t="s">
        <v>64</v>
      </c>
      <c r="FC7" s="128" t="s">
        <v>78</v>
      </c>
      <c r="FD7" s="128" t="s">
        <v>77</v>
      </c>
      <c r="FE7" s="128" t="s">
        <v>76</v>
      </c>
      <c r="FF7" s="128" t="s">
        <v>75</v>
      </c>
      <c r="FG7" s="128" t="s">
        <v>74</v>
      </c>
      <c r="FH7" s="128" t="s">
        <v>73</v>
      </c>
      <c r="FI7" s="129" t="s">
        <v>72</v>
      </c>
      <c r="FJ7" s="129" t="s">
        <v>71</v>
      </c>
      <c r="FK7" s="129" t="s">
        <v>70</v>
      </c>
      <c r="FL7" s="128" t="s">
        <v>69</v>
      </c>
      <c r="FM7" s="128" t="s">
        <v>64</v>
      </c>
      <c r="FN7" s="128" t="s">
        <v>68</v>
      </c>
      <c r="FO7" s="127" t="s">
        <v>67</v>
      </c>
      <c r="FP7" s="126" t="s">
        <v>66</v>
      </c>
      <c r="FQ7" s="126" t="s">
        <v>65</v>
      </c>
      <c r="FR7" s="125" t="s">
        <v>64</v>
      </c>
      <c r="FS7" s="126" t="s">
        <v>67</v>
      </c>
      <c r="FT7" s="126" t="s">
        <v>66</v>
      </c>
      <c r="FU7" s="126" t="s">
        <v>65</v>
      </c>
      <c r="FV7" s="125" t="s">
        <v>64</v>
      </c>
      <c r="FW7" s="124" t="s">
        <v>63</v>
      </c>
      <c r="FX7" s="123" t="s">
        <v>62</v>
      </c>
    </row>
    <row r="8" spans="1:186" s="112" customFormat="1" x14ac:dyDescent="0.2">
      <c r="A8" s="116">
        <v>1</v>
      </c>
      <c r="B8" s="121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3</v>
      </c>
      <c r="L8" s="116">
        <v>4</v>
      </c>
      <c r="M8" s="116">
        <v>5</v>
      </c>
      <c r="N8" s="116">
        <v>6</v>
      </c>
      <c r="O8" s="116">
        <v>7</v>
      </c>
      <c r="P8" s="116">
        <v>8</v>
      </c>
      <c r="Q8" s="116">
        <v>11</v>
      </c>
      <c r="R8" s="116">
        <v>12</v>
      </c>
      <c r="S8" s="116">
        <v>13</v>
      </c>
      <c r="T8" s="116">
        <v>14</v>
      </c>
      <c r="U8" s="116">
        <v>15</v>
      </c>
      <c r="V8" s="116">
        <v>16</v>
      </c>
      <c r="W8" s="116">
        <v>17</v>
      </c>
      <c r="X8" s="116">
        <v>18</v>
      </c>
      <c r="Y8" s="116">
        <v>19</v>
      </c>
      <c r="Z8" s="116">
        <v>20</v>
      </c>
      <c r="AA8" s="116">
        <v>21</v>
      </c>
      <c r="AB8" s="116">
        <v>22</v>
      </c>
      <c r="AC8" s="120">
        <v>75</v>
      </c>
      <c r="AD8" s="118">
        <v>9</v>
      </c>
      <c r="AE8" s="118">
        <v>10</v>
      </c>
      <c r="AF8" s="118">
        <v>11</v>
      </c>
      <c r="AG8" s="118">
        <v>12</v>
      </c>
      <c r="AH8" s="118">
        <v>13</v>
      </c>
      <c r="AI8" s="118">
        <v>14</v>
      </c>
      <c r="AJ8" s="118">
        <v>9</v>
      </c>
      <c r="AK8" s="118">
        <v>10</v>
      </c>
      <c r="AL8" s="118">
        <v>11</v>
      </c>
      <c r="AM8" s="118">
        <v>12</v>
      </c>
      <c r="AN8" s="118">
        <v>13</v>
      </c>
      <c r="AO8" s="118">
        <v>14</v>
      </c>
      <c r="AP8" s="118">
        <v>23</v>
      </c>
      <c r="AQ8" s="118">
        <v>24</v>
      </c>
      <c r="AR8" s="118">
        <v>25</v>
      </c>
      <c r="AS8" s="118">
        <v>26</v>
      </c>
      <c r="AT8" s="118">
        <v>27</v>
      </c>
      <c r="AU8" s="118">
        <v>28</v>
      </c>
      <c r="AV8" s="118">
        <v>29</v>
      </c>
      <c r="AW8" s="118">
        <v>30</v>
      </c>
      <c r="AX8" s="118">
        <v>31</v>
      </c>
      <c r="AY8" s="118">
        <v>32</v>
      </c>
      <c r="AZ8" s="118">
        <v>33</v>
      </c>
      <c r="BA8" s="118">
        <v>34</v>
      </c>
      <c r="BB8" s="118">
        <v>9</v>
      </c>
      <c r="BC8" s="118">
        <v>10</v>
      </c>
      <c r="BD8" s="118">
        <v>11</v>
      </c>
      <c r="BE8" s="118">
        <v>12</v>
      </c>
      <c r="BF8" s="118">
        <v>13</v>
      </c>
      <c r="BG8" s="118">
        <v>14</v>
      </c>
      <c r="BH8" s="118">
        <v>15</v>
      </c>
      <c r="BI8" s="118">
        <v>16</v>
      </c>
      <c r="BJ8" s="118">
        <v>17</v>
      </c>
      <c r="BK8" s="118">
        <v>18</v>
      </c>
      <c r="BL8" s="118">
        <v>19</v>
      </c>
      <c r="BM8" s="118">
        <v>20</v>
      </c>
      <c r="BN8" s="118">
        <v>27</v>
      </c>
      <c r="BO8" s="118">
        <v>28</v>
      </c>
      <c r="BP8" s="118">
        <v>29</v>
      </c>
      <c r="BQ8" s="118">
        <v>30</v>
      </c>
      <c r="BR8" s="118">
        <v>31</v>
      </c>
      <c r="BS8" s="118">
        <v>32</v>
      </c>
      <c r="BT8" s="118">
        <v>33</v>
      </c>
      <c r="BU8" s="118"/>
      <c r="BV8" s="118"/>
      <c r="BW8" s="118"/>
      <c r="BX8" s="118"/>
      <c r="BY8" s="118"/>
      <c r="BZ8" s="118"/>
      <c r="CA8" s="118">
        <v>21</v>
      </c>
      <c r="CB8" s="118">
        <v>22</v>
      </c>
      <c r="CC8" s="118">
        <v>23</v>
      </c>
      <c r="CD8" s="118">
        <v>24</v>
      </c>
      <c r="CE8" s="118">
        <v>25</v>
      </c>
      <c r="CF8" s="118">
        <v>26</v>
      </c>
      <c r="CG8" s="118">
        <v>34</v>
      </c>
      <c r="CH8" s="118">
        <v>35</v>
      </c>
      <c r="CI8" s="118">
        <v>36</v>
      </c>
      <c r="CJ8" s="118">
        <v>37</v>
      </c>
      <c r="CK8" s="118">
        <v>38</v>
      </c>
      <c r="CL8" s="118">
        <v>39</v>
      </c>
      <c r="CM8" s="118">
        <v>40</v>
      </c>
      <c r="CN8" s="118">
        <v>41</v>
      </c>
      <c r="CO8" s="118">
        <v>42</v>
      </c>
      <c r="CP8" s="118">
        <v>43</v>
      </c>
      <c r="CQ8" s="118">
        <v>44</v>
      </c>
      <c r="CR8" s="118">
        <v>45</v>
      </c>
      <c r="CS8" s="118">
        <v>35</v>
      </c>
      <c r="CT8" s="118">
        <v>36</v>
      </c>
      <c r="CU8" s="118">
        <v>37</v>
      </c>
      <c r="CV8" s="118">
        <v>38</v>
      </c>
      <c r="CW8" s="118">
        <v>39</v>
      </c>
      <c r="CX8" s="118">
        <v>40</v>
      </c>
      <c r="CY8" s="118">
        <v>41</v>
      </c>
      <c r="CZ8" s="118">
        <v>42</v>
      </c>
      <c r="DA8" s="118">
        <v>43</v>
      </c>
      <c r="DB8" s="118">
        <v>44</v>
      </c>
      <c r="DC8" s="118">
        <v>45</v>
      </c>
      <c r="DD8" s="118">
        <v>46</v>
      </c>
      <c r="DE8" s="118">
        <v>27</v>
      </c>
      <c r="DF8" s="118">
        <v>28</v>
      </c>
      <c r="DG8" s="118">
        <v>29</v>
      </c>
      <c r="DH8" s="118">
        <v>30</v>
      </c>
      <c r="DI8" s="118">
        <v>31</v>
      </c>
      <c r="DJ8" s="118">
        <v>32</v>
      </c>
      <c r="DK8" s="118">
        <v>15</v>
      </c>
      <c r="DL8" s="118">
        <v>16</v>
      </c>
      <c r="DM8" s="118">
        <v>17</v>
      </c>
      <c r="DN8" s="118"/>
      <c r="DO8" s="119"/>
      <c r="DP8" s="118">
        <v>18</v>
      </c>
      <c r="DQ8" s="118"/>
      <c r="DR8" s="118"/>
      <c r="DS8" s="118">
        <v>19</v>
      </c>
      <c r="DT8" s="118"/>
      <c r="DU8" s="118"/>
      <c r="DV8" s="118">
        <v>20</v>
      </c>
      <c r="DW8" s="117">
        <v>21</v>
      </c>
      <c r="DX8" s="117">
        <v>22</v>
      </c>
      <c r="DY8" s="117">
        <v>23</v>
      </c>
      <c r="DZ8" s="117">
        <v>24</v>
      </c>
      <c r="EA8" s="117">
        <v>25</v>
      </c>
      <c r="EB8" s="117">
        <v>26</v>
      </c>
      <c r="EC8" s="116">
        <v>3</v>
      </c>
      <c r="ED8" s="116"/>
      <c r="EE8" s="116">
        <v>4</v>
      </c>
      <c r="EF8" s="116"/>
      <c r="EG8" s="116">
        <v>5</v>
      </c>
      <c r="EH8" s="116"/>
      <c r="EI8" s="116"/>
      <c r="EJ8" s="116"/>
      <c r="EK8" s="116">
        <v>6</v>
      </c>
      <c r="EL8" s="116">
        <v>78</v>
      </c>
      <c r="EM8" s="116"/>
      <c r="EN8" s="116">
        <v>7</v>
      </c>
      <c r="EO8" s="116"/>
      <c r="EP8" s="116"/>
      <c r="EQ8" s="116"/>
      <c r="ER8" s="116"/>
      <c r="ES8" s="116"/>
      <c r="ET8" s="116">
        <v>8</v>
      </c>
      <c r="EU8" s="116"/>
      <c r="EV8" s="116">
        <v>9</v>
      </c>
      <c r="EW8" s="116"/>
      <c r="EX8" s="116"/>
      <c r="EY8" s="116"/>
      <c r="EZ8" s="116"/>
      <c r="FA8" s="116"/>
      <c r="FB8" s="116">
        <v>10</v>
      </c>
      <c r="FC8" s="116"/>
      <c r="FD8" s="116">
        <v>11</v>
      </c>
      <c r="FE8" s="116"/>
      <c r="FF8" s="116">
        <v>12</v>
      </c>
      <c r="FG8" s="116"/>
      <c r="FH8" s="116">
        <v>13</v>
      </c>
      <c r="FI8" s="116"/>
      <c r="FJ8" s="116"/>
      <c r="FK8" s="116"/>
      <c r="FL8" s="116"/>
      <c r="FM8" s="116">
        <v>14</v>
      </c>
      <c r="FN8" s="116">
        <v>86</v>
      </c>
      <c r="FO8" s="115"/>
      <c r="FP8" s="114"/>
      <c r="FQ8" s="114"/>
      <c r="FR8" s="114"/>
      <c r="FS8" s="114"/>
      <c r="FT8" s="114"/>
      <c r="FU8" s="114"/>
      <c r="FV8" s="114"/>
      <c r="FW8" s="114"/>
      <c r="FX8" s="113"/>
    </row>
    <row r="9" spans="1:186" s="95" customFormat="1" ht="30.75" customHeight="1" x14ac:dyDescent="0.3">
      <c r="A9" s="111"/>
      <c r="B9" s="111" t="s">
        <v>61</v>
      </c>
      <c r="C9" s="110"/>
      <c r="D9" s="110"/>
      <c r="E9" s="109">
        <f t="shared" ref="E9:E55" si="0">F9+G9+H9+I9+J9</f>
        <v>2568</v>
      </c>
      <c r="F9" s="108">
        <f>F10+F11+F12+F13+F14+F15+F16+F17+F18+F19+F20+F21+F22+F23+F24+F25+F26+F27+F28+F29+F30+F31+F32+F33+F34+F35+F36+F37+F38+F39+F40+F41+F42+F43+F44+F45+F46+F47+F48+F49+F50+F51+F52+F53+F54+F55</f>
        <v>620</v>
      </c>
      <c r="G9" s="108">
        <f>G10+G11+G12+G13+G14+G15+G16+G17+G18+G19+G20+G21+G22+G23+G24+G25+G26+G27+G28+G29+G30+G31+G32+G33+G34+G35+G36+G37+G38+G39+G40+G41+G42+G43+G44+G45+G46+G47+G48+G49+G50+G51+G52+G53+G54+G55</f>
        <v>769</v>
      </c>
      <c r="H9" s="108">
        <f>H10+H11+H12+H13+H14+H15+H16+H17+H18+H19+H20+H21+H22+H23+H24+H25+H26+H27+H28+H29+H30+H31+H32+H33+H34+H35+H36+H37+H38+H39+H40+H41+H42+H43+H44+H45+H46+H47+H48+H49+H50+H51+H52+H53+H54+H55</f>
        <v>244</v>
      </c>
      <c r="I9" s="108">
        <f>I10+I11+I12+I13+I14+I15+I16+I17+I18+I19+I20+I21+I22+I23+I24+I25+I26+I27+I28+I29+I30+I31+I32+I33+I34+I35+I36+I37+I38+I39+I40+I41+I42+I43+I44+I45+I46+I47+I48+I49+I50+I51+I52+I53+I54+I55</f>
        <v>554</v>
      </c>
      <c r="J9" s="108">
        <f>J10+J11+J12+J13+J14+J15+J16+J17+J18+J19+J20+J21+J22+J23+J24+J25+J26+J27+J28+J29+J30+J31+J32+J33+J34+J35+J36+J37+J38+J39+J40+J41+J42+J43+J44+J45+J46+J47+J48+J49+J50+J51+J52+J53+J54+J55</f>
        <v>381</v>
      </c>
      <c r="K9" s="107">
        <f t="shared" ref="K9:K55" si="1">L9+M9+N9+O9+P9</f>
        <v>2378</v>
      </c>
      <c r="L9" s="106">
        <f>L10+L11+L12+L13+L14+L15+L16+L17+L18+L19+L20+L21+L22+L23+L24+L25+L26+L27+L28+L29+L30+L31+L32+L33+L34+L35+L36+L37+L38+L39+L40+L41+L42+L43+L44+L45+L46+L47+L48+L49+L50+L51+L52+L53+L54+L55</f>
        <v>485</v>
      </c>
      <c r="M9" s="106">
        <f>M10+M11+M12+M13+M14+M15+M16+M17+M18+M19+M20+M21+M22+M23+M24+M25+M26+M27+M28+M29+M30+M31+M32+M33+M34+M35+M36+M37+M38+M39+M40+M41+M42+M43+M44+M45+M46+M47+M48+M49+M50+M51+M52+M53+M54+M55</f>
        <v>735</v>
      </c>
      <c r="N9" s="106">
        <f>N10+N11+N12+N13+N14+N15+N16+N17+N18+N19+N20+N21+N22+N23+N24+N25+N26+N27+N28+N29+N30+N31+N32+N33+N34+N35+N36+N37+N38+N39+N40+N41+N42+N43+N44+N45+N46+N47+N48+N49+N50+N51+N52+N53+N54+N55</f>
        <v>230</v>
      </c>
      <c r="O9" s="106">
        <f>O10+O11+O12+O13+O14+O15+O16+O17+O18+O19+O20+O21+O22+O23+O24+O25+O26+O27+O28+O29+O30+O31+O32+O33+O34+O35+O36+O37+O38+O39+O40+O41+O42+O43+O44+O45+O46+O47+O48+O49+O50+O51+O52+O53+O54+O55</f>
        <v>529</v>
      </c>
      <c r="P9" s="106">
        <f>P10+P11+P12+P13+P14+P15+P16+P17+P18+P19+P20+P21+P22+P23+P24+P25+P26+P27+P28+P29+P30+P31+P32+P33+P34+P35+P36+P37+P38+P39+P40+P41+P42+P43+P44+P45+P46+P47+P48+P49+P50+P51+P52+P53+P54+P55</f>
        <v>399</v>
      </c>
      <c r="Q9" s="107">
        <f t="shared" ref="Q9:Q55" si="2">R9+S9+T9+U9+V9</f>
        <v>1684</v>
      </c>
      <c r="R9" s="106">
        <f>R10+R11+R12+R13+R14+R15+R16+R17+R18+R19+R20+R21+R22+R23+R24+R25+R26+R27+R28+R29+R30+R31+R32+R33+R34+R35+R36+R37+R38+R39+R40+R41+R42+R43+R44+R45+R46+R47+R48+R49+R50+R51+R52+R53+R54+R55</f>
        <v>226</v>
      </c>
      <c r="S9" s="106">
        <f>S10+S11+S12+S13+S14+S15+S16+S17+S18+S19+S20+S21+S22+S23+S24+S25+S26+S27+S28+S29+S30+S31+S32+S33+S34+S35+S36+S37+S38+S39+S40+S41+S42+S43+S44+S45+S46+S47+S48+S49+S50+S51+S52+S53+S54+S55</f>
        <v>496</v>
      </c>
      <c r="T9" s="106">
        <f>T10+T11+T12+T13+T14+T15+T16+T17+T18+T19+T20+T21+T22+T23+T24+T25+T26+T27+T28+T29+T30+T31+T32+T33+T34+T35+T36+T37+T38+T39+T40+T41+T42+T43+T44+T45+T46+T47+T48+T49+T50+T51+T52+T53+T54+T55</f>
        <v>164</v>
      </c>
      <c r="U9" s="106">
        <f>U10+U11+U12+U13+U14+U15+U16+U17+U18+U19+U20+U21+U22+U23+U24+U25+U26+U27+U28+U29+U30+U31+U32+U33+U34+U35+U36+U37+U38+U39+U40+U41+U42+U43+U44+U45+U46+U47+U48+U49+U50+U51+U52+U53+U54+U55</f>
        <v>376</v>
      </c>
      <c r="V9" s="106">
        <f>V10+V11+V12+V13+V14+V15+V16+V17+V18+V19+V20+V21+V22+V23+V24+V25+V26+V27+V28+V29+V30+V31+V32+V33+V34+V35+V36+V37+V38+V39+V40+V41+V42+V43+V44+V45+V46+V47+V48+V49+V50+V51+V52+V53+V54+V55</f>
        <v>422</v>
      </c>
      <c r="W9" s="107">
        <f t="shared" ref="W9:W55" si="3">X9+Y9+Z9+AA9+AB9</f>
        <v>1879</v>
      </c>
      <c r="X9" s="106">
        <f>X10+X11+X12+X13+X14+X15+X16+X17+X18+X19+X20+X21+X22+X23+X24+X25+X26+X27+X28+X29+X30+X31+X32+X33+X34+X35+X36+X37+X38+X39+X40+X41+X42+X43+X44+X45+X46+X47+X48+X49+X50+X51+X52+X53+X54+X55</f>
        <v>288</v>
      </c>
      <c r="Y9" s="106">
        <f>Y10+Y11+Y12+Y13+Y14+Y15+Y16+Y17+Y18+Y19+Y20+Y21+Y22+Y23+Y24+Y25+Y26+Y27+Y28+Y29+Y30+Y31+Y32+Y33+Y34+Y35+Y36+Y37+Y38+Y39+Y40+Y41+Y42+Y43+Y44+Y45+Y46+Y47+Y48+Y49+Y50+Y51+Y52+Y53+Y54+Y55</f>
        <v>594</v>
      </c>
      <c r="Z9" s="106">
        <f>Z10+Z11+Z12+Z13+Z14+Z15+Z16+Z17+Z18+Z19+Z20+Z21+Z22+Z23+Z24+Z25+Z26+Z27+Z28+Z29+Z30+Z31+Z32+Z33+Z34+Z35+Z36+Z37+Z38+Z39+Z40+Z41+Z42+Z43+Z44+Z45+Z46+Z47+Z48+Z49+Z50+Z51+Z52+Z53+Z54+Z55</f>
        <v>176</v>
      </c>
      <c r="AA9" s="106">
        <f>AA10+AA11+AA12+AA13+AA14+AA15+AA16+AA17+AA18+AA19+AA20+AA21+AA22+AA23+AA24+AA25+AA26+AA27+AA28+AA29+AA30+AA31+AA32+AA33+AA34+AA35+AA36+AA37+AA38+AA39+AA40+AA41+AA42+AA43+AA44+AA45+AA46+AA47+AA48+AA49+AA50+AA51+AA52+AA53+AA54+AA55</f>
        <v>403</v>
      </c>
      <c r="AB9" s="106">
        <f>AB10+AB11+AB12+AB13+AB14+AB15+AB16+AB17+AB18+AB19+AB20+AB21+AB22+AB23+AB24+AB25+AB26+AB27+AB28+AB29+AB30+AB31+AB32+AB33+AB34+AB35+AB36+AB37+AB38+AB39+AB40+AB41+AB42+AB43+AB44+AB45+AB46+AB47+AB48+AB49+AB50+AB51+AB52+AB53+AB54+AB55</f>
        <v>418</v>
      </c>
      <c r="AC9" s="105"/>
      <c r="AD9" s="104">
        <f t="shared" ref="AD9:AD55" si="4">AE9+AF9+AG9+AH9+AI9</f>
        <v>1545</v>
      </c>
      <c r="AE9" s="103">
        <f>AE10+AE11+AE12+AE13+AE14+AE15+AE16+AE17+AE18+AE19+AE20+AE21+AE22+AE23+AE24+AE25+AE26+AE27+AE28+AE29+AE30+AE31+AE32+AE33+AE34+AE35+AE36+AE37+AE38+AE39+AE40+AE41+AE42+AE43+AE44+AE45+AE46+AE47+AE48+AE49+AE50+AE51+AE52+AE53+AE54+AE55</f>
        <v>222</v>
      </c>
      <c r="AF9" s="103">
        <f>AF10+AF11+AF12+AF13+AF14+AF15+AF16+AF17+AF18+AF19+AF20+AF21+AF22+AF23+AF24+AF25+AF26+AF27+AF28+AF29+AF30+AF31+AF32+AF33+AF34+AF35+AF36+AF37+AF38+AF39+AF40+AF41+AF42+AF43+AF44+AF45+AF46+AF47+AF48+AF49+AF50+AF51+AF52+AF53+AF54+AF55</f>
        <v>492</v>
      </c>
      <c r="AG9" s="103">
        <f>AG10+AG11+AG12+AG13+AG14+AG15+AG16+AG17+AG18+AG19+AG20+AG21+AG22+AG23+AG24+AG25+AG26+AG27+AG28+AG29+AG30+AG31+AG32+AG33+AG34+AG35+AG36+AG37+AG38+AG39+AG40+AG41+AG42+AG43+AG44+AG45+AG46+AG47+AG48+AG49+AG50+AG51+AG52+AG53+AG54+AG55</f>
        <v>157</v>
      </c>
      <c r="AH9" s="103">
        <f>AH10+AH11+AH12+AH13+AH14+AH15+AH16+AH17+AH18+AH19+AH20+AH21+AH22+AH23+AH24+AH25+AH26+AH27+AH28+AH29+AH30+AH31+AH32+AH33+AH34+AH35+AH36+AH37+AH38+AH39+AH40+AH41+AH42+AH43+AH44+AH45+AH46+AH47+AH48+AH49+AH50+AH51+AH52+AH53+AH54+AH55</f>
        <v>265</v>
      </c>
      <c r="AI9" s="103">
        <f>AI10+AI11+AI12+AI13+AI14+AI15+AI16+AI17+AI18+AI19+AI20+AI21+AI22+AI23+AI24+AI25+AI26+AI27+AI28+AI29+AI30+AI31+AI32+AI33+AI34+AI35+AI36+AI37+AI38+AI39+AI40+AI41+AI42+AI43+AI44+AI45+AI46+AI47+AI48+AI49+AI50+AI51+AI52+AI53+AI54+AI55</f>
        <v>409</v>
      </c>
      <c r="AJ9" s="104">
        <f t="shared" ref="AJ9:AJ55" si="5">AK9+AL9+AM9+AN9+AO9</f>
        <v>1586</v>
      </c>
      <c r="AK9" s="103">
        <f>AK10+AK11+AK12+AK13+AK14+AK15+AK16+AK17+AK18+AK19+AK20+AK21+AK22+AK23+AK24+AK25+AK26+AK27+AK28+AK29+AK30+AK31+AK32+AK33+AK34+AK35+AK36+AK37+AK38+AK39+AK40+AK41+AK42+AK43+AK44+AK45+AK46+AK47+AK48+AK49+AK50+AK51+AK52+AK53+AK54+AK55</f>
        <v>225</v>
      </c>
      <c r="AL9" s="103">
        <f>AL10+AL11+AL12+AL13+AL14+AL15+AL16+AL17+AL18+AL19+AL20+AL21+AL22+AL23+AL24+AL25+AL26+AL27+AL28+AL29+AL30+AL31+AL32+AL33+AL34+AL35+AL36+AL37+AL38+AL39+AL40+AL41+AL42+AL43+AL44+AL45+AL46+AL47+AL48+AL49+AL50+AL51+AL52+AL53+AL54+AL55</f>
        <v>508</v>
      </c>
      <c r="AM9" s="103">
        <f>AM10+AM11+AM12+AM13+AM14+AM15+AM16+AM17+AM18+AM19+AM20+AM21+AM22+AM23+AM24+AM25+AM26+AM27+AM28+AM29+AM30+AM31+AM32+AM33+AM34+AM35+AM36+AM37+AM38+AM39+AM40+AM41+AM42+AM43+AM44+AM45+AM46+AM47+AM48+AM49+AM50+AM51+AM52+AM53+AM54+AM55</f>
        <v>158</v>
      </c>
      <c r="AN9" s="103">
        <f>AN10+AN11+AN12+AN13+AN14+AN15+AN16+AN17+AN18+AN19+AN20+AN21+AN22+AN23+AN24+AN25+AN26+AN27+AN28+AN29+AN30+AN31+AN32+AN33+AN34+AN35+AN36+AN37+AN38+AN39+AN40+AN41+AN42+AN43+AN44+AN45+AN46+AN47+AN48+AN49+AN50+AN51+AN52+AN53+AN54+AN55</f>
        <v>292</v>
      </c>
      <c r="AO9" s="103">
        <f>AO10+AO11+AO12+AO13+AO14+AO15+AO16+AO17+AO18+AO19+AO20+AO21+AO22+AO23+AO24+AO25+AO26+AO27+AO28+AO29+AO30+AO31+AO32+AO33+AO34+AO35+AO36+AO37+AO38+AO39+AO40+AO41+AO42+AO43+AO44+AO45+AO46+AO47+AO48+AO49+AO50+AO51+AO52+AO53+AO54+AO55</f>
        <v>403</v>
      </c>
      <c r="AP9" s="104">
        <f t="shared" ref="AP9:AP55" si="6">AQ9+AR9+AS9+AT9+AU9</f>
        <v>-884</v>
      </c>
      <c r="AQ9" s="104">
        <f>R9-F9</f>
        <v>-394</v>
      </c>
      <c r="AR9" s="104">
        <f>S9-G9</f>
        <v>-273</v>
      </c>
      <c r="AS9" s="104">
        <f>T9-H9</f>
        <v>-80</v>
      </c>
      <c r="AT9" s="104">
        <f>U9-I9</f>
        <v>-178</v>
      </c>
      <c r="AU9" s="104">
        <f>V9-J9</f>
        <v>41</v>
      </c>
      <c r="AV9" s="104">
        <f t="shared" ref="AV9:AV55" si="7">AW9+AX9+AY9+AZ9+BA9</f>
        <v>195</v>
      </c>
      <c r="AW9" s="104">
        <f t="shared" ref="AW9:AW55" si="8">X9-R9</f>
        <v>62</v>
      </c>
      <c r="AX9" s="104">
        <f t="shared" ref="AX9:AX55" si="9">Y9-S9</f>
        <v>98</v>
      </c>
      <c r="AY9" s="104">
        <f t="shared" ref="AY9:AY55" si="10">Z9-T9</f>
        <v>12</v>
      </c>
      <c r="AZ9" s="104">
        <f t="shared" ref="AZ9:AZ55" si="11">AA9-U9</f>
        <v>27</v>
      </c>
      <c r="BA9" s="104">
        <f t="shared" ref="BA9:BA55" si="12">AB9-V9</f>
        <v>-4</v>
      </c>
      <c r="BB9" s="104">
        <f t="shared" ref="BB9:BB55" si="13">BC9+BD9+BE9+BF9+BG9</f>
        <v>1575</v>
      </c>
      <c r="BC9" s="103">
        <f>BC10+BC11+BC12+BC13+BC14+BC15+BC16+BC17+BC18+BC19+BC20+BC21+BC22+BC23+BC24+BC25+BC26+BC27+BC28+BC29+BC30+BC31+BC32+BC33+BC34+BC35+BC36+BC37+BC38+BC39+BC40+BC41+BC42+BC43+BC44+BC45+BC46+BC47+BC48+BC49+BC50+BC51+BC52+BC53+BC54+BC55</f>
        <v>223</v>
      </c>
      <c r="BD9" s="103">
        <f>BD10+BD11+BD12+BD13+BD14+BD15+BD16+BD17+BD18+BD19+BD20+BD21+BD22+BD23+BD24+BD25+BD26+BD27+BD28+BD29+BD30+BD31+BD32+BD33+BD34+BD35+BD36+BD37+BD38+BD39+BD40+BD41+BD42+BD43+BD44+BD45+BD46+BD47+BD48+BD49+BD50+BD51+BD52+BD53+BD54+BD55</f>
        <v>502</v>
      </c>
      <c r="BE9" s="103">
        <f>BE10+BE11+BE12+BE13+BE14+BE15+BE16+BE17+BE18+BE19+BE20+BE21+BE22+BE23+BE24+BE25+BE26+BE27+BE28+BE29+BE30+BE31+BE32+BE33+BE34+BE35+BE36+BE37+BE38+BE39+BE40+BE41+BE42+BE43+BE44+BE45+BE46+BE47+BE48+BE49+BE50+BE51+BE52+BE53+BE54+BE55</f>
        <v>156</v>
      </c>
      <c r="BF9" s="103">
        <f>BF10+BF11+BF12+BF13+BF14+BF15+BF16+BF17+BF18+BF19+BF20+BF21+BF22+BF23+BF24+BF25+BF26+BF27+BF28+BF29+BF30+BF31+BF32+BF33+BF34+BF35+BF36+BF37+BF38+BF39+BF40+BF41+BF42+BF43+BF44+BF45+BF46+BF47+BF48+BF49+BF50+BF51+BF52+BF53+BF54+BF55</f>
        <v>292</v>
      </c>
      <c r="BG9" s="103">
        <f>BG10+BG11+BG12+BG13+BG14+BG15+BG16+BG17+BG18+BG19+BG20+BG21+BG22+BG23+BG24+BG25+BG26+BG27+BG28+BG29+BG30+BG31+BG32+BG33+BG34+BG35+BG36+BG37+BG38+BG39+BG40+BG41+BG42+BG43+BG44+BG45+BG46+BG47+BG48+BG49+BG50+BG51+BG52+BG53+BG54+BG55</f>
        <v>402</v>
      </c>
      <c r="BH9" s="104">
        <f t="shared" ref="BH9:BH55" si="14">BI9+BJ9+BK9+BL9+BM9</f>
        <v>1485</v>
      </c>
      <c r="BI9" s="103">
        <f>BI10+BI11+BI12+BI13+BI14+BI15+BI16+BI17+BI18+BI19+BI20+BI21+BI22+BI23+BI24+BI25+BI26+BI27+BI28+BI29+BI30+BI31+BI32+BI33+BI34+BI35+BI36+BI37+BI38+BI39+BI40+BI41+BI42+BI43+BI44+BI45+BI46+BI47+BI48+BI49+BI50+BI51+BI52+BI53+BI54+BI55</f>
        <v>200</v>
      </c>
      <c r="BJ9" s="103">
        <f>BJ10+BJ11+BJ12+BJ13+BJ14+BJ15+BJ16+BJ17+BJ18+BJ19+BJ20+BJ21+BJ22+BJ23+BJ24+BJ25+BJ26+BJ27+BJ28+BJ29+BJ30+BJ31+BJ32+BJ33+BJ34+BJ35+BJ36+BJ37+BJ38+BJ39+BJ40+BJ41+BJ42+BJ43+BJ44+BJ45+BJ46+BJ47+BJ48+BJ49+BJ50+BJ51+BJ52+BJ53+BJ54+BJ55</f>
        <v>464</v>
      </c>
      <c r="BK9" s="103">
        <f>BK10+BK11+BK12+BK13+BK14+BK15+BK16+BK17+BK18+BK19+BK20+BK21+BK22+BK23+BK24+BK25+BK26+BK27+BK28+BK29+BK30+BK31+BK32+BK33+BK34+BK35+BK36+BK37+BK38+BK39+BK40+BK41+BK42+BK43+BK44+BK45+BK46+BK47+BK48+BK49+BK50+BK51+BK52+BK53+BK54+BK55</f>
        <v>154</v>
      </c>
      <c r="BL9" s="103">
        <f>BL10+BL11+BL12+BL13+BL14+BL15+BL16+BL17+BL18+BL19+BL20+BL21+BL22+BL23+BL24+BL25+BL26+BL27+BL28+BL29+BL30+BL31+BL32+BL33+BL34+BL35+BL36+BL37+BL38+BL39+BL40+BL41+BL42+BL43+BL44+BL45+BL46+BL47+BL48+BL49+BL50+BL51+BL52+BL53+BL54+BL55</f>
        <v>264</v>
      </c>
      <c r="BM9" s="103">
        <f>BM10+BM11+BM12+BM13+BM14+BM15+BM16+BM17+BM18+BM19+BM20+BM21+BM22+BM23+BM24+BM25+BM26+BM27+BM28+BM29+BM30+BM31+BM32+BM33+BM34+BM35+BM36+BM37+BM38+BM39+BM40+BM41+BM42+BM43+BM44+BM45+BM46+BM47+BM48+BM49+BM50+BM51+BM52+BM53+BM54+BM55</f>
        <v>403</v>
      </c>
      <c r="BN9" s="104"/>
      <c r="BO9" s="104">
        <f t="shared" ref="BO9:BO55" si="15">BP9+BQ9+BR9+BS9+BT9</f>
        <v>-792</v>
      </c>
      <c r="BP9" s="104">
        <f t="shared" ref="BP9:BP55" si="16">AK9-L9</f>
        <v>-260</v>
      </c>
      <c r="BQ9" s="104">
        <f t="shared" ref="BQ9:BQ55" si="17">AL9-M9</f>
        <v>-227</v>
      </c>
      <c r="BR9" s="104">
        <f t="shared" ref="BR9:BR55" si="18">AM9-N9</f>
        <v>-72</v>
      </c>
      <c r="BS9" s="104">
        <f t="shared" ref="BS9:BS55" si="19">AN9-O9</f>
        <v>-237</v>
      </c>
      <c r="BT9" s="104">
        <f t="shared" ref="BT9:BT55" si="20">AO9-P9</f>
        <v>4</v>
      </c>
      <c r="BU9" s="104">
        <f t="shared" ref="BU9:BU55" si="21">BV9+BW9+BX9+BY9+BZ9</f>
        <v>-833</v>
      </c>
      <c r="BV9" s="104">
        <f t="shared" ref="BV9:BV55" si="22">AE9-L9</f>
        <v>-263</v>
      </c>
      <c r="BW9" s="104">
        <f t="shared" ref="BW9:BW55" si="23">AF9-M9</f>
        <v>-243</v>
      </c>
      <c r="BX9" s="104">
        <f t="shared" ref="BX9:BX55" si="24">AG9-N9</f>
        <v>-73</v>
      </c>
      <c r="BY9" s="104">
        <f t="shared" ref="BY9:BY55" si="25">AH9-O9</f>
        <v>-264</v>
      </c>
      <c r="BZ9" s="104">
        <f t="shared" ref="BZ9:BZ55" si="26">AI9-P9</f>
        <v>10</v>
      </c>
      <c r="CA9" s="104">
        <f t="shared" ref="CA9:CA55" si="27">CB9+CC9+CD9+CE9+CF9</f>
        <v>-60</v>
      </c>
      <c r="CB9" s="103">
        <f>CB10+CB11+CB12+CB13+CB14+CB15+CB16+CB17+CB18+CB19+CB20+CB21+CB22+CB23+CB24+CB25+CB26+CB27+CB28+CB29+CB30+CB31+CB32+CB33+CB34+CB35+CB36+CB37+CB38+CB39+CB40+CB41+CB42+CB43+CB44+CB45+CB46+CB47+CB48+CB49+CB50+CB51+CB52+CB53+CB54+CB55</f>
        <v>-22</v>
      </c>
      <c r="CC9" s="103">
        <f>CC10+CC11+CC12+CC13+CC14+CC15+CC16+CC17+CC18+CC19+CC20+CC21+CC22+CC23+CC24+CC25+CC26+CC27+CC28+CC29+CC30+CC31+CC32+CC33+CC34+CC35+CC36+CC37+CC38+CC39+CC40+CC41+CC42+CC43+CC44+CC45+CC46+CC47+CC48+CC49+CC50+CC51+CC52+CC53+CC54+CC55</f>
        <v>-28</v>
      </c>
      <c r="CD9" s="103">
        <f>CD10+CD11+CD12+CD13+CD14+CD15+CD16+CD17+CD18+CD19+CD20+CD21+CD22+CD23+CD24+CD25+CD26+CD27+CD28+CD29+CD30+CD31+CD32+CD33+CD34+CD35+CD36+CD37+CD38+CD39+CD40+CD41+CD42+CD43+CD44+CD45+CD46+CD47+CD48+CD49+CD50+CD51+CD52+CD53+CD54+CD55</f>
        <v>-3</v>
      </c>
      <c r="CE9" s="103">
        <f>CE10+CE11+CE12+CE13+CE14+CE15+CE16+CE17+CE18+CE19+CE20+CE21+CE22+CE23+CE24+CE25+CE26+CE27+CE28+CE29+CE30+CE31+CE32+CE33+CE34+CE35+CE36+CE37+CE38+CE39+CE40+CE41+CE42+CE43+CE44+CE45+CE46+CE47+CE48+CE49+CE50+CE51+CE52+CE53+CE54+CE55</f>
        <v>-1</v>
      </c>
      <c r="CF9" s="103">
        <f>CF10+CF11+CF12+CF13+CF14+CF15+CF16+CF17+CF18+CF19+CF20+CF21+CF22+CF23+CF24+CF25+CF26+CF27+CF28+CF29+CF30+CF31+CF32+CF33+CF34+CF35+CF36+CF37+CF38+CF39+CF40+CF41+CF42+CF43+CF44+CF45+CF46+CF47+CF48+CF49+CF50+CF51+CF52+CF53+CF54+CF55</f>
        <v>-6</v>
      </c>
      <c r="CG9" s="104">
        <f t="shared" ref="CG9:CG55" si="28">CH9+CI9+CJ9+CK9+CL9</f>
        <v>41</v>
      </c>
      <c r="CH9" s="104">
        <f t="shared" ref="CH9:CH55" si="29">AK9-AE9</f>
        <v>3</v>
      </c>
      <c r="CI9" s="104">
        <f t="shared" ref="CI9:CI55" si="30">AL9-AF9</f>
        <v>16</v>
      </c>
      <c r="CJ9" s="104">
        <f t="shared" ref="CJ9:CJ55" si="31">AM9-AG9</f>
        <v>1</v>
      </c>
      <c r="CK9" s="104">
        <f t="shared" ref="CK9:CK55" si="32">AN9-AH9</f>
        <v>27</v>
      </c>
      <c r="CL9" s="104">
        <f t="shared" ref="CL9:CL55" si="33">AO9-AI9</f>
        <v>-6</v>
      </c>
      <c r="CM9" s="104">
        <f t="shared" ref="CM9:CM55" si="34">CN9+CO9+CP9+CQ9+CR9</f>
        <v>80476.400000000009</v>
      </c>
      <c r="CN9" s="103">
        <f>CN10+CN11+CN12+CN13+CN14+CN15+CN16+CN17+CN18+CN19+CN20+CN21+CN22+CN23+CN24+CN25+CN26+CN27+CN28+CN29+CN30+CN31+CN32+CN33+CN34+CN35+CN36+CN37+CN38+CN39+CN40+CN41+CN42+CN43+CN44+CN45+CN46+CN47+CN48+CN49+CN50+CN51+CN52+CN53+CN54+CN55</f>
        <v>24278.9</v>
      </c>
      <c r="CO9" s="103">
        <f>CO10+CO11+CO12+CO13+CO14+CO15+CO16+CO17+CO18+CO19+CO20+CO21+CO22+CO23+CO24+CO25+CO26+CO27+CO28+CO29+CO30+CO31+CO32+CO33+CO34+CO35+CO36+CO37+CO38+CO39+CO40+CO41+CO42+CO43+CO44+CO45+CO46+CO47+CO48+CO49+CO50+CO51+CO52+CO53+CO54+CO55</f>
        <v>36562.6</v>
      </c>
      <c r="CP9" s="103">
        <f>CP10+CP11+CP12+CP13+CP14+CP15+CP16+CP17+CP18+CP19+CP20+CP21+CP22+CP23+CP24+CP25+CP26+CP27+CP28+CP29+CP30+CP31+CP32+CP33+CP34+CP35+CP36+CP37+CP38+CP39+CP40+CP41+CP42+CP43+CP44+CP45+CP46+CP47+CP48+CP49+CP50+CP51+CP52+CP53+CP54+CP55</f>
        <v>6510.5</v>
      </c>
      <c r="CQ9" s="103">
        <f>CQ10+CQ11+CQ12+CQ13+CQ14+CQ15+CQ16+CQ17+CQ18+CQ19+CQ20+CQ21+CQ22+CQ23+CQ24+CQ25+CQ26+CQ27+CQ28+CQ29+CQ30+CQ31+CQ32+CQ33+CQ34+CQ35+CQ36+CQ37+CQ38+CQ39+CQ40+CQ41+CQ42+CQ43+CQ44+CQ45+CQ46+CQ47+CQ48+CQ49+CQ50+CQ51+CQ52+CQ53+CQ54+CQ55</f>
        <v>5766.1000000000013</v>
      </c>
      <c r="CR9" s="103">
        <f>CR10+CR11+CR12+CR13+CR14+CR15+CR16+CR17+CR18+CR19+CR20+CR21+CR22+CR23+CR24+CR25+CR26+CR27+CR28+CR29+CR30+CR31+CR32+CR33+CR34+CR35+CR36+CR37+CR38+CR39+CR40+CR41+CR42+CR43+CR44+CR45+CR46+CR47+CR48+CR49+CR50+CR51+CR52+CR53+CR54+CR55</f>
        <v>7358.3000000000011</v>
      </c>
      <c r="CS9" s="104">
        <f t="shared" ref="CS9:CS55" si="35">CT9+CU9+CV9+CW9+CX9</f>
        <v>80437.7</v>
      </c>
      <c r="CT9" s="103">
        <f t="shared" ref="CT9:DD9" si="36">CT10+CT11+CT12+CT13+CT14+CT15+CT16+CT17+CT18+CT19+CT20+CT21+CT22+CT23+CT24+CT25+CT26+CT27+CT28+CT29+CT30+CT31+CT32+CT33+CT34+CT35+CT36+CT37+CT38+CT39+CT40+CT41+CT42+CT43+CT44+CT45+CT46+CT47+CT48+CT49+CT50+CT51+CT52+CT53+CT54+CT55</f>
        <v>23083.9</v>
      </c>
      <c r="CU9" s="103">
        <f t="shared" si="36"/>
        <v>36517.499999999985</v>
      </c>
      <c r="CV9" s="103">
        <f t="shared" si="36"/>
        <v>5514.9000000000005</v>
      </c>
      <c r="CW9" s="103">
        <f t="shared" si="36"/>
        <v>5440.1</v>
      </c>
      <c r="CX9" s="103">
        <f t="shared" si="36"/>
        <v>9881.3000000000029</v>
      </c>
      <c r="CY9" s="103">
        <f t="shared" si="36"/>
        <v>77602.100000000006</v>
      </c>
      <c r="CZ9" s="103">
        <f t="shared" si="36"/>
        <v>21174.100000000002</v>
      </c>
      <c r="DA9" s="103">
        <f t="shared" si="36"/>
        <v>36451</v>
      </c>
      <c r="DB9" s="103">
        <f t="shared" si="36"/>
        <v>5431.2999999999993</v>
      </c>
      <c r="DC9" s="103">
        <f t="shared" si="36"/>
        <v>5284.2</v>
      </c>
      <c r="DD9" s="103">
        <f t="shared" si="36"/>
        <v>9261.5</v>
      </c>
      <c r="DE9" s="104">
        <f t="shared" ref="DE9:DE55" si="37">DF9+DG9+DH9+DI9+DJ9</f>
        <v>-90</v>
      </c>
      <c r="DF9" s="103">
        <f t="shared" ref="DF9:DN9" si="38">DF10+DF11+DF12+DF13+DF14+DF15+DF16+DF17+DF18+DF19+DF20+DF21+DF22+DF23+DF24+DF25+DF26+DF27+DF28+DF29+DF30+DF31+DF32+DF33+DF34+DF35+DF36+DF37+DF38+DF39+DF40+DF41+DF42+DF43+DF44+DF45+DF46+DF47+DF48+DF49+DF50+DF51+DF52+DF53+DF54+DF55</f>
        <v>-23</v>
      </c>
      <c r="DG9" s="103">
        <f t="shared" si="38"/>
        <v>-38</v>
      </c>
      <c r="DH9" s="103">
        <f t="shared" si="38"/>
        <v>-2</v>
      </c>
      <c r="DI9" s="103">
        <f t="shared" si="38"/>
        <v>-28</v>
      </c>
      <c r="DJ9" s="103">
        <f t="shared" si="38"/>
        <v>1</v>
      </c>
      <c r="DK9" s="103">
        <f t="shared" si="38"/>
        <v>1565</v>
      </c>
      <c r="DL9" s="103">
        <f t="shared" si="38"/>
        <v>221</v>
      </c>
      <c r="DM9" s="103">
        <f t="shared" si="38"/>
        <v>493</v>
      </c>
      <c r="DN9" s="103">
        <f t="shared" si="38"/>
        <v>499</v>
      </c>
      <c r="DO9" s="39">
        <f>DM9-DN9</f>
        <v>-6</v>
      </c>
      <c r="DP9" s="103">
        <f>DP10+DP11+DP12+DP13+DP14+DP15+DP16+DP17+DP18+DP19+DP20+DP21+DP22+DP23+DP24+DP25+DP26+DP27+DP28+DP29+DP30+DP31+DP32+DP33+DP34+DP35+DP36+DP37+DP38+DP39+DP40+DP41+DP42+DP43+DP44+DP45+DP46+DP47+DP48+DP49+DP50+DP51+DP52+DP53+DP54+DP55</f>
        <v>154</v>
      </c>
      <c r="DQ9" s="103">
        <f>DQ10+DQ11+DQ12+DQ13+DQ14+DQ15+DQ16+DQ17+DQ18+DQ19+DQ20+DQ21+DQ22+DQ23+DQ24+DQ25+DQ26+DQ27+DQ28+DQ29+DQ30+DQ31+DQ32+DQ33+DQ34+DQ35+DQ36+DQ37+DQ38+DQ39+DQ40+DQ41+DQ42+DQ43+DQ44+DQ45+DQ46+DQ47+DQ48+DQ49+DQ50+DQ51+DQ52+DQ53+DQ54+DQ55</f>
        <v>146</v>
      </c>
      <c r="DR9" s="39">
        <f>DP9-DQ9</f>
        <v>8</v>
      </c>
      <c r="DS9" s="103">
        <f>DS10+DS11+DS12+DS13+DS14+DS15+DS16+DS17+DS18+DS19+DS20+DS21+DS22+DS23+DS24+DS25+DS26+DS27+DS28+DS29+DS30+DS31+DS32+DS33+DS34+DS35+DS36+DS37+DS38+DS39+DS40+DS41+DS42+DS43+DS44+DS45+DS46+DS47+DS48+DS49+DS50+DS51+DS52+DS53+DS54+DS55</f>
        <v>291</v>
      </c>
      <c r="DT9" s="103">
        <f>DT10+DT11+DT12+DT13+DT14+DT15+DT16+DT17+DT18+DT19+DT20+DT21+DT22+DT23+DT24+DT25+DT26+DT27+DT28+DT29+DT30+DT31+DT32+DT33+DT34+DT35+DT36+DT37+DT38+DT39+DT40+DT41+DT42+DT43+DT44+DT45+DT46+DT47+DT48+DT49+DT50+DT51+DT52+DT53+DT54+DT55</f>
        <v>292</v>
      </c>
      <c r="DU9" s="39">
        <f>DS9-DT9</f>
        <v>-1</v>
      </c>
      <c r="DV9" s="103">
        <f>DV10+DV11+DV12+DV13+DV14+DV15+DV16+DV17+DV18+DV19+DV20+DV21+DV22+DV23+DV24+DV25+DV26+DV27+DV28+DV29+DV30+DV31+DV32+DV33+DV34+DV35+DV36+DV37+DV38+DV39+DV40+DV41+DV42+DV43+DV44+DV45+DV46+DV47+DV48+DV49+DV50+DV51+DV52+DV53+DV54+DV55</f>
        <v>406</v>
      </c>
      <c r="DW9" s="102">
        <f t="shared" ref="DW9:DW55" si="39">DX9+DY9+DZ9+EA9+EB9</f>
        <v>20</v>
      </c>
      <c r="DX9" s="101">
        <f>DX10+DX11+DX12+DX13+DX14+DX15+DX16+DX17+DX18+DX19+DX20+DX21+DX22+DX23+DX24+DX25+DX26+DX27+DX28+DX29+DX30+DX31+DX32+DX33+DX34+DX35+DX36+DX37+DX38+DX39+DX40+DX41+DX42+DX43+DX44+DX45+DX46+DX47+DX48+DX49+DX50+DX51+DX52+DX53+DX54+DX55</f>
        <v>-1</v>
      </c>
      <c r="DY9" s="101">
        <f>DY10+DY11+DY12+DY13+DY14+DY15+DY16+DY17+DY18+DY19+DY20+DY21+DY22+DY23+DY24+DY25+DY26+DY27+DY28+DY29+DY30+DY31+DY32+DY33+DY34+DY35+DY36+DY37+DY38+DY39+DY40+DY41+DY42+DY43+DY44+DY45+DY46+DY47+DY48+DY49+DY50+DY51+DY52+DY53+DY54+DY55</f>
        <v>1</v>
      </c>
      <c r="DZ9" s="101">
        <f>DZ10+DZ11+DZ12+DZ13+DZ14+DZ15+DZ16+DZ17+DZ18+DZ19+DZ20+DZ21+DZ22+DZ23+DZ24+DZ25+DZ26+DZ27+DZ28+DZ29+DZ30+DZ31+DZ32+DZ33+DZ34+DZ35+DZ36+DZ37+DZ38+DZ39+DZ40+DZ41+DZ42+DZ43+DZ44+DZ45+DZ46+DZ47+DZ48+DZ49+DZ50+DZ51+DZ52+DZ53+DZ54+DZ55</f>
        <v>-3</v>
      </c>
      <c r="EA9" s="101">
        <f>EA10+EA11+EA12+EA13+EA14+EA15+EA16+EA17+EA18+EA19+EA20+EA21+EA22+EA23+EA24+EA25+EA26+EA27+EA28+EA29+EA30+EA31+EA32+EA33+EA34+EA35+EA36+EA37+EA38+EA39+EA40+EA41+EA42+EA43+EA44+EA45+EA46+EA47+EA48+EA49+EA50+EA51+EA52+EA53+EA54+EA55</f>
        <v>26</v>
      </c>
      <c r="EB9" s="101">
        <f>EB10+EB11+EB12+EB13+EB14+EB15+EB16+EB17+EB18+EB19+EB20+EB21+EB22+EB23+EB24+EB25+EB26+EB27+EB28+EB29+EB30+EB31+EB32+EB33+EB34+EB35+EB36+EB37+EB38+EB39+EB40+EB41+EB42+EB43+EB44+EB45+EB46+EB47+EB48+EB49+EB50+EB51+EB52+EB53+EB54+EB55</f>
        <v>-3</v>
      </c>
      <c r="EC9" s="100" t="s">
        <v>60</v>
      </c>
      <c r="ED9" s="100" t="s">
        <v>60</v>
      </c>
      <c r="EE9" s="100" t="s">
        <v>60</v>
      </c>
      <c r="EF9" s="100" t="s">
        <v>60</v>
      </c>
      <c r="EG9" s="100" t="s">
        <v>60</v>
      </c>
      <c r="EH9" s="100" t="s">
        <v>60</v>
      </c>
      <c r="EI9" s="100" t="s">
        <v>60</v>
      </c>
      <c r="EJ9" s="100" t="s">
        <v>60</v>
      </c>
      <c r="EK9" s="100" t="s">
        <v>60</v>
      </c>
      <c r="EL9" s="100" t="s">
        <v>60</v>
      </c>
      <c r="EM9" s="100" t="s">
        <v>60</v>
      </c>
      <c r="EN9" s="100" t="s">
        <v>60</v>
      </c>
      <c r="EO9" s="100"/>
      <c r="EP9" s="100"/>
      <c r="EQ9" s="100"/>
      <c r="ER9" s="100"/>
      <c r="ES9" s="100" t="s">
        <v>60</v>
      </c>
      <c r="ET9" s="100" t="s">
        <v>60</v>
      </c>
      <c r="EU9" s="100" t="s">
        <v>60</v>
      </c>
      <c r="EV9" s="100" t="s">
        <v>60</v>
      </c>
      <c r="EW9" s="100" t="s">
        <v>60</v>
      </c>
      <c r="EX9" s="100" t="s">
        <v>60</v>
      </c>
      <c r="EY9" s="100" t="s">
        <v>60</v>
      </c>
      <c r="EZ9" s="100" t="s">
        <v>60</v>
      </c>
      <c r="FA9" s="100" t="s">
        <v>60</v>
      </c>
      <c r="FB9" s="100" t="s">
        <v>60</v>
      </c>
      <c r="FC9" s="100" t="s">
        <v>60</v>
      </c>
      <c r="FD9" s="100" t="s">
        <v>60</v>
      </c>
      <c r="FE9" s="100" t="s">
        <v>60</v>
      </c>
      <c r="FF9" s="100" t="s">
        <v>60</v>
      </c>
      <c r="FG9" s="100" t="s">
        <v>60</v>
      </c>
      <c r="FH9" s="100" t="s">
        <v>60</v>
      </c>
      <c r="FI9" s="100" t="s">
        <v>60</v>
      </c>
      <c r="FJ9" s="100" t="s">
        <v>60</v>
      </c>
      <c r="FK9" s="100" t="s">
        <v>60</v>
      </c>
      <c r="FL9" s="100" t="s">
        <v>60</v>
      </c>
      <c r="FM9" s="100" t="s">
        <v>60</v>
      </c>
      <c r="FN9" s="100" t="s">
        <v>60</v>
      </c>
      <c r="FO9" s="99"/>
      <c r="FP9" s="98"/>
      <c r="FQ9" s="98"/>
      <c r="FR9" s="98"/>
      <c r="FS9" s="98"/>
      <c r="FT9" s="98"/>
      <c r="FU9" s="98"/>
      <c r="FV9" s="98"/>
      <c r="FW9" s="97" t="e">
        <f>#REF!</f>
        <v>#REF!</v>
      </c>
      <c r="FX9" s="96"/>
    </row>
    <row r="10" spans="1:186" s="50" customFormat="1" ht="32.25" customHeight="1" x14ac:dyDescent="0.3">
      <c r="A10" s="90">
        <v>1</v>
      </c>
      <c r="B10" s="67" t="s">
        <v>59</v>
      </c>
      <c r="C10" s="89">
        <v>43972</v>
      </c>
      <c r="D10" s="88" t="s">
        <v>19</v>
      </c>
      <c r="E10" s="45">
        <f t="shared" si="0"/>
        <v>30</v>
      </c>
      <c r="F10" s="45">
        <v>8</v>
      </c>
      <c r="G10" s="45">
        <v>6</v>
      </c>
      <c r="H10" s="45">
        <v>3</v>
      </c>
      <c r="I10" s="45">
        <v>1</v>
      </c>
      <c r="J10" s="45">
        <v>12</v>
      </c>
      <c r="K10" s="43">
        <f t="shared" si="1"/>
        <v>32</v>
      </c>
      <c r="L10" s="43">
        <v>9</v>
      </c>
      <c r="M10" s="43">
        <v>5</v>
      </c>
      <c r="N10" s="43">
        <v>3</v>
      </c>
      <c r="O10" s="43">
        <v>1</v>
      </c>
      <c r="P10" s="43">
        <v>14</v>
      </c>
      <c r="Q10" s="43">
        <f t="shared" si="2"/>
        <v>26</v>
      </c>
      <c r="R10" s="43">
        <v>4</v>
      </c>
      <c r="S10" s="43">
        <v>5</v>
      </c>
      <c r="T10" s="43">
        <v>3</v>
      </c>
      <c r="U10" s="43">
        <v>1</v>
      </c>
      <c r="V10" s="43">
        <v>13</v>
      </c>
      <c r="W10" s="43">
        <f t="shared" si="3"/>
        <v>28</v>
      </c>
      <c r="X10" s="43">
        <v>5</v>
      </c>
      <c r="Y10" s="43">
        <v>4</v>
      </c>
      <c r="Z10" s="43">
        <v>3</v>
      </c>
      <c r="AA10" s="43">
        <v>1</v>
      </c>
      <c r="AB10" s="43">
        <v>15</v>
      </c>
      <c r="AC10" s="73" t="s">
        <v>19</v>
      </c>
      <c r="AD10" s="40">
        <f t="shared" si="4"/>
        <v>26</v>
      </c>
      <c r="AE10" s="40">
        <v>4</v>
      </c>
      <c r="AF10" s="40">
        <v>5</v>
      </c>
      <c r="AG10" s="40">
        <v>3</v>
      </c>
      <c r="AH10" s="40">
        <v>1</v>
      </c>
      <c r="AI10" s="40">
        <v>13</v>
      </c>
      <c r="AJ10" s="40">
        <f t="shared" si="5"/>
        <v>28</v>
      </c>
      <c r="AK10" s="40">
        <v>5</v>
      </c>
      <c r="AL10" s="40">
        <v>4</v>
      </c>
      <c r="AM10" s="40">
        <v>3</v>
      </c>
      <c r="AN10" s="40">
        <v>1</v>
      </c>
      <c r="AO10" s="40">
        <v>15</v>
      </c>
      <c r="AP10" s="40">
        <f t="shared" si="6"/>
        <v>-2</v>
      </c>
      <c r="AQ10" s="40">
        <f t="shared" ref="AQ10:AQ55" si="40">X10-F10</f>
        <v>-3</v>
      </c>
      <c r="AR10" s="40">
        <f t="shared" ref="AR10:AR55" si="41">Y10-G10</f>
        <v>-2</v>
      </c>
      <c r="AS10" s="40">
        <f t="shared" ref="AS10:AS55" si="42">T10-H10</f>
        <v>0</v>
      </c>
      <c r="AT10" s="40">
        <f t="shared" ref="AT10:AT55" si="43">U10-I10</f>
        <v>0</v>
      </c>
      <c r="AU10" s="40">
        <f t="shared" ref="AU10:AU55" si="44">AB10-J10</f>
        <v>3</v>
      </c>
      <c r="AV10" s="40">
        <f t="shared" si="7"/>
        <v>2</v>
      </c>
      <c r="AW10" s="40">
        <f t="shared" si="8"/>
        <v>1</v>
      </c>
      <c r="AX10" s="40">
        <f t="shared" si="9"/>
        <v>-1</v>
      </c>
      <c r="AY10" s="40">
        <f t="shared" si="10"/>
        <v>0</v>
      </c>
      <c r="AZ10" s="40">
        <f t="shared" si="11"/>
        <v>0</v>
      </c>
      <c r="BA10" s="40">
        <f t="shared" si="12"/>
        <v>2</v>
      </c>
      <c r="BB10" s="40">
        <f t="shared" si="13"/>
        <v>28</v>
      </c>
      <c r="BC10" s="40">
        <v>5</v>
      </c>
      <c r="BD10" s="40">
        <v>4</v>
      </c>
      <c r="BE10" s="40">
        <v>3</v>
      </c>
      <c r="BF10" s="40">
        <v>1</v>
      </c>
      <c r="BG10" s="40">
        <v>15</v>
      </c>
      <c r="BH10" s="40">
        <f t="shared" si="14"/>
        <v>28</v>
      </c>
      <c r="BI10" s="40">
        <v>4</v>
      </c>
      <c r="BJ10" s="40">
        <v>5</v>
      </c>
      <c r="BK10" s="40">
        <v>3</v>
      </c>
      <c r="BL10" s="40">
        <v>1</v>
      </c>
      <c r="BM10" s="40">
        <v>15</v>
      </c>
      <c r="BN10" s="40"/>
      <c r="BO10" s="40">
        <f t="shared" si="15"/>
        <v>-4</v>
      </c>
      <c r="BP10" s="40">
        <f t="shared" si="16"/>
        <v>-4</v>
      </c>
      <c r="BQ10" s="40">
        <f t="shared" si="17"/>
        <v>-1</v>
      </c>
      <c r="BR10" s="40">
        <f t="shared" si="18"/>
        <v>0</v>
      </c>
      <c r="BS10" s="40">
        <f t="shared" si="19"/>
        <v>0</v>
      </c>
      <c r="BT10" s="40">
        <f t="shared" si="20"/>
        <v>1</v>
      </c>
      <c r="BU10" s="40">
        <f t="shared" si="21"/>
        <v>-6</v>
      </c>
      <c r="BV10" s="40">
        <f t="shared" si="22"/>
        <v>-5</v>
      </c>
      <c r="BW10" s="40">
        <f t="shared" si="23"/>
        <v>0</v>
      </c>
      <c r="BX10" s="40">
        <f t="shared" si="24"/>
        <v>0</v>
      </c>
      <c r="BY10" s="40">
        <f t="shared" si="25"/>
        <v>0</v>
      </c>
      <c r="BZ10" s="40">
        <f t="shared" si="26"/>
        <v>-1</v>
      </c>
      <c r="CA10" s="40">
        <f t="shared" si="27"/>
        <v>2</v>
      </c>
      <c r="CB10" s="40">
        <f t="shared" ref="CB10:CB55" si="45">BI10-AE10</f>
        <v>0</v>
      </c>
      <c r="CC10" s="40">
        <f t="shared" ref="CC10:CC55" si="46">BJ10-AF10</f>
        <v>0</v>
      </c>
      <c r="CD10" s="40">
        <f t="shared" ref="CD10:CD55" si="47">BK10-AG10</f>
        <v>0</v>
      </c>
      <c r="CE10" s="40">
        <f t="shared" ref="CE10:CE55" si="48">BL10-AH10</f>
        <v>0</v>
      </c>
      <c r="CF10" s="40">
        <f t="shared" ref="CF10:CF55" si="49">BM10-AI10</f>
        <v>2</v>
      </c>
      <c r="CG10" s="40">
        <f t="shared" si="28"/>
        <v>2</v>
      </c>
      <c r="CH10" s="40">
        <f t="shared" si="29"/>
        <v>1</v>
      </c>
      <c r="CI10" s="40">
        <f t="shared" si="30"/>
        <v>-1</v>
      </c>
      <c r="CJ10" s="40">
        <f t="shared" si="31"/>
        <v>0</v>
      </c>
      <c r="CK10" s="40">
        <f t="shared" si="32"/>
        <v>0</v>
      </c>
      <c r="CL10" s="40">
        <f t="shared" si="33"/>
        <v>2</v>
      </c>
      <c r="CM10" s="40">
        <f t="shared" si="34"/>
        <v>1088.7</v>
      </c>
      <c r="CN10" s="40">
        <v>437.2</v>
      </c>
      <c r="CO10" s="40">
        <v>361.4</v>
      </c>
      <c r="CP10" s="40">
        <v>84.7</v>
      </c>
      <c r="CQ10" s="40">
        <v>52.1</v>
      </c>
      <c r="CR10" s="40">
        <v>153.30000000000001</v>
      </c>
      <c r="CS10" s="40">
        <f t="shared" si="35"/>
        <v>1090.8000000000002</v>
      </c>
      <c r="CT10" s="40">
        <v>330.5</v>
      </c>
      <c r="CU10" s="40">
        <v>430.7</v>
      </c>
      <c r="CV10" s="40">
        <v>84.2</v>
      </c>
      <c r="CW10" s="40">
        <v>47.5</v>
      </c>
      <c r="CX10" s="40">
        <v>197.9</v>
      </c>
      <c r="CY10" s="40">
        <f t="shared" ref="CY10:CY55" si="50">CZ10+DA10+DB10+DC10+DD10</f>
        <v>1072.0999999999999</v>
      </c>
      <c r="CZ10" s="40">
        <v>416.2</v>
      </c>
      <c r="DA10" s="40">
        <v>342.6</v>
      </c>
      <c r="DB10" s="40">
        <v>83</v>
      </c>
      <c r="DC10" s="40">
        <v>52.1</v>
      </c>
      <c r="DD10" s="40">
        <v>178.2</v>
      </c>
      <c r="DE10" s="40">
        <f t="shared" si="37"/>
        <v>0</v>
      </c>
      <c r="DF10" s="40">
        <f t="shared" ref="DF10:DF55" si="51">BI10-BC10</f>
        <v>-1</v>
      </c>
      <c r="DG10" s="40">
        <f t="shared" ref="DG10:DG55" si="52">BJ10-BD10</f>
        <v>1</v>
      </c>
      <c r="DH10" s="40">
        <f t="shared" ref="DH10:DH55" si="53">BK10-BE10</f>
        <v>0</v>
      </c>
      <c r="DI10" s="40">
        <f t="shared" ref="DI10:DI55" si="54">BL10-BF10</f>
        <v>0</v>
      </c>
      <c r="DJ10" s="40">
        <f t="shared" ref="DJ10:DJ55" si="55">BM10-BG10</f>
        <v>0</v>
      </c>
      <c r="DK10" s="40">
        <f t="shared" ref="DK10:DK55" si="56">DL10+DM10+DP10+DS10+DV10</f>
        <v>26</v>
      </c>
      <c r="DL10" s="40">
        <v>4</v>
      </c>
      <c r="DM10" s="40">
        <v>5</v>
      </c>
      <c r="DN10" s="40">
        <v>4</v>
      </c>
      <c r="DO10" s="39">
        <f>DM10-DN10</f>
        <v>1</v>
      </c>
      <c r="DP10" s="40">
        <v>3</v>
      </c>
      <c r="DQ10" s="40">
        <v>2</v>
      </c>
      <c r="DR10" s="39">
        <f>DP10-DQ10</f>
        <v>1</v>
      </c>
      <c r="DS10" s="40">
        <v>1</v>
      </c>
      <c r="DT10" s="40">
        <v>1</v>
      </c>
      <c r="DU10" s="39"/>
      <c r="DV10" s="40">
        <v>13</v>
      </c>
      <c r="DW10" s="37">
        <f t="shared" si="39"/>
        <v>0</v>
      </c>
      <c r="DX10" s="37">
        <f t="shared" ref="DX10:DX55" si="57">DL10-AE10</f>
        <v>0</v>
      </c>
      <c r="DY10" s="37">
        <f t="shared" ref="DY10:DY55" si="58">DM10-AF10</f>
        <v>0</v>
      </c>
      <c r="DZ10" s="37">
        <f t="shared" ref="DZ10:DZ55" si="59">DP10-AG10</f>
        <v>0</v>
      </c>
      <c r="EA10" s="37">
        <f t="shared" ref="EA10:EA55" si="60">DS10-AH10</f>
        <v>0</v>
      </c>
      <c r="EB10" s="37">
        <f t="shared" ref="EB10:EB55" si="61">DV10-AI10</f>
        <v>0</v>
      </c>
      <c r="EC10" s="35">
        <v>28505</v>
      </c>
      <c r="ED10" s="35">
        <v>28505</v>
      </c>
      <c r="EE10" s="35">
        <v>34183</v>
      </c>
      <c r="EF10" s="35">
        <v>31860</v>
      </c>
      <c r="EG10" s="35">
        <v>34042</v>
      </c>
      <c r="EH10" s="26">
        <v>29658.9</v>
      </c>
      <c r="EI10" s="26">
        <v>79.900000000000006</v>
      </c>
      <c r="EJ10" s="35">
        <v>31727.5</v>
      </c>
      <c r="EK10" s="35">
        <f t="shared" ref="EK10:EK55" si="62">37120*EI10%</f>
        <v>29658.880000000001</v>
      </c>
      <c r="EL10" s="35">
        <v>29658.9</v>
      </c>
      <c r="EM10" s="26">
        <f t="shared" ref="EM10:EM55" si="63">EL10-EH10</f>
        <v>0</v>
      </c>
      <c r="EN10" s="27">
        <v>28694.7</v>
      </c>
      <c r="EO10" s="27">
        <v>37598</v>
      </c>
      <c r="EP10" s="35">
        <v>31860</v>
      </c>
      <c r="EQ10" s="27">
        <v>37372</v>
      </c>
      <c r="ER10" s="33">
        <v>29658.880000000001</v>
      </c>
      <c r="ES10" s="35">
        <v>28694.7</v>
      </c>
      <c r="ET10" s="31"/>
      <c r="EU10" s="30">
        <v>31768.7</v>
      </c>
      <c r="EV10" s="28"/>
      <c r="EW10" s="28"/>
      <c r="EX10" s="28"/>
      <c r="EY10" s="28"/>
      <c r="EZ10" s="28"/>
      <c r="FA10" s="28">
        <v>37293.9</v>
      </c>
      <c r="FB10" s="27">
        <v>28931.4</v>
      </c>
      <c r="FC10" s="26">
        <f t="shared" ref="FC10:FC25" si="64">FB10-EZ10</f>
        <v>28931.4</v>
      </c>
      <c r="FD10" s="25">
        <f t="shared" ref="FD10:FD55" si="65">EN10/EC10*100</f>
        <v>100.66549728117874</v>
      </c>
      <c r="FE10" s="149">
        <f t="shared" ref="FE10:FE55" si="66">ES10/ED10*100</f>
        <v>100.66549728117874</v>
      </c>
      <c r="FF10" s="100">
        <f t="shared" ref="FF10:FF55" si="67">ET10/EE10*100</f>
        <v>0</v>
      </c>
      <c r="FG10" s="149">
        <f t="shared" ref="FG10:FG55" si="68">EU10/EF10*100</f>
        <v>99.713433772755806</v>
      </c>
      <c r="FH10" s="100">
        <f t="shared" ref="FH10:FH55" si="69">EV10/EG10*100</f>
        <v>0</v>
      </c>
      <c r="FI10" s="100">
        <f t="shared" ref="FI10:FI55" si="70">EW10/EG10*100</f>
        <v>0</v>
      </c>
      <c r="FJ10" s="100">
        <f t="shared" ref="FJ10:FJ55" si="71">EX10/EG10*100</f>
        <v>0</v>
      </c>
      <c r="FK10" s="100">
        <f t="shared" ref="FK10:FK55" si="72">EY10/EG10*100</f>
        <v>0</v>
      </c>
      <c r="FL10" s="149">
        <f t="shared" ref="FL10:FL55" si="73">FA10/EJ10*100</f>
        <v>117.54440154440155</v>
      </c>
      <c r="FM10" s="150">
        <f t="shared" ref="FM10:FM55" si="74">FB10/EK10*100</f>
        <v>97.547176427430841</v>
      </c>
      <c r="FN10" s="24">
        <f t="shared" ref="FN10:FN25" si="75">FB10/EL10*100</f>
        <v>97.547110648068539</v>
      </c>
      <c r="FO10" s="23" t="e">
        <f>#REF!/#REF!*100</f>
        <v>#REF!</v>
      </c>
      <c r="FP10" s="54" t="e">
        <f>#REF!/#REF!*100</f>
        <v>#REF!</v>
      </c>
      <c r="FQ10" s="54" t="e">
        <f>#REF!/#REF!*100</f>
        <v>#REF!</v>
      </c>
      <c r="FR10" s="21" t="e">
        <f>#REF!/#REF!*100</f>
        <v>#REF!</v>
      </c>
      <c r="FS10" s="20" t="e">
        <f t="shared" ref="FS10:FS55" si="76">FO10-FD10</f>
        <v>#REF!</v>
      </c>
      <c r="FT10" s="20" t="e">
        <f t="shared" ref="FT10:FT55" si="77">FP10-FF10</f>
        <v>#REF!</v>
      </c>
      <c r="FU10" s="53" t="e">
        <f t="shared" ref="FU10:FU55" si="78">FQ10-FH10</f>
        <v>#REF!</v>
      </c>
      <c r="FV10" s="20" t="e">
        <f t="shared" ref="FV10:FV55" si="79">FR10-FN10</f>
        <v>#REF!</v>
      </c>
      <c r="FW10" s="92" t="e">
        <f>#REF!</f>
        <v>#REF!</v>
      </c>
      <c r="FX10" s="51"/>
      <c r="FZ10" s="56" t="e">
        <f t="shared" ref="FZ10:FZ53" si="80">FD10-FO10</f>
        <v>#REF!</v>
      </c>
      <c r="GA10" s="56" t="e">
        <f t="shared" ref="GA10:GA53" si="81">FF10-FP10</f>
        <v>#REF!</v>
      </c>
      <c r="GB10" s="56" t="e">
        <f t="shared" ref="GB10:GB53" si="82">FH10-FQ10</f>
        <v>#REF!</v>
      </c>
      <c r="GC10" s="56" t="e">
        <f t="shared" ref="GC10:GC53" si="83">FN10-FR10</f>
        <v>#REF!</v>
      </c>
      <c r="GD10" s="56" t="str">
        <f>IF(OR(FE10&lt;95,FG10&lt;95,FL10&lt;95,FM10&lt;95),"нарушитель","ок")</f>
        <v>ок</v>
      </c>
    </row>
    <row r="11" spans="1:186" s="50" customFormat="1" ht="32.25" customHeight="1" x14ac:dyDescent="0.3">
      <c r="A11" s="90">
        <v>2</v>
      </c>
      <c r="B11" s="67" t="s">
        <v>58</v>
      </c>
      <c r="C11" s="89">
        <v>43973</v>
      </c>
      <c r="D11" s="88" t="s">
        <v>11</v>
      </c>
      <c r="E11" s="45">
        <f t="shared" si="0"/>
        <v>65</v>
      </c>
      <c r="F11" s="45">
        <v>22</v>
      </c>
      <c r="G11" s="45">
        <v>19</v>
      </c>
      <c r="H11" s="45">
        <v>8</v>
      </c>
      <c r="I11" s="45">
        <v>12</v>
      </c>
      <c r="J11" s="45">
        <v>4</v>
      </c>
      <c r="K11" s="43">
        <f t="shared" si="1"/>
        <v>56</v>
      </c>
      <c r="L11" s="43">
        <v>18</v>
      </c>
      <c r="M11" s="43">
        <v>17</v>
      </c>
      <c r="N11" s="43">
        <v>5</v>
      </c>
      <c r="O11" s="43">
        <v>12</v>
      </c>
      <c r="P11" s="43">
        <v>4</v>
      </c>
      <c r="Q11" s="43">
        <f t="shared" si="2"/>
        <v>30</v>
      </c>
      <c r="R11" s="43">
        <v>4</v>
      </c>
      <c r="S11" s="43">
        <v>12</v>
      </c>
      <c r="T11" s="43">
        <v>5</v>
      </c>
      <c r="U11" s="43">
        <v>3</v>
      </c>
      <c r="V11" s="43">
        <v>6</v>
      </c>
      <c r="W11" s="43">
        <f t="shared" si="3"/>
        <v>33</v>
      </c>
      <c r="X11" s="43">
        <v>4</v>
      </c>
      <c r="Y11" s="43">
        <v>14</v>
      </c>
      <c r="Z11" s="43">
        <v>5</v>
      </c>
      <c r="AA11" s="43">
        <v>4</v>
      </c>
      <c r="AB11" s="43">
        <v>6</v>
      </c>
      <c r="AC11" s="41" t="s">
        <v>11</v>
      </c>
      <c r="AD11" s="40">
        <f t="shared" si="4"/>
        <v>30</v>
      </c>
      <c r="AE11" s="40">
        <v>4</v>
      </c>
      <c r="AF11" s="40">
        <v>12</v>
      </c>
      <c r="AG11" s="40">
        <v>5</v>
      </c>
      <c r="AH11" s="40">
        <v>3</v>
      </c>
      <c r="AI11" s="40">
        <v>6</v>
      </c>
      <c r="AJ11" s="40">
        <f t="shared" si="5"/>
        <v>31</v>
      </c>
      <c r="AK11" s="40">
        <v>4</v>
      </c>
      <c r="AL11" s="40">
        <v>13</v>
      </c>
      <c r="AM11" s="40">
        <v>5</v>
      </c>
      <c r="AN11" s="40">
        <v>3</v>
      </c>
      <c r="AO11" s="40">
        <v>6</v>
      </c>
      <c r="AP11" s="40">
        <f t="shared" si="6"/>
        <v>-33</v>
      </c>
      <c r="AQ11" s="40">
        <f t="shared" si="40"/>
        <v>-18</v>
      </c>
      <c r="AR11" s="40">
        <f t="shared" si="41"/>
        <v>-5</v>
      </c>
      <c r="AS11" s="40">
        <f t="shared" si="42"/>
        <v>-3</v>
      </c>
      <c r="AT11" s="40">
        <f t="shared" si="43"/>
        <v>-9</v>
      </c>
      <c r="AU11" s="40">
        <f t="shared" si="44"/>
        <v>2</v>
      </c>
      <c r="AV11" s="40">
        <f t="shared" si="7"/>
        <v>3</v>
      </c>
      <c r="AW11" s="40">
        <f t="shared" si="8"/>
        <v>0</v>
      </c>
      <c r="AX11" s="40">
        <f t="shared" si="9"/>
        <v>2</v>
      </c>
      <c r="AY11" s="40">
        <f t="shared" si="10"/>
        <v>0</v>
      </c>
      <c r="AZ11" s="40">
        <f t="shared" si="11"/>
        <v>1</v>
      </c>
      <c r="BA11" s="40">
        <f t="shared" si="12"/>
        <v>0</v>
      </c>
      <c r="BB11" s="40">
        <f t="shared" si="13"/>
        <v>31</v>
      </c>
      <c r="BC11" s="40">
        <v>4</v>
      </c>
      <c r="BD11" s="40">
        <v>13</v>
      </c>
      <c r="BE11" s="40">
        <v>5</v>
      </c>
      <c r="BF11" s="40">
        <v>3</v>
      </c>
      <c r="BG11" s="40">
        <v>6</v>
      </c>
      <c r="BH11" s="40">
        <f t="shared" si="14"/>
        <v>27</v>
      </c>
      <c r="BI11" s="40">
        <v>4</v>
      </c>
      <c r="BJ11" s="40">
        <v>10</v>
      </c>
      <c r="BK11" s="40">
        <v>4</v>
      </c>
      <c r="BL11" s="40">
        <v>3</v>
      </c>
      <c r="BM11" s="40">
        <v>6</v>
      </c>
      <c r="BN11" s="40"/>
      <c r="BO11" s="40">
        <f t="shared" si="15"/>
        <v>-25</v>
      </c>
      <c r="BP11" s="40">
        <f t="shared" si="16"/>
        <v>-14</v>
      </c>
      <c r="BQ11" s="40">
        <f t="shared" si="17"/>
        <v>-4</v>
      </c>
      <c r="BR11" s="40">
        <f t="shared" si="18"/>
        <v>0</v>
      </c>
      <c r="BS11" s="40">
        <f t="shared" si="19"/>
        <v>-9</v>
      </c>
      <c r="BT11" s="40">
        <f t="shared" si="20"/>
        <v>2</v>
      </c>
      <c r="BU11" s="40">
        <f t="shared" si="21"/>
        <v>-26</v>
      </c>
      <c r="BV11" s="40">
        <f t="shared" si="22"/>
        <v>-14</v>
      </c>
      <c r="BW11" s="40">
        <f t="shared" si="23"/>
        <v>-5</v>
      </c>
      <c r="BX11" s="40">
        <f t="shared" si="24"/>
        <v>0</v>
      </c>
      <c r="BY11" s="40">
        <f t="shared" si="25"/>
        <v>-9</v>
      </c>
      <c r="BZ11" s="40">
        <f t="shared" si="26"/>
        <v>2</v>
      </c>
      <c r="CA11" s="40">
        <f t="shared" si="27"/>
        <v>-3</v>
      </c>
      <c r="CB11" s="40">
        <f t="shared" si="45"/>
        <v>0</v>
      </c>
      <c r="CC11" s="40">
        <f t="shared" si="46"/>
        <v>-2</v>
      </c>
      <c r="CD11" s="40">
        <f t="shared" si="47"/>
        <v>-1</v>
      </c>
      <c r="CE11" s="40">
        <f t="shared" si="48"/>
        <v>0</v>
      </c>
      <c r="CF11" s="40">
        <f t="shared" si="49"/>
        <v>0</v>
      </c>
      <c r="CG11" s="40">
        <f t="shared" si="28"/>
        <v>1</v>
      </c>
      <c r="CH11" s="40">
        <f t="shared" si="29"/>
        <v>0</v>
      </c>
      <c r="CI11" s="40">
        <f t="shared" si="30"/>
        <v>1</v>
      </c>
      <c r="CJ11" s="40">
        <f t="shared" si="31"/>
        <v>0</v>
      </c>
      <c r="CK11" s="40">
        <f t="shared" si="32"/>
        <v>0</v>
      </c>
      <c r="CL11" s="40">
        <f t="shared" si="33"/>
        <v>0</v>
      </c>
      <c r="CM11" s="40">
        <f t="shared" si="34"/>
        <v>1680.6</v>
      </c>
      <c r="CN11" s="40">
        <v>529.1</v>
      </c>
      <c r="CO11" s="40">
        <v>774.3</v>
      </c>
      <c r="CP11" s="40">
        <v>131.1</v>
      </c>
      <c r="CQ11" s="40">
        <v>152</v>
      </c>
      <c r="CR11" s="40">
        <v>94.1</v>
      </c>
      <c r="CS11" s="40">
        <f t="shared" si="35"/>
        <v>1614.7999999999997</v>
      </c>
      <c r="CT11" s="94">
        <v>357.4</v>
      </c>
      <c r="CU11" s="94">
        <v>919.3</v>
      </c>
      <c r="CV11" s="94">
        <v>85.1</v>
      </c>
      <c r="CW11" s="94">
        <v>143</v>
      </c>
      <c r="CX11" s="40">
        <v>110</v>
      </c>
      <c r="CY11" s="40">
        <f t="shared" si="50"/>
        <v>1621.2</v>
      </c>
      <c r="CZ11" s="40">
        <v>331.9</v>
      </c>
      <c r="DA11" s="94">
        <v>887.5</v>
      </c>
      <c r="DB11" s="40">
        <v>129.80000000000001</v>
      </c>
      <c r="DC11" s="94">
        <v>148.9</v>
      </c>
      <c r="DD11" s="40">
        <v>123.1</v>
      </c>
      <c r="DE11" s="40">
        <f t="shared" si="37"/>
        <v>-4</v>
      </c>
      <c r="DF11" s="40">
        <f t="shared" si="51"/>
        <v>0</v>
      </c>
      <c r="DG11" s="40">
        <f t="shared" si="52"/>
        <v>-3</v>
      </c>
      <c r="DH11" s="40">
        <f t="shared" si="53"/>
        <v>-1</v>
      </c>
      <c r="DI11" s="40">
        <f t="shared" si="54"/>
        <v>0</v>
      </c>
      <c r="DJ11" s="40">
        <f t="shared" si="55"/>
        <v>0</v>
      </c>
      <c r="DK11" s="40">
        <f t="shared" si="56"/>
        <v>30</v>
      </c>
      <c r="DL11" s="40">
        <v>4</v>
      </c>
      <c r="DM11" s="94">
        <v>12</v>
      </c>
      <c r="DN11" s="94">
        <v>13</v>
      </c>
      <c r="DO11" s="39">
        <f>DM11-DN11</f>
        <v>-1</v>
      </c>
      <c r="DP11" s="40">
        <v>5</v>
      </c>
      <c r="DQ11" s="40">
        <v>3</v>
      </c>
      <c r="DR11" s="39">
        <f>DP11-DQ11</f>
        <v>2</v>
      </c>
      <c r="DS11" s="94">
        <v>3</v>
      </c>
      <c r="DT11" s="94">
        <v>3</v>
      </c>
      <c r="DU11" s="39"/>
      <c r="DV11" s="40">
        <v>6</v>
      </c>
      <c r="DW11" s="37">
        <f t="shared" si="39"/>
        <v>0</v>
      </c>
      <c r="DX11" s="37">
        <f t="shared" si="57"/>
        <v>0</v>
      </c>
      <c r="DY11" s="37">
        <f t="shared" si="58"/>
        <v>0</v>
      </c>
      <c r="DZ11" s="37">
        <f t="shared" si="59"/>
        <v>0</v>
      </c>
      <c r="EA11" s="37">
        <f t="shared" si="60"/>
        <v>0</v>
      </c>
      <c r="EB11" s="37">
        <f t="shared" si="61"/>
        <v>0</v>
      </c>
      <c r="EC11" s="35">
        <v>27744</v>
      </c>
      <c r="ED11" s="35">
        <v>27744</v>
      </c>
      <c r="EE11" s="35">
        <v>35235</v>
      </c>
      <c r="EF11" s="35">
        <v>30947</v>
      </c>
      <c r="EG11" s="35">
        <v>35939</v>
      </c>
      <c r="EH11" s="26">
        <v>26466.6</v>
      </c>
      <c r="EI11" s="26">
        <v>71.3</v>
      </c>
      <c r="EJ11" s="35">
        <v>31285.7</v>
      </c>
      <c r="EK11" s="35">
        <f t="shared" si="62"/>
        <v>26466.559999999998</v>
      </c>
      <c r="EL11" s="35">
        <v>26466.6</v>
      </c>
      <c r="EM11" s="26">
        <f t="shared" si="63"/>
        <v>0</v>
      </c>
      <c r="EN11" s="27">
        <v>27909.9</v>
      </c>
      <c r="EO11" s="27">
        <v>37598</v>
      </c>
      <c r="EP11" s="35">
        <v>30947</v>
      </c>
      <c r="EQ11" s="27">
        <v>37372</v>
      </c>
      <c r="ER11" s="33">
        <v>26466.559999999998</v>
      </c>
      <c r="ES11" s="32">
        <v>27909.9</v>
      </c>
      <c r="ET11" s="31"/>
      <c r="EU11" s="30">
        <v>31642.799999999999</v>
      </c>
      <c r="EV11" s="28"/>
      <c r="EW11" s="28"/>
      <c r="EX11" s="28"/>
      <c r="EY11" s="28"/>
      <c r="EZ11" s="28"/>
      <c r="FA11" s="28">
        <v>31644</v>
      </c>
      <c r="FB11" s="27">
        <v>26283.599999999999</v>
      </c>
      <c r="FC11" s="26">
        <f t="shared" si="64"/>
        <v>26283.599999999999</v>
      </c>
      <c r="FD11" s="25">
        <f t="shared" si="65"/>
        <v>100.59796712802769</v>
      </c>
      <c r="FE11" s="149">
        <f t="shared" si="66"/>
        <v>100.59796712802769</v>
      </c>
      <c r="FF11" s="100">
        <f t="shared" si="67"/>
        <v>0</v>
      </c>
      <c r="FG11" s="149">
        <f t="shared" si="68"/>
        <v>102.24836009952499</v>
      </c>
      <c r="FH11" s="100">
        <f t="shared" si="69"/>
        <v>0</v>
      </c>
      <c r="FI11" s="100">
        <f t="shared" si="70"/>
        <v>0</v>
      </c>
      <c r="FJ11" s="100">
        <f t="shared" si="71"/>
        <v>0</v>
      </c>
      <c r="FK11" s="100">
        <f t="shared" si="72"/>
        <v>0</v>
      </c>
      <c r="FL11" s="149">
        <f t="shared" si="73"/>
        <v>101.14525166449849</v>
      </c>
      <c r="FM11" s="150">
        <f t="shared" si="74"/>
        <v>99.308712579194278</v>
      </c>
      <c r="FN11" s="24">
        <f t="shared" si="75"/>
        <v>99.30856249008184</v>
      </c>
      <c r="FO11" s="55" t="e">
        <f>#REF!/#REF!*100</f>
        <v>#REF!</v>
      </c>
      <c r="FP11" s="54" t="e">
        <f>#REF!/#REF!*100</f>
        <v>#REF!</v>
      </c>
      <c r="FQ11" s="54" t="e">
        <f>#REF!/#REF!*100</f>
        <v>#REF!</v>
      </c>
      <c r="FR11" s="21" t="e">
        <f>#REF!/#REF!*100</f>
        <v>#REF!</v>
      </c>
      <c r="FS11" s="20" t="e">
        <f t="shared" si="76"/>
        <v>#REF!</v>
      </c>
      <c r="FT11" s="20" t="e">
        <f t="shared" si="77"/>
        <v>#REF!</v>
      </c>
      <c r="FU11" s="53" t="e">
        <f t="shared" si="78"/>
        <v>#REF!</v>
      </c>
      <c r="FV11" s="20" t="e">
        <f t="shared" si="79"/>
        <v>#REF!</v>
      </c>
      <c r="FW11" s="93" t="e">
        <f>#REF!</f>
        <v>#REF!</v>
      </c>
      <c r="FX11" s="51"/>
      <c r="FZ11" s="56" t="e">
        <f t="shared" si="80"/>
        <v>#REF!</v>
      </c>
      <c r="GA11" s="56" t="e">
        <f t="shared" si="81"/>
        <v>#REF!</v>
      </c>
      <c r="GB11" s="56" t="e">
        <f t="shared" si="82"/>
        <v>#REF!</v>
      </c>
      <c r="GC11" s="56" t="e">
        <f t="shared" si="83"/>
        <v>#REF!</v>
      </c>
      <c r="GD11" s="56" t="str">
        <f t="shared" ref="GD11:GD55" si="84">IF(OR(FE11&lt;95,FG11&lt;95,FL11&lt;95,FM11&lt;95),"нарушитель","ок")</f>
        <v>ок</v>
      </c>
    </row>
    <row r="12" spans="1:186" ht="34.5" customHeight="1" x14ac:dyDescent="0.3">
      <c r="A12" s="90">
        <v>3</v>
      </c>
      <c r="B12" s="67" t="s">
        <v>57</v>
      </c>
      <c r="C12" s="89">
        <v>43973</v>
      </c>
      <c r="D12" s="88" t="s">
        <v>13</v>
      </c>
      <c r="E12" s="45">
        <f t="shared" si="0"/>
        <v>55</v>
      </c>
      <c r="F12" s="45">
        <v>18</v>
      </c>
      <c r="G12" s="45">
        <v>17</v>
      </c>
      <c r="H12" s="45">
        <v>5</v>
      </c>
      <c r="I12" s="45">
        <v>10</v>
      </c>
      <c r="J12" s="45">
        <v>5</v>
      </c>
      <c r="K12" s="43">
        <f t="shared" si="1"/>
        <v>45</v>
      </c>
      <c r="L12" s="43">
        <v>9</v>
      </c>
      <c r="M12" s="43">
        <v>17</v>
      </c>
      <c r="N12" s="43">
        <v>3</v>
      </c>
      <c r="O12" s="43">
        <v>10</v>
      </c>
      <c r="P12" s="43">
        <v>6</v>
      </c>
      <c r="Q12" s="43">
        <f t="shared" si="2"/>
        <v>31</v>
      </c>
      <c r="R12" s="43">
        <v>0</v>
      </c>
      <c r="S12" s="43">
        <v>12</v>
      </c>
      <c r="T12" s="43">
        <v>3</v>
      </c>
      <c r="U12" s="43">
        <v>10</v>
      </c>
      <c r="V12" s="43">
        <v>6</v>
      </c>
      <c r="W12" s="43">
        <f t="shared" si="3"/>
        <v>45</v>
      </c>
      <c r="X12" s="43">
        <v>9</v>
      </c>
      <c r="Y12" s="43">
        <v>17</v>
      </c>
      <c r="Z12" s="43">
        <v>3</v>
      </c>
      <c r="AA12" s="43">
        <v>10</v>
      </c>
      <c r="AB12" s="43">
        <v>6</v>
      </c>
      <c r="AC12" s="41" t="s">
        <v>13</v>
      </c>
      <c r="AD12" s="40">
        <f t="shared" si="4"/>
        <v>13</v>
      </c>
      <c r="AE12" s="40">
        <v>0</v>
      </c>
      <c r="AF12" s="40">
        <v>3</v>
      </c>
      <c r="AG12" s="40">
        <v>2</v>
      </c>
      <c r="AH12" s="40">
        <v>4</v>
      </c>
      <c r="AI12" s="40">
        <v>4</v>
      </c>
      <c r="AJ12" s="40">
        <f t="shared" si="5"/>
        <v>19</v>
      </c>
      <c r="AK12" s="40">
        <v>0</v>
      </c>
      <c r="AL12" s="40">
        <v>3</v>
      </c>
      <c r="AM12" s="40">
        <v>2</v>
      </c>
      <c r="AN12" s="40">
        <v>10</v>
      </c>
      <c r="AO12" s="40">
        <v>4</v>
      </c>
      <c r="AP12" s="40">
        <f t="shared" si="6"/>
        <v>-10</v>
      </c>
      <c r="AQ12" s="40">
        <f t="shared" si="40"/>
        <v>-9</v>
      </c>
      <c r="AR12" s="40">
        <f t="shared" si="41"/>
        <v>0</v>
      </c>
      <c r="AS12" s="40">
        <f t="shared" si="42"/>
        <v>-2</v>
      </c>
      <c r="AT12" s="40">
        <f t="shared" si="43"/>
        <v>0</v>
      </c>
      <c r="AU12" s="40">
        <f t="shared" si="44"/>
        <v>1</v>
      </c>
      <c r="AV12" s="40">
        <f t="shared" si="7"/>
        <v>14</v>
      </c>
      <c r="AW12" s="40">
        <f t="shared" si="8"/>
        <v>9</v>
      </c>
      <c r="AX12" s="40">
        <f t="shared" si="9"/>
        <v>5</v>
      </c>
      <c r="AY12" s="40">
        <f t="shared" si="10"/>
        <v>0</v>
      </c>
      <c r="AZ12" s="40">
        <f t="shared" si="11"/>
        <v>0</v>
      </c>
      <c r="BA12" s="40">
        <f t="shared" si="12"/>
        <v>0</v>
      </c>
      <c r="BB12" s="40">
        <f t="shared" si="13"/>
        <v>19</v>
      </c>
      <c r="BC12" s="40">
        <v>0</v>
      </c>
      <c r="BD12" s="40">
        <v>3</v>
      </c>
      <c r="BE12" s="40">
        <v>2</v>
      </c>
      <c r="BF12" s="40">
        <v>10</v>
      </c>
      <c r="BG12" s="40">
        <v>4</v>
      </c>
      <c r="BH12" s="40">
        <f t="shared" si="14"/>
        <v>11</v>
      </c>
      <c r="BI12" s="40">
        <v>0</v>
      </c>
      <c r="BJ12" s="40">
        <v>1</v>
      </c>
      <c r="BK12" s="40">
        <v>2</v>
      </c>
      <c r="BL12" s="40">
        <v>4</v>
      </c>
      <c r="BM12" s="40">
        <v>4</v>
      </c>
      <c r="BN12" s="40"/>
      <c r="BO12" s="40">
        <f t="shared" si="15"/>
        <v>-26</v>
      </c>
      <c r="BP12" s="40">
        <f t="shared" si="16"/>
        <v>-9</v>
      </c>
      <c r="BQ12" s="40">
        <f t="shared" si="17"/>
        <v>-14</v>
      </c>
      <c r="BR12" s="40">
        <f t="shared" si="18"/>
        <v>-1</v>
      </c>
      <c r="BS12" s="40">
        <f t="shared" si="19"/>
        <v>0</v>
      </c>
      <c r="BT12" s="40">
        <f t="shared" si="20"/>
        <v>-2</v>
      </c>
      <c r="BU12" s="40">
        <f t="shared" si="21"/>
        <v>-32</v>
      </c>
      <c r="BV12" s="40">
        <f t="shared" si="22"/>
        <v>-9</v>
      </c>
      <c r="BW12" s="40">
        <f t="shared" si="23"/>
        <v>-14</v>
      </c>
      <c r="BX12" s="40">
        <f t="shared" si="24"/>
        <v>-1</v>
      </c>
      <c r="BY12" s="40">
        <f t="shared" si="25"/>
        <v>-6</v>
      </c>
      <c r="BZ12" s="40">
        <f t="shared" si="26"/>
        <v>-2</v>
      </c>
      <c r="CA12" s="40">
        <f t="shared" si="27"/>
        <v>-2</v>
      </c>
      <c r="CB12" s="40">
        <f t="shared" si="45"/>
        <v>0</v>
      </c>
      <c r="CC12" s="40">
        <f t="shared" si="46"/>
        <v>-2</v>
      </c>
      <c r="CD12" s="40">
        <f t="shared" si="47"/>
        <v>0</v>
      </c>
      <c r="CE12" s="40">
        <f t="shared" si="48"/>
        <v>0</v>
      </c>
      <c r="CF12" s="40">
        <f t="shared" si="49"/>
        <v>0</v>
      </c>
      <c r="CG12" s="40">
        <f t="shared" si="28"/>
        <v>6</v>
      </c>
      <c r="CH12" s="40">
        <f t="shared" si="29"/>
        <v>0</v>
      </c>
      <c r="CI12" s="40">
        <f t="shared" si="30"/>
        <v>0</v>
      </c>
      <c r="CJ12" s="40">
        <f t="shared" si="31"/>
        <v>0</v>
      </c>
      <c r="CK12" s="40">
        <f t="shared" si="32"/>
        <v>6</v>
      </c>
      <c r="CL12" s="40">
        <f t="shared" si="33"/>
        <v>0</v>
      </c>
      <c r="CM12" s="40">
        <f t="shared" si="34"/>
        <v>1655.3999999999999</v>
      </c>
      <c r="CN12" s="40">
        <v>373.3</v>
      </c>
      <c r="CO12" s="40">
        <v>966.6</v>
      </c>
      <c r="CP12" s="40">
        <v>113.6</v>
      </c>
      <c r="CQ12" s="40">
        <v>115.6</v>
      </c>
      <c r="CR12" s="40">
        <v>86.3</v>
      </c>
      <c r="CS12" s="40">
        <f t="shared" si="35"/>
        <v>1617.4</v>
      </c>
      <c r="CT12" s="40">
        <v>0</v>
      </c>
      <c r="CU12" s="40">
        <v>1283.2</v>
      </c>
      <c r="CV12" s="40">
        <v>138.9</v>
      </c>
      <c r="CW12" s="40">
        <v>124</v>
      </c>
      <c r="CX12" s="40">
        <v>71.3</v>
      </c>
      <c r="CY12" s="40">
        <f t="shared" si="50"/>
        <v>1583.4</v>
      </c>
      <c r="CZ12" s="40">
        <v>359.9</v>
      </c>
      <c r="DA12" s="40">
        <v>898.5</v>
      </c>
      <c r="DB12" s="40">
        <v>108</v>
      </c>
      <c r="DC12" s="40">
        <v>113.5</v>
      </c>
      <c r="DD12" s="40">
        <v>103.5</v>
      </c>
      <c r="DE12" s="40">
        <f t="shared" si="37"/>
        <v>-8</v>
      </c>
      <c r="DF12" s="40">
        <f t="shared" si="51"/>
        <v>0</v>
      </c>
      <c r="DG12" s="40">
        <f t="shared" si="52"/>
        <v>-2</v>
      </c>
      <c r="DH12" s="40">
        <f t="shared" si="53"/>
        <v>0</v>
      </c>
      <c r="DI12" s="40">
        <f t="shared" si="54"/>
        <v>-6</v>
      </c>
      <c r="DJ12" s="40">
        <f t="shared" si="55"/>
        <v>0</v>
      </c>
      <c r="DK12" s="40">
        <f t="shared" si="56"/>
        <v>19</v>
      </c>
      <c r="DL12" s="40">
        <v>0</v>
      </c>
      <c r="DM12" s="40">
        <v>3</v>
      </c>
      <c r="DN12" s="40">
        <v>3</v>
      </c>
      <c r="DO12" s="39"/>
      <c r="DP12" s="40">
        <v>2</v>
      </c>
      <c r="DQ12" s="40">
        <v>1</v>
      </c>
      <c r="DR12" s="39">
        <f>DP12-DQ12</f>
        <v>1</v>
      </c>
      <c r="DS12" s="40">
        <v>10</v>
      </c>
      <c r="DT12" s="40">
        <v>10</v>
      </c>
      <c r="DU12" s="39"/>
      <c r="DV12" s="40">
        <v>4</v>
      </c>
      <c r="DW12" s="37">
        <f t="shared" si="39"/>
        <v>6</v>
      </c>
      <c r="DX12" s="37">
        <f t="shared" si="57"/>
        <v>0</v>
      </c>
      <c r="DY12" s="37">
        <f t="shared" si="58"/>
        <v>0</v>
      </c>
      <c r="DZ12" s="37">
        <f t="shared" si="59"/>
        <v>0</v>
      </c>
      <c r="EA12" s="37">
        <f t="shared" si="60"/>
        <v>6</v>
      </c>
      <c r="EB12" s="37">
        <f t="shared" si="61"/>
        <v>0</v>
      </c>
      <c r="EC12" s="35">
        <v>24910</v>
      </c>
      <c r="ED12" s="35">
        <v>24910</v>
      </c>
      <c r="EE12" s="35">
        <v>39767</v>
      </c>
      <c r="EF12" s="35">
        <v>35735</v>
      </c>
      <c r="EG12" s="35">
        <v>37265.300000000003</v>
      </c>
      <c r="EH12" s="26">
        <v>31589.1</v>
      </c>
      <c r="EI12" s="26">
        <v>85.1</v>
      </c>
      <c r="EJ12" s="35">
        <v>34950.5</v>
      </c>
      <c r="EK12" s="35">
        <f t="shared" si="62"/>
        <v>31589.119999999999</v>
      </c>
      <c r="EL12" s="35">
        <v>31589.1</v>
      </c>
      <c r="EM12" s="26">
        <f t="shared" si="63"/>
        <v>0</v>
      </c>
      <c r="EN12" s="27">
        <v>25699.7</v>
      </c>
      <c r="EO12" s="27">
        <v>37598</v>
      </c>
      <c r="EP12" s="35">
        <v>35735</v>
      </c>
      <c r="EQ12" s="27">
        <v>37372</v>
      </c>
      <c r="ER12" s="33">
        <v>31589.119999999999</v>
      </c>
      <c r="ES12" s="83">
        <v>25699.7</v>
      </c>
      <c r="ET12" s="71"/>
      <c r="EU12" s="30">
        <v>35734.5</v>
      </c>
      <c r="EV12" s="28"/>
      <c r="EW12" s="28"/>
      <c r="EX12" s="28"/>
      <c r="EY12" s="28"/>
      <c r="EZ12" s="28"/>
      <c r="FA12" s="28">
        <v>38633.199999999997</v>
      </c>
      <c r="FB12" s="27">
        <v>30753.9</v>
      </c>
      <c r="FC12" s="26">
        <f t="shared" si="64"/>
        <v>30753.9</v>
      </c>
      <c r="FD12" s="25">
        <f t="shared" si="65"/>
        <v>103.17021276595746</v>
      </c>
      <c r="FE12" s="149">
        <f t="shared" si="66"/>
        <v>103.17021276595746</v>
      </c>
      <c r="FF12" s="100">
        <f t="shared" si="67"/>
        <v>0</v>
      </c>
      <c r="FG12" s="149">
        <f t="shared" si="68"/>
        <v>99.998600811529315</v>
      </c>
      <c r="FH12" s="100">
        <f t="shared" si="69"/>
        <v>0</v>
      </c>
      <c r="FI12" s="100">
        <f t="shared" si="70"/>
        <v>0</v>
      </c>
      <c r="FJ12" s="100">
        <f t="shared" si="71"/>
        <v>0</v>
      </c>
      <c r="FK12" s="100">
        <f t="shared" si="72"/>
        <v>0</v>
      </c>
      <c r="FL12" s="149">
        <f t="shared" si="73"/>
        <v>110.53690219024048</v>
      </c>
      <c r="FM12" s="150">
        <f t="shared" si="74"/>
        <v>97.355988390939672</v>
      </c>
      <c r="FN12" s="24">
        <f t="shared" si="75"/>
        <v>97.35605002991538</v>
      </c>
      <c r="FO12" s="23">
        <v>0</v>
      </c>
      <c r="FP12" s="54" t="e">
        <f>#REF!/#REF!*100</f>
        <v>#REF!</v>
      </c>
      <c r="FQ12" s="54" t="e">
        <f>#REF!/#REF!*100</f>
        <v>#REF!</v>
      </c>
      <c r="FR12" s="54" t="e">
        <f>#REF!/#REF!*100</f>
        <v>#REF!</v>
      </c>
      <c r="FS12" s="20">
        <f t="shared" si="76"/>
        <v>-103.17021276595746</v>
      </c>
      <c r="FT12" s="20" t="e">
        <f t="shared" si="77"/>
        <v>#REF!</v>
      </c>
      <c r="FU12" s="20" t="e">
        <f t="shared" si="78"/>
        <v>#REF!</v>
      </c>
      <c r="FV12" s="20" t="e">
        <f t="shared" si="79"/>
        <v>#REF!</v>
      </c>
      <c r="FW12" s="93" t="e">
        <f>#REF!</f>
        <v>#REF!</v>
      </c>
      <c r="FX12" s="70"/>
      <c r="FZ12" s="56">
        <f t="shared" si="80"/>
        <v>103.17021276595746</v>
      </c>
      <c r="GA12" s="56" t="e">
        <f t="shared" si="81"/>
        <v>#REF!</v>
      </c>
      <c r="GB12" s="56" t="e">
        <f t="shared" si="82"/>
        <v>#REF!</v>
      </c>
      <c r="GC12" s="56" t="e">
        <f t="shared" si="83"/>
        <v>#REF!</v>
      </c>
      <c r="GD12" s="56" t="str">
        <f t="shared" si="84"/>
        <v>ок</v>
      </c>
    </row>
    <row r="13" spans="1:186" ht="32.25" customHeight="1" x14ac:dyDescent="0.3">
      <c r="A13" s="90">
        <v>4</v>
      </c>
      <c r="B13" s="67" t="s">
        <v>56</v>
      </c>
      <c r="C13" s="89">
        <v>43973</v>
      </c>
      <c r="D13" s="88" t="s">
        <v>19</v>
      </c>
      <c r="E13" s="45">
        <f t="shared" si="0"/>
        <v>45</v>
      </c>
      <c r="F13" s="44">
        <v>11</v>
      </c>
      <c r="G13" s="44">
        <v>11</v>
      </c>
      <c r="H13" s="44">
        <v>3</v>
      </c>
      <c r="I13" s="44">
        <v>14</v>
      </c>
      <c r="J13" s="44">
        <v>6</v>
      </c>
      <c r="K13" s="43">
        <f t="shared" si="1"/>
        <v>45</v>
      </c>
      <c r="L13" s="42">
        <v>11</v>
      </c>
      <c r="M13" s="42">
        <v>11</v>
      </c>
      <c r="N13" s="42">
        <v>3</v>
      </c>
      <c r="O13" s="42">
        <v>14</v>
      </c>
      <c r="P13" s="42">
        <v>6</v>
      </c>
      <c r="Q13" s="43">
        <f t="shared" si="2"/>
        <v>25</v>
      </c>
      <c r="R13" s="43">
        <v>3</v>
      </c>
      <c r="S13" s="43">
        <v>7</v>
      </c>
      <c r="T13" s="43">
        <v>3</v>
      </c>
      <c r="U13" s="43">
        <v>4</v>
      </c>
      <c r="V13" s="43">
        <v>8</v>
      </c>
      <c r="W13" s="43">
        <f t="shared" si="3"/>
        <v>25</v>
      </c>
      <c r="X13" s="43">
        <v>3</v>
      </c>
      <c r="Y13" s="43">
        <v>7</v>
      </c>
      <c r="Z13" s="43">
        <v>3</v>
      </c>
      <c r="AA13" s="43">
        <v>4</v>
      </c>
      <c r="AB13" s="43">
        <v>8</v>
      </c>
      <c r="AC13" s="73" t="s">
        <v>19</v>
      </c>
      <c r="AD13" s="40">
        <f t="shared" si="4"/>
        <v>26</v>
      </c>
      <c r="AE13" s="40">
        <v>3</v>
      </c>
      <c r="AF13" s="40">
        <v>7</v>
      </c>
      <c r="AG13" s="40">
        <v>3</v>
      </c>
      <c r="AH13" s="40">
        <v>4</v>
      </c>
      <c r="AI13" s="40">
        <v>9</v>
      </c>
      <c r="AJ13" s="40">
        <f t="shared" si="5"/>
        <v>21</v>
      </c>
      <c r="AK13" s="40">
        <v>2</v>
      </c>
      <c r="AL13" s="40">
        <v>4</v>
      </c>
      <c r="AM13" s="40">
        <v>3</v>
      </c>
      <c r="AN13" s="40">
        <v>4</v>
      </c>
      <c r="AO13" s="40">
        <v>8</v>
      </c>
      <c r="AP13" s="40">
        <f t="shared" si="6"/>
        <v>-20</v>
      </c>
      <c r="AQ13" s="40">
        <f t="shared" si="40"/>
        <v>-8</v>
      </c>
      <c r="AR13" s="40">
        <f t="shared" si="41"/>
        <v>-4</v>
      </c>
      <c r="AS13" s="40">
        <f t="shared" si="42"/>
        <v>0</v>
      </c>
      <c r="AT13" s="40">
        <f t="shared" si="43"/>
        <v>-10</v>
      </c>
      <c r="AU13" s="40">
        <f t="shared" si="44"/>
        <v>2</v>
      </c>
      <c r="AV13" s="40">
        <f t="shared" si="7"/>
        <v>0</v>
      </c>
      <c r="AW13" s="40">
        <f t="shared" si="8"/>
        <v>0</v>
      </c>
      <c r="AX13" s="40">
        <f t="shared" si="9"/>
        <v>0</v>
      </c>
      <c r="AY13" s="40">
        <f t="shared" si="10"/>
        <v>0</v>
      </c>
      <c r="AZ13" s="40">
        <f t="shared" si="11"/>
        <v>0</v>
      </c>
      <c r="BA13" s="40">
        <f t="shared" si="12"/>
        <v>0</v>
      </c>
      <c r="BB13" s="40">
        <f t="shared" si="13"/>
        <v>21</v>
      </c>
      <c r="BC13" s="40">
        <v>2</v>
      </c>
      <c r="BD13" s="40">
        <v>4</v>
      </c>
      <c r="BE13" s="40">
        <v>3</v>
      </c>
      <c r="BF13" s="40">
        <v>4</v>
      </c>
      <c r="BG13" s="40">
        <v>8</v>
      </c>
      <c r="BH13" s="40">
        <f t="shared" si="14"/>
        <v>21</v>
      </c>
      <c r="BI13" s="40">
        <v>2</v>
      </c>
      <c r="BJ13" s="40">
        <v>4</v>
      </c>
      <c r="BK13" s="40">
        <v>3</v>
      </c>
      <c r="BL13" s="40">
        <v>4</v>
      </c>
      <c r="BM13" s="40">
        <v>8</v>
      </c>
      <c r="BN13" s="40"/>
      <c r="BO13" s="40">
        <f t="shared" si="15"/>
        <v>-24</v>
      </c>
      <c r="BP13" s="40">
        <f t="shared" si="16"/>
        <v>-9</v>
      </c>
      <c r="BQ13" s="40">
        <f t="shared" si="17"/>
        <v>-7</v>
      </c>
      <c r="BR13" s="40">
        <f t="shared" si="18"/>
        <v>0</v>
      </c>
      <c r="BS13" s="40">
        <f t="shared" si="19"/>
        <v>-10</v>
      </c>
      <c r="BT13" s="40">
        <f t="shared" si="20"/>
        <v>2</v>
      </c>
      <c r="BU13" s="40">
        <f t="shared" si="21"/>
        <v>-19</v>
      </c>
      <c r="BV13" s="40">
        <f t="shared" si="22"/>
        <v>-8</v>
      </c>
      <c r="BW13" s="40">
        <f t="shared" si="23"/>
        <v>-4</v>
      </c>
      <c r="BX13" s="40">
        <f t="shared" si="24"/>
        <v>0</v>
      </c>
      <c r="BY13" s="40">
        <f t="shared" si="25"/>
        <v>-10</v>
      </c>
      <c r="BZ13" s="40">
        <f t="shared" si="26"/>
        <v>3</v>
      </c>
      <c r="CA13" s="40">
        <f t="shared" si="27"/>
        <v>-5</v>
      </c>
      <c r="CB13" s="40">
        <f t="shared" si="45"/>
        <v>-1</v>
      </c>
      <c r="CC13" s="40">
        <f t="shared" si="46"/>
        <v>-3</v>
      </c>
      <c r="CD13" s="40">
        <f t="shared" si="47"/>
        <v>0</v>
      </c>
      <c r="CE13" s="40">
        <f t="shared" si="48"/>
        <v>0</v>
      </c>
      <c r="CF13" s="40">
        <f t="shared" si="49"/>
        <v>-1</v>
      </c>
      <c r="CG13" s="40">
        <f t="shared" si="28"/>
        <v>-5</v>
      </c>
      <c r="CH13" s="40">
        <f t="shared" si="29"/>
        <v>-1</v>
      </c>
      <c r="CI13" s="40">
        <f t="shared" si="30"/>
        <v>-3</v>
      </c>
      <c r="CJ13" s="40">
        <f t="shared" si="31"/>
        <v>0</v>
      </c>
      <c r="CK13" s="40">
        <f t="shared" si="32"/>
        <v>0</v>
      </c>
      <c r="CL13" s="40">
        <f t="shared" si="33"/>
        <v>-1</v>
      </c>
      <c r="CM13" s="40">
        <f t="shared" si="34"/>
        <v>997.4</v>
      </c>
      <c r="CN13" s="40">
        <v>355.1</v>
      </c>
      <c r="CO13" s="40">
        <v>419.7</v>
      </c>
      <c r="CP13" s="40">
        <v>77.599999999999994</v>
      </c>
      <c r="CQ13" s="40">
        <v>70.400000000000006</v>
      </c>
      <c r="CR13" s="40">
        <v>74.599999999999994</v>
      </c>
      <c r="CS13" s="40">
        <f t="shared" si="35"/>
        <v>996.59999999999991</v>
      </c>
      <c r="CT13" s="40">
        <v>318.7</v>
      </c>
      <c r="CU13" s="40">
        <v>389.6</v>
      </c>
      <c r="CV13" s="40">
        <v>77.900000000000006</v>
      </c>
      <c r="CW13" s="40">
        <v>70.400000000000006</v>
      </c>
      <c r="CX13" s="40">
        <v>140</v>
      </c>
      <c r="CY13" s="40">
        <f t="shared" si="50"/>
        <v>950.8</v>
      </c>
      <c r="CZ13" s="40">
        <v>303.3</v>
      </c>
      <c r="DA13" s="40">
        <v>374.8</v>
      </c>
      <c r="DB13" s="40">
        <v>77</v>
      </c>
      <c r="DC13" s="40">
        <v>68.400000000000006</v>
      </c>
      <c r="DD13" s="40">
        <v>127.3</v>
      </c>
      <c r="DE13" s="40">
        <f t="shared" si="37"/>
        <v>0</v>
      </c>
      <c r="DF13" s="40">
        <f t="shared" si="51"/>
        <v>0</v>
      </c>
      <c r="DG13" s="40">
        <f t="shared" si="52"/>
        <v>0</v>
      </c>
      <c r="DH13" s="40">
        <f t="shared" si="53"/>
        <v>0</v>
      </c>
      <c r="DI13" s="40">
        <f t="shared" si="54"/>
        <v>0</v>
      </c>
      <c r="DJ13" s="40">
        <f t="shared" si="55"/>
        <v>0</v>
      </c>
      <c r="DK13" s="40">
        <f t="shared" si="56"/>
        <v>21</v>
      </c>
      <c r="DL13" s="40">
        <v>2</v>
      </c>
      <c r="DM13" s="40">
        <v>4</v>
      </c>
      <c r="DN13" s="40">
        <v>4</v>
      </c>
      <c r="DO13" s="39"/>
      <c r="DP13" s="40">
        <v>2</v>
      </c>
      <c r="DQ13" s="40">
        <v>3</v>
      </c>
      <c r="DR13" s="39">
        <f>DP13-DQ13</f>
        <v>-1</v>
      </c>
      <c r="DS13" s="40">
        <v>4</v>
      </c>
      <c r="DT13" s="40">
        <v>4</v>
      </c>
      <c r="DU13" s="39"/>
      <c r="DV13" s="40">
        <v>9</v>
      </c>
      <c r="DW13" s="37">
        <f t="shared" si="39"/>
        <v>-5</v>
      </c>
      <c r="DX13" s="37">
        <f t="shared" si="57"/>
        <v>-1</v>
      </c>
      <c r="DY13" s="37">
        <f t="shared" si="58"/>
        <v>-3</v>
      </c>
      <c r="DZ13" s="37">
        <f t="shared" si="59"/>
        <v>-1</v>
      </c>
      <c r="EA13" s="37">
        <f t="shared" si="60"/>
        <v>0</v>
      </c>
      <c r="EB13" s="37">
        <f t="shared" si="61"/>
        <v>0</v>
      </c>
      <c r="EC13" s="35">
        <v>22581</v>
      </c>
      <c r="ED13" s="35">
        <v>24178</v>
      </c>
      <c r="EE13" s="35">
        <v>26719</v>
      </c>
      <c r="EF13" s="35">
        <v>28810</v>
      </c>
      <c r="EG13" s="35">
        <v>26949</v>
      </c>
      <c r="EH13" s="26">
        <v>29993</v>
      </c>
      <c r="EI13" s="26">
        <v>80.8</v>
      </c>
      <c r="EJ13" s="35">
        <v>29112.7</v>
      </c>
      <c r="EK13" s="35">
        <f t="shared" si="62"/>
        <v>29992.959999999999</v>
      </c>
      <c r="EL13" s="35">
        <v>32536.7</v>
      </c>
      <c r="EM13" s="26">
        <f t="shared" si="63"/>
        <v>2543.7000000000007</v>
      </c>
      <c r="EN13" s="27">
        <v>24172.7</v>
      </c>
      <c r="EO13" s="27">
        <v>37598</v>
      </c>
      <c r="EP13" s="35">
        <v>28810</v>
      </c>
      <c r="EQ13" s="27">
        <v>37372</v>
      </c>
      <c r="ER13" s="33">
        <v>29992.959999999999</v>
      </c>
      <c r="ES13" s="32">
        <v>24172.7</v>
      </c>
      <c r="ET13" s="31"/>
      <c r="EU13" s="30">
        <v>28843.3</v>
      </c>
      <c r="EV13" s="28"/>
      <c r="EW13" s="28"/>
      <c r="EX13" s="28"/>
      <c r="EY13" s="28"/>
      <c r="EZ13" s="28"/>
      <c r="FA13" s="28">
        <v>29679.599999999999</v>
      </c>
      <c r="FB13" s="27">
        <v>30976.400000000001</v>
      </c>
      <c r="FC13" s="26">
        <f t="shared" si="64"/>
        <v>30976.400000000001</v>
      </c>
      <c r="FD13" s="25">
        <f t="shared" si="65"/>
        <v>107.04884637527125</v>
      </c>
      <c r="FE13" s="149">
        <f t="shared" si="66"/>
        <v>99.978079245595168</v>
      </c>
      <c r="FF13" s="100">
        <f t="shared" si="67"/>
        <v>0</v>
      </c>
      <c r="FG13" s="149">
        <f t="shared" si="68"/>
        <v>100.11558486636585</v>
      </c>
      <c r="FH13" s="100">
        <f t="shared" si="69"/>
        <v>0</v>
      </c>
      <c r="FI13" s="100">
        <f t="shared" si="70"/>
        <v>0</v>
      </c>
      <c r="FJ13" s="100">
        <f t="shared" si="71"/>
        <v>0</v>
      </c>
      <c r="FK13" s="100">
        <f t="shared" si="72"/>
        <v>0</v>
      </c>
      <c r="FL13" s="149">
        <f t="shared" si="73"/>
        <v>101.94726013045852</v>
      </c>
      <c r="FM13" s="149">
        <f t="shared" si="74"/>
        <v>103.27890278251964</v>
      </c>
      <c r="FN13" s="24">
        <f t="shared" si="75"/>
        <v>95.204492158086111</v>
      </c>
      <c r="FO13" s="23" t="e">
        <f>#REF!/#REF!*100</f>
        <v>#REF!</v>
      </c>
      <c r="FP13" s="54" t="e">
        <f>#REF!/#REF!*100</f>
        <v>#REF!</v>
      </c>
      <c r="FQ13" s="54" t="e">
        <f>#REF!/#REF!*100</f>
        <v>#REF!</v>
      </c>
      <c r="FR13" s="21" t="e">
        <f>#REF!/#REF!*100</f>
        <v>#REF!</v>
      </c>
      <c r="FS13" s="20" t="e">
        <f t="shared" si="76"/>
        <v>#REF!</v>
      </c>
      <c r="FT13" s="20" t="e">
        <f t="shared" si="77"/>
        <v>#REF!</v>
      </c>
      <c r="FU13" s="53" t="e">
        <f t="shared" si="78"/>
        <v>#REF!</v>
      </c>
      <c r="FV13" s="20" t="e">
        <f t="shared" si="79"/>
        <v>#REF!</v>
      </c>
      <c r="FW13" s="92" t="e">
        <f>#REF!</f>
        <v>#REF!</v>
      </c>
      <c r="FX13" s="70"/>
      <c r="FZ13" s="56" t="e">
        <f t="shared" si="80"/>
        <v>#REF!</v>
      </c>
      <c r="GA13" s="56" t="e">
        <f t="shared" si="81"/>
        <v>#REF!</v>
      </c>
      <c r="GB13" s="56" t="e">
        <f t="shared" si="82"/>
        <v>#REF!</v>
      </c>
      <c r="GC13" s="56" t="e">
        <f t="shared" si="83"/>
        <v>#REF!</v>
      </c>
      <c r="GD13" s="56" t="str">
        <f t="shared" si="84"/>
        <v>ок</v>
      </c>
    </row>
    <row r="14" spans="1:186" ht="32.25" customHeight="1" x14ac:dyDescent="0.3">
      <c r="A14" s="90">
        <v>5</v>
      </c>
      <c r="B14" s="67" t="s">
        <v>55</v>
      </c>
      <c r="C14" s="89">
        <v>43976</v>
      </c>
      <c r="D14" s="88" t="s">
        <v>19</v>
      </c>
      <c r="E14" s="45">
        <f t="shared" si="0"/>
        <v>37</v>
      </c>
      <c r="F14" s="44">
        <v>9</v>
      </c>
      <c r="G14" s="44">
        <v>9</v>
      </c>
      <c r="H14" s="44">
        <v>4</v>
      </c>
      <c r="I14" s="44">
        <v>6</v>
      </c>
      <c r="J14" s="44">
        <v>9</v>
      </c>
      <c r="K14" s="43">
        <f t="shared" si="1"/>
        <v>26</v>
      </c>
      <c r="L14" s="42">
        <v>2</v>
      </c>
      <c r="M14" s="42">
        <v>9</v>
      </c>
      <c r="N14" s="42">
        <v>3</v>
      </c>
      <c r="O14" s="42">
        <v>4</v>
      </c>
      <c r="P14" s="42">
        <v>8</v>
      </c>
      <c r="Q14" s="43">
        <f t="shared" si="2"/>
        <v>24</v>
      </c>
      <c r="R14" s="43">
        <v>2</v>
      </c>
      <c r="S14" s="43">
        <v>6</v>
      </c>
      <c r="T14" s="43">
        <v>3</v>
      </c>
      <c r="U14" s="43">
        <v>4</v>
      </c>
      <c r="V14" s="43">
        <v>9</v>
      </c>
      <c r="W14" s="43">
        <f t="shared" si="3"/>
        <v>24</v>
      </c>
      <c r="X14" s="43">
        <v>2</v>
      </c>
      <c r="Y14" s="43">
        <v>6</v>
      </c>
      <c r="Z14" s="43">
        <v>3</v>
      </c>
      <c r="AA14" s="43">
        <v>4</v>
      </c>
      <c r="AB14" s="43">
        <v>9</v>
      </c>
      <c r="AC14" s="73" t="s">
        <v>19</v>
      </c>
      <c r="AD14" s="40">
        <f t="shared" si="4"/>
        <v>24</v>
      </c>
      <c r="AE14" s="40">
        <v>2</v>
      </c>
      <c r="AF14" s="40">
        <v>6</v>
      </c>
      <c r="AG14" s="40">
        <v>2</v>
      </c>
      <c r="AH14" s="40">
        <v>4</v>
      </c>
      <c r="AI14" s="40">
        <v>10</v>
      </c>
      <c r="AJ14" s="40">
        <f t="shared" si="5"/>
        <v>24</v>
      </c>
      <c r="AK14" s="40">
        <v>2</v>
      </c>
      <c r="AL14" s="40">
        <v>6</v>
      </c>
      <c r="AM14" s="40">
        <v>2</v>
      </c>
      <c r="AN14" s="40">
        <v>4</v>
      </c>
      <c r="AO14" s="40">
        <v>10</v>
      </c>
      <c r="AP14" s="40">
        <f t="shared" si="6"/>
        <v>-13</v>
      </c>
      <c r="AQ14" s="40">
        <f t="shared" si="40"/>
        <v>-7</v>
      </c>
      <c r="AR14" s="40">
        <f t="shared" si="41"/>
        <v>-3</v>
      </c>
      <c r="AS14" s="40">
        <f t="shared" si="42"/>
        <v>-1</v>
      </c>
      <c r="AT14" s="40">
        <f t="shared" si="43"/>
        <v>-2</v>
      </c>
      <c r="AU14" s="40">
        <f t="shared" si="44"/>
        <v>0</v>
      </c>
      <c r="AV14" s="40">
        <f t="shared" si="7"/>
        <v>0</v>
      </c>
      <c r="AW14" s="40">
        <f t="shared" si="8"/>
        <v>0</v>
      </c>
      <c r="AX14" s="40">
        <f t="shared" si="9"/>
        <v>0</v>
      </c>
      <c r="AY14" s="40">
        <f t="shared" si="10"/>
        <v>0</v>
      </c>
      <c r="AZ14" s="40">
        <f t="shared" si="11"/>
        <v>0</v>
      </c>
      <c r="BA14" s="40">
        <f t="shared" si="12"/>
        <v>0</v>
      </c>
      <c r="BB14" s="40">
        <f t="shared" si="13"/>
        <v>24</v>
      </c>
      <c r="BC14" s="40">
        <v>2</v>
      </c>
      <c r="BD14" s="40">
        <v>6</v>
      </c>
      <c r="BE14" s="40">
        <v>2</v>
      </c>
      <c r="BF14" s="40">
        <v>4</v>
      </c>
      <c r="BG14" s="40">
        <v>10</v>
      </c>
      <c r="BH14" s="40">
        <f t="shared" si="14"/>
        <v>24</v>
      </c>
      <c r="BI14" s="40">
        <v>2</v>
      </c>
      <c r="BJ14" s="40">
        <v>6</v>
      </c>
      <c r="BK14" s="40">
        <v>2</v>
      </c>
      <c r="BL14" s="40">
        <v>4</v>
      </c>
      <c r="BM14" s="40">
        <v>10</v>
      </c>
      <c r="BN14" s="40"/>
      <c r="BO14" s="40">
        <f t="shared" si="15"/>
        <v>-2</v>
      </c>
      <c r="BP14" s="40">
        <f t="shared" si="16"/>
        <v>0</v>
      </c>
      <c r="BQ14" s="40">
        <f t="shared" si="17"/>
        <v>-3</v>
      </c>
      <c r="BR14" s="40">
        <f t="shared" si="18"/>
        <v>-1</v>
      </c>
      <c r="BS14" s="40">
        <f t="shared" si="19"/>
        <v>0</v>
      </c>
      <c r="BT14" s="40">
        <f t="shared" si="20"/>
        <v>2</v>
      </c>
      <c r="BU14" s="40">
        <f t="shared" si="21"/>
        <v>-2</v>
      </c>
      <c r="BV14" s="40">
        <f t="shared" si="22"/>
        <v>0</v>
      </c>
      <c r="BW14" s="40">
        <f t="shared" si="23"/>
        <v>-3</v>
      </c>
      <c r="BX14" s="40">
        <f t="shared" si="24"/>
        <v>-1</v>
      </c>
      <c r="BY14" s="40">
        <f t="shared" si="25"/>
        <v>0</v>
      </c>
      <c r="BZ14" s="40">
        <f t="shared" si="26"/>
        <v>2</v>
      </c>
      <c r="CA14" s="40">
        <f t="shared" si="27"/>
        <v>0</v>
      </c>
      <c r="CB14" s="40">
        <f t="shared" si="45"/>
        <v>0</v>
      </c>
      <c r="CC14" s="40">
        <f t="shared" si="46"/>
        <v>0</v>
      </c>
      <c r="CD14" s="40">
        <f t="shared" si="47"/>
        <v>0</v>
      </c>
      <c r="CE14" s="40">
        <f t="shared" si="48"/>
        <v>0</v>
      </c>
      <c r="CF14" s="40">
        <f t="shared" si="49"/>
        <v>0</v>
      </c>
      <c r="CG14" s="40">
        <f t="shared" si="28"/>
        <v>0</v>
      </c>
      <c r="CH14" s="40">
        <f t="shared" si="29"/>
        <v>0</v>
      </c>
      <c r="CI14" s="40">
        <f t="shared" si="30"/>
        <v>0</v>
      </c>
      <c r="CJ14" s="40">
        <f t="shared" si="31"/>
        <v>0</v>
      </c>
      <c r="CK14" s="40">
        <f t="shared" si="32"/>
        <v>0</v>
      </c>
      <c r="CL14" s="40">
        <f t="shared" si="33"/>
        <v>0</v>
      </c>
      <c r="CM14" s="40">
        <f t="shared" si="34"/>
        <v>1164.5</v>
      </c>
      <c r="CN14" s="40">
        <v>406.9</v>
      </c>
      <c r="CO14" s="40">
        <v>410.4</v>
      </c>
      <c r="CP14" s="40">
        <v>83.4</v>
      </c>
      <c r="CQ14" s="40">
        <v>106.4</v>
      </c>
      <c r="CR14" s="40">
        <v>157.4</v>
      </c>
      <c r="CS14" s="40">
        <f t="shared" si="35"/>
        <v>1260.5999999999999</v>
      </c>
      <c r="CT14" s="40">
        <v>391.6</v>
      </c>
      <c r="CU14" s="40">
        <v>381.9</v>
      </c>
      <c r="CV14" s="40">
        <v>85.3</v>
      </c>
      <c r="CW14" s="40">
        <v>103.3</v>
      </c>
      <c r="CX14" s="40">
        <v>298.5</v>
      </c>
      <c r="CY14" s="40">
        <f t="shared" si="50"/>
        <v>1143.0999999999999</v>
      </c>
      <c r="CZ14" s="40">
        <v>374.2</v>
      </c>
      <c r="DA14" s="40">
        <v>366.9</v>
      </c>
      <c r="DB14" s="40">
        <v>93</v>
      </c>
      <c r="DC14" s="40">
        <v>99.4</v>
      </c>
      <c r="DD14" s="40">
        <v>209.6</v>
      </c>
      <c r="DE14" s="40">
        <f t="shared" si="37"/>
        <v>0</v>
      </c>
      <c r="DF14" s="40">
        <f t="shared" si="51"/>
        <v>0</v>
      </c>
      <c r="DG14" s="40">
        <f t="shared" si="52"/>
        <v>0</v>
      </c>
      <c r="DH14" s="40">
        <f t="shared" si="53"/>
        <v>0</v>
      </c>
      <c r="DI14" s="40">
        <f t="shared" si="54"/>
        <v>0</v>
      </c>
      <c r="DJ14" s="40">
        <f t="shared" si="55"/>
        <v>0</v>
      </c>
      <c r="DK14" s="40">
        <f t="shared" si="56"/>
        <v>24</v>
      </c>
      <c r="DL14" s="40">
        <v>2</v>
      </c>
      <c r="DM14" s="40">
        <v>6</v>
      </c>
      <c r="DN14" s="40">
        <v>6</v>
      </c>
      <c r="DO14" s="39"/>
      <c r="DP14" s="40">
        <v>2</v>
      </c>
      <c r="DQ14" s="40">
        <v>2</v>
      </c>
      <c r="DR14" s="39"/>
      <c r="DS14" s="40">
        <v>4</v>
      </c>
      <c r="DT14" s="40">
        <v>4</v>
      </c>
      <c r="DU14" s="39"/>
      <c r="DV14" s="40">
        <v>10</v>
      </c>
      <c r="DW14" s="37">
        <f t="shared" si="39"/>
        <v>0</v>
      </c>
      <c r="DX14" s="37">
        <f t="shared" si="57"/>
        <v>0</v>
      </c>
      <c r="DY14" s="37">
        <f t="shared" si="58"/>
        <v>0</v>
      </c>
      <c r="DZ14" s="37">
        <f t="shared" si="59"/>
        <v>0</v>
      </c>
      <c r="EA14" s="37">
        <f t="shared" si="60"/>
        <v>0</v>
      </c>
      <c r="EB14" s="37">
        <f t="shared" si="61"/>
        <v>0</v>
      </c>
      <c r="EC14" s="35">
        <v>27200</v>
      </c>
      <c r="ED14" s="35">
        <v>27200</v>
      </c>
      <c r="EE14" s="35">
        <v>36595</v>
      </c>
      <c r="EF14" s="35">
        <v>34892</v>
      </c>
      <c r="EG14" s="35">
        <v>37133</v>
      </c>
      <c r="EH14" s="26">
        <v>32405.8</v>
      </c>
      <c r="EI14" s="26">
        <v>87.3</v>
      </c>
      <c r="EJ14" s="35">
        <v>36525.599999999999</v>
      </c>
      <c r="EK14" s="35">
        <f t="shared" si="62"/>
        <v>32405.759999999998</v>
      </c>
      <c r="EL14" s="35">
        <v>32405.8</v>
      </c>
      <c r="EM14" s="26">
        <f t="shared" si="63"/>
        <v>0</v>
      </c>
      <c r="EN14" s="27">
        <v>28929.200000000001</v>
      </c>
      <c r="EO14" s="27">
        <v>37598</v>
      </c>
      <c r="EP14" s="35">
        <v>34892</v>
      </c>
      <c r="EQ14" s="27">
        <v>37372</v>
      </c>
      <c r="ER14" s="33">
        <v>32405.759999999998</v>
      </c>
      <c r="ES14" s="32">
        <v>28807.599999999999</v>
      </c>
      <c r="ET14" s="71"/>
      <c r="EU14" s="30">
        <v>36152.800000000003</v>
      </c>
      <c r="EV14" s="28"/>
      <c r="EW14" s="28"/>
      <c r="EX14" s="28"/>
      <c r="EY14" s="28"/>
      <c r="EZ14" s="28"/>
      <c r="FA14" s="28">
        <v>37237.9</v>
      </c>
      <c r="FB14" s="27">
        <v>32427.200000000001</v>
      </c>
      <c r="FC14" s="26">
        <f t="shared" si="64"/>
        <v>32427.200000000001</v>
      </c>
      <c r="FD14" s="25">
        <f t="shared" si="65"/>
        <v>106.35735294117647</v>
      </c>
      <c r="FE14" s="149">
        <f t="shared" si="66"/>
        <v>105.91029411764706</v>
      </c>
      <c r="FF14" s="100">
        <f t="shared" si="67"/>
        <v>0</v>
      </c>
      <c r="FG14" s="149">
        <f t="shared" si="68"/>
        <v>103.6134357445833</v>
      </c>
      <c r="FH14" s="100">
        <f t="shared" si="69"/>
        <v>0</v>
      </c>
      <c r="FI14" s="100">
        <f t="shared" si="70"/>
        <v>0</v>
      </c>
      <c r="FJ14" s="100">
        <f t="shared" si="71"/>
        <v>0</v>
      </c>
      <c r="FK14" s="100">
        <f t="shared" si="72"/>
        <v>0</v>
      </c>
      <c r="FL14" s="149">
        <f t="shared" si="73"/>
        <v>101.95013908053529</v>
      </c>
      <c r="FM14" s="149">
        <f t="shared" si="74"/>
        <v>100.06616107753683</v>
      </c>
      <c r="FN14" s="68">
        <f t="shared" si="75"/>
        <v>100.06603756117734</v>
      </c>
      <c r="FO14" s="23" t="e">
        <f>#REF!/#REF!*100</f>
        <v>#REF!</v>
      </c>
      <c r="FP14" s="54" t="e">
        <f>#REF!/#REF!*100</f>
        <v>#REF!</v>
      </c>
      <c r="FQ14" s="22" t="e">
        <f>#REF!/#REF!*100</f>
        <v>#REF!</v>
      </c>
      <c r="FR14" s="54" t="e">
        <f>#REF!/#REF!*100</f>
        <v>#REF!</v>
      </c>
      <c r="FS14" s="20" t="e">
        <f t="shared" si="76"/>
        <v>#REF!</v>
      </c>
      <c r="FT14" s="20" t="e">
        <f t="shared" si="77"/>
        <v>#REF!</v>
      </c>
      <c r="FU14" s="20" t="e">
        <f t="shared" si="78"/>
        <v>#REF!</v>
      </c>
      <c r="FV14" s="20" t="e">
        <f t="shared" si="79"/>
        <v>#REF!</v>
      </c>
      <c r="FW14" s="91" t="e">
        <f>#REF!</f>
        <v>#REF!</v>
      </c>
      <c r="FX14" s="70"/>
      <c r="FZ14" s="56" t="e">
        <f t="shared" si="80"/>
        <v>#REF!</v>
      </c>
      <c r="GA14" s="56" t="e">
        <f t="shared" si="81"/>
        <v>#REF!</v>
      </c>
      <c r="GB14" s="56" t="e">
        <f t="shared" si="82"/>
        <v>#REF!</v>
      </c>
      <c r="GC14" s="56" t="e">
        <f t="shared" si="83"/>
        <v>#REF!</v>
      </c>
      <c r="GD14" s="56" t="str">
        <f t="shared" si="84"/>
        <v>ок</v>
      </c>
    </row>
    <row r="15" spans="1:186" s="50" customFormat="1" ht="32.25" customHeight="1" x14ac:dyDescent="0.3">
      <c r="A15" s="90">
        <v>6</v>
      </c>
      <c r="B15" s="67" t="s">
        <v>54</v>
      </c>
      <c r="C15" s="89">
        <v>43976</v>
      </c>
      <c r="D15" s="88" t="s">
        <v>11</v>
      </c>
      <c r="E15" s="45">
        <f t="shared" si="0"/>
        <v>40</v>
      </c>
      <c r="F15" s="44">
        <v>12</v>
      </c>
      <c r="G15" s="44">
        <v>8</v>
      </c>
      <c r="H15" s="44">
        <v>3</v>
      </c>
      <c r="I15" s="44">
        <v>7</v>
      </c>
      <c r="J15" s="44">
        <v>10</v>
      </c>
      <c r="K15" s="43">
        <f t="shared" si="1"/>
        <v>31</v>
      </c>
      <c r="L15" s="42">
        <v>4</v>
      </c>
      <c r="M15" s="42">
        <v>8</v>
      </c>
      <c r="N15" s="42">
        <v>3</v>
      </c>
      <c r="O15" s="42">
        <v>7</v>
      </c>
      <c r="P15" s="42">
        <v>9</v>
      </c>
      <c r="Q15" s="43">
        <f t="shared" si="2"/>
        <v>23</v>
      </c>
      <c r="R15" s="43">
        <v>4</v>
      </c>
      <c r="S15" s="43">
        <v>4</v>
      </c>
      <c r="T15" s="43">
        <v>3</v>
      </c>
      <c r="U15" s="43">
        <v>4</v>
      </c>
      <c r="V15" s="43">
        <v>8</v>
      </c>
      <c r="W15" s="43">
        <f t="shared" si="3"/>
        <v>23</v>
      </c>
      <c r="X15" s="43">
        <v>3</v>
      </c>
      <c r="Y15" s="43">
        <v>5</v>
      </c>
      <c r="Z15" s="43">
        <v>3</v>
      </c>
      <c r="AA15" s="43">
        <v>4</v>
      </c>
      <c r="AB15" s="43">
        <v>8</v>
      </c>
      <c r="AC15" s="41" t="s">
        <v>11</v>
      </c>
      <c r="AD15" s="40">
        <f t="shared" si="4"/>
        <v>23</v>
      </c>
      <c r="AE15" s="40">
        <v>4</v>
      </c>
      <c r="AF15" s="40">
        <v>4</v>
      </c>
      <c r="AG15" s="40">
        <v>2</v>
      </c>
      <c r="AH15" s="40">
        <v>4</v>
      </c>
      <c r="AI15" s="40">
        <v>9</v>
      </c>
      <c r="AJ15" s="40">
        <f t="shared" si="5"/>
        <v>23</v>
      </c>
      <c r="AK15" s="40">
        <v>3</v>
      </c>
      <c r="AL15" s="40">
        <v>5</v>
      </c>
      <c r="AM15" s="40">
        <v>2</v>
      </c>
      <c r="AN15" s="40">
        <v>4</v>
      </c>
      <c r="AO15" s="40">
        <v>9</v>
      </c>
      <c r="AP15" s="40">
        <f t="shared" si="6"/>
        <v>-17</v>
      </c>
      <c r="AQ15" s="40">
        <f t="shared" si="40"/>
        <v>-9</v>
      </c>
      <c r="AR15" s="40">
        <f t="shared" si="41"/>
        <v>-3</v>
      </c>
      <c r="AS15" s="40">
        <f t="shared" si="42"/>
        <v>0</v>
      </c>
      <c r="AT15" s="40">
        <f t="shared" si="43"/>
        <v>-3</v>
      </c>
      <c r="AU15" s="40">
        <f t="shared" si="44"/>
        <v>-2</v>
      </c>
      <c r="AV15" s="40">
        <f t="shared" si="7"/>
        <v>0</v>
      </c>
      <c r="AW15" s="40">
        <f t="shared" si="8"/>
        <v>-1</v>
      </c>
      <c r="AX15" s="40">
        <f t="shared" si="9"/>
        <v>1</v>
      </c>
      <c r="AY15" s="40">
        <f t="shared" si="10"/>
        <v>0</v>
      </c>
      <c r="AZ15" s="40">
        <f t="shared" si="11"/>
        <v>0</v>
      </c>
      <c r="BA15" s="40">
        <f t="shared" si="12"/>
        <v>0</v>
      </c>
      <c r="BB15" s="40">
        <f t="shared" si="13"/>
        <v>23</v>
      </c>
      <c r="BC15" s="40">
        <v>3</v>
      </c>
      <c r="BD15" s="40">
        <v>5</v>
      </c>
      <c r="BE15" s="40">
        <v>2</v>
      </c>
      <c r="BF15" s="40">
        <v>4</v>
      </c>
      <c r="BG15" s="40">
        <v>9</v>
      </c>
      <c r="BH15" s="40">
        <f t="shared" si="14"/>
        <v>22</v>
      </c>
      <c r="BI15" s="40">
        <v>2</v>
      </c>
      <c r="BJ15" s="40">
        <v>5</v>
      </c>
      <c r="BK15" s="40">
        <v>2</v>
      </c>
      <c r="BL15" s="40">
        <v>4</v>
      </c>
      <c r="BM15" s="40">
        <v>9</v>
      </c>
      <c r="BN15" s="40"/>
      <c r="BO15" s="40">
        <f t="shared" si="15"/>
        <v>-8</v>
      </c>
      <c r="BP15" s="40">
        <f t="shared" si="16"/>
        <v>-1</v>
      </c>
      <c r="BQ15" s="40">
        <f t="shared" si="17"/>
        <v>-3</v>
      </c>
      <c r="BR15" s="40">
        <f t="shared" si="18"/>
        <v>-1</v>
      </c>
      <c r="BS15" s="40">
        <f t="shared" si="19"/>
        <v>-3</v>
      </c>
      <c r="BT15" s="40">
        <f t="shared" si="20"/>
        <v>0</v>
      </c>
      <c r="BU15" s="40">
        <f t="shared" si="21"/>
        <v>-8</v>
      </c>
      <c r="BV15" s="40">
        <f t="shared" si="22"/>
        <v>0</v>
      </c>
      <c r="BW15" s="40">
        <f t="shared" si="23"/>
        <v>-4</v>
      </c>
      <c r="BX15" s="40">
        <f t="shared" si="24"/>
        <v>-1</v>
      </c>
      <c r="BY15" s="40">
        <f t="shared" si="25"/>
        <v>-3</v>
      </c>
      <c r="BZ15" s="40">
        <f t="shared" si="26"/>
        <v>0</v>
      </c>
      <c r="CA15" s="40">
        <f t="shared" si="27"/>
        <v>-1</v>
      </c>
      <c r="CB15" s="40">
        <f t="shared" si="45"/>
        <v>-2</v>
      </c>
      <c r="CC15" s="40">
        <f t="shared" si="46"/>
        <v>1</v>
      </c>
      <c r="CD15" s="40">
        <f t="shared" si="47"/>
        <v>0</v>
      </c>
      <c r="CE15" s="40">
        <f t="shared" si="48"/>
        <v>0</v>
      </c>
      <c r="CF15" s="40">
        <f t="shared" si="49"/>
        <v>0</v>
      </c>
      <c r="CG15" s="40">
        <f t="shared" si="28"/>
        <v>0</v>
      </c>
      <c r="CH15" s="40">
        <f t="shared" si="29"/>
        <v>-1</v>
      </c>
      <c r="CI15" s="40">
        <f t="shared" si="30"/>
        <v>1</v>
      </c>
      <c r="CJ15" s="40">
        <f t="shared" si="31"/>
        <v>0</v>
      </c>
      <c r="CK15" s="40">
        <f t="shared" si="32"/>
        <v>0</v>
      </c>
      <c r="CL15" s="40">
        <f t="shared" si="33"/>
        <v>0</v>
      </c>
      <c r="CM15" s="40">
        <f t="shared" si="34"/>
        <v>761.1</v>
      </c>
      <c r="CN15" s="40">
        <v>235.8</v>
      </c>
      <c r="CO15" s="40">
        <v>268.10000000000002</v>
      </c>
      <c r="CP15" s="40">
        <v>46.2</v>
      </c>
      <c r="CQ15" s="40">
        <v>111</v>
      </c>
      <c r="CR15" s="40">
        <v>100</v>
      </c>
      <c r="CS15" s="40">
        <f t="shared" si="35"/>
        <v>663.19999999999993</v>
      </c>
      <c r="CT15" s="40">
        <v>206.4</v>
      </c>
      <c r="CU15" s="40">
        <v>269.60000000000002</v>
      </c>
      <c r="CV15" s="40">
        <v>11</v>
      </c>
      <c r="CW15" s="40">
        <v>91.3</v>
      </c>
      <c r="CX15" s="40">
        <v>84.9</v>
      </c>
      <c r="CY15" s="40">
        <f t="shared" si="50"/>
        <v>672.30000000000007</v>
      </c>
      <c r="CZ15" s="40">
        <v>165.5</v>
      </c>
      <c r="DA15" s="40">
        <v>290.8</v>
      </c>
      <c r="DB15" s="40">
        <v>43.6</v>
      </c>
      <c r="DC15" s="40">
        <v>87.5</v>
      </c>
      <c r="DD15" s="40">
        <v>84.9</v>
      </c>
      <c r="DE15" s="40">
        <f t="shared" si="37"/>
        <v>-1</v>
      </c>
      <c r="DF15" s="40">
        <f t="shared" si="51"/>
        <v>-1</v>
      </c>
      <c r="DG15" s="40">
        <f t="shared" si="52"/>
        <v>0</v>
      </c>
      <c r="DH15" s="40">
        <f t="shared" si="53"/>
        <v>0</v>
      </c>
      <c r="DI15" s="40">
        <f t="shared" si="54"/>
        <v>0</v>
      </c>
      <c r="DJ15" s="40">
        <f t="shared" si="55"/>
        <v>0</v>
      </c>
      <c r="DK15" s="40">
        <f t="shared" si="56"/>
        <v>23</v>
      </c>
      <c r="DL15" s="40">
        <v>3</v>
      </c>
      <c r="DM15" s="40">
        <v>5</v>
      </c>
      <c r="DN15" s="40">
        <v>5</v>
      </c>
      <c r="DO15" s="39"/>
      <c r="DP15" s="40">
        <v>2</v>
      </c>
      <c r="DQ15" s="40">
        <v>2</v>
      </c>
      <c r="DR15" s="39"/>
      <c r="DS15" s="40">
        <v>4</v>
      </c>
      <c r="DT15" s="40">
        <v>4</v>
      </c>
      <c r="DU15" s="39"/>
      <c r="DV15" s="40">
        <v>9</v>
      </c>
      <c r="DW15" s="37">
        <f t="shared" si="39"/>
        <v>0</v>
      </c>
      <c r="DX15" s="37">
        <f t="shared" si="57"/>
        <v>-1</v>
      </c>
      <c r="DY15" s="37">
        <f t="shared" si="58"/>
        <v>1</v>
      </c>
      <c r="DZ15" s="37">
        <f t="shared" si="59"/>
        <v>0</v>
      </c>
      <c r="EA15" s="37">
        <f t="shared" si="60"/>
        <v>0</v>
      </c>
      <c r="EB15" s="37">
        <f t="shared" si="61"/>
        <v>0</v>
      </c>
      <c r="EC15" s="35">
        <v>30696</v>
      </c>
      <c r="ED15" s="35">
        <v>30696</v>
      </c>
      <c r="EE15" s="35">
        <v>43875</v>
      </c>
      <c r="EF15" s="35">
        <v>41108</v>
      </c>
      <c r="EG15" s="35">
        <v>44311</v>
      </c>
      <c r="EH15" s="26">
        <v>26392.3</v>
      </c>
      <c r="EI15" s="26">
        <v>71.099999999999994</v>
      </c>
      <c r="EJ15" s="35">
        <v>40491.699999999997</v>
      </c>
      <c r="EK15" s="35">
        <f t="shared" si="62"/>
        <v>26392.32</v>
      </c>
      <c r="EL15" s="35">
        <v>26392.3</v>
      </c>
      <c r="EM15" s="26">
        <f t="shared" si="63"/>
        <v>0</v>
      </c>
      <c r="EN15" s="27">
        <v>30557.5</v>
      </c>
      <c r="EO15" s="27">
        <v>37598</v>
      </c>
      <c r="EP15" s="35">
        <v>41108</v>
      </c>
      <c r="EQ15" s="27">
        <v>37372</v>
      </c>
      <c r="ER15" s="33">
        <v>26392.32</v>
      </c>
      <c r="ES15" s="32">
        <v>30557.5</v>
      </c>
      <c r="ET15" s="31"/>
      <c r="EU15" s="30">
        <v>40751.800000000003</v>
      </c>
      <c r="EV15" s="28"/>
      <c r="EW15" s="28"/>
      <c r="EX15" s="28"/>
      <c r="EY15" s="28"/>
      <c r="EZ15" s="28"/>
      <c r="FA15" s="28">
        <v>45025.2</v>
      </c>
      <c r="FB15" s="27">
        <v>26942.2</v>
      </c>
      <c r="FC15" s="26">
        <f t="shared" si="64"/>
        <v>26942.2</v>
      </c>
      <c r="FD15" s="25">
        <f t="shared" si="65"/>
        <v>99.548801146729218</v>
      </c>
      <c r="FE15" s="149">
        <f t="shared" si="66"/>
        <v>99.548801146729218</v>
      </c>
      <c r="FF15" s="100">
        <f t="shared" si="67"/>
        <v>0</v>
      </c>
      <c r="FG15" s="150">
        <f t="shared" si="68"/>
        <v>99.133501994745558</v>
      </c>
      <c r="FH15" s="100">
        <f t="shared" si="69"/>
        <v>0</v>
      </c>
      <c r="FI15" s="100">
        <f t="shared" si="70"/>
        <v>0</v>
      </c>
      <c r="FJ15" s="100">
        <f t="shared" si="71"/>
        <v>0</v>
      </c>
      <c r="FK15" s="100">
        <f t="shared" si="72"/>
        <v>0</v>
      </c>
      <c r="FL15" s="149">
        <f t="shared" si="73"/>
        <v>111.19612167431845</v>
      </c>
      <c r="FM15" s="149">
        <f t="shared" si="74"/>
        <v>102.08348489257482</v>
      </c>
      <c r="FN15" s="25">
        <f t="shared" si="75"/>
        <v>102.08356225111113</v>
      </c>
      <c r="FO15" s="23" t="e">
        <f>#REF!/#REF!*100</f>
        <v>#REF!</v>
      </c>
      <c r="FP15" s="54" t="e">
        <f>#REF!/#REF!*100</f>
        <v>#REF!</v>
      </c>
      <c r="FQ15" s="54" t="e">
        <f>#REF!/#REF!*100</f>
        <v>#REF!</v>
      </c>
      <c r="FR15" s="54" t="e">
        <f>#REF!/#REF!*100</f>
        <v>#REF!</v>
      </c>
      <c r="FS15" s="20" t="e">
        <f t="shared" si="76"/>
        <v>#REF!</v>
      </c>
      <c r="FT15" s="20" t="e">
        <f t="shared" si="77"/>
        <v>#REF!</v>
      </c>
      <c r="FU15" s="53" t="e">
        <f t="shared" si="78"/>
        <v>#REF!</v>
      </c>
      <c r="FV15" s="20" t="e">
        <f t="shared" si="79"/>
        <v>#REF!</v>
      </c>
      <c r="FW15" s="87" t="e">
        <f>#REF!</f>
        <v>#REF!</v>
      </c>
      <c r="FX15" s="51"/>
      <c r="FZ15" s="56" t="e">
        <f t="shared" si="80"/>
        <v>#REF!</v>
      </c>
      <c r="GA15" s="56" t="e">
        <f t="shared" si="81"/>
        <v>#REF!</v>
      </c>
      <c r="GB15" s="56" t="e">
        <f t="shared" si="82"/>
        <v>#REF!</v>
      </c>
      <c r="GC15" s="56" t="e">
        <f t="shared" si="83"/>
        <v>#REF!</v>
      </c>
      <c r="GD15" s="56" t="str">
        <f t="shared" si="84"/>
        <v>ок</v>
      </c>
    </row>
    <row r="16" spans="1:186" s="50" customFormat="1" ht="32.25" customHeight="1" x14ac:dyDescent="0.3">
      <c r="A16" s="49">
        <v>7</v>
      </c>
      <c r="B16" s="48" t="s">
        <v>53</v>
      </c>
      <c r="C16" s="47">
        <v>43977</v>
      </c>
      <c r="D16" s="46" t="s">
        <v>11</v>
      </c>
      <c r="E16" s="45">
        <f t="shared" si="0"/>
        <v>29</v>
      </c>
      <c r="F16" s="44">
        <v>2</v>
      </c>
      <c r="G16" s="44">
        <v>12</v>
      </c>
      <c r="H16" s="44">
        <v>1</v>
      </c>
      <c r="I16" s="44">
        <v>10</v>
      </c>
      <c r="J16" s="44">
        <v>4</v>
      </c>
      <c r="K16" s="43">
        <f t="shared" si="1"/>
        <v>30</v>
      </c>
      <c r="L16" s="42">
        <v>2</v>
      </c>
      <c r="M16" s="42">
        <v>12</v>
      </c>
      <c r="N16" s="42">
        <v>1</v>
      </c>
      <c r="O16" s="42">
        <v>10</v>
      </c>
      <c r="P16" s="42">
        <v>5</v>
      </c>
      <c r="Q16" s="43">
        <f t="shared" si="2"/>
        <v>24</v>
      </c>
      <c r="R16" s="42">
        <v>0</v>
      </c>
      <c r="S16" s="42">
        <v>7</v>
      </c>
      <c r="T16" s="42">
        <v>0</v>
      </c>
      <c r="U16" s="42">
        <v>10</v>
      </c>
      <c r="V16" s="42">
        <v>7</v>
      </c>
      <c r="W16" s="43">
        <f t="shared" si="3"/>
        <v>28</v>
      </c>
      <c r="X16" s="42">
        <v>0</v>
      </c>
      <c r="Y16" s="42">
        <v>11</v>
      </c>
      <c r="Z16" s="42">
        <v>1</v>
      </c>
      <c r="AA16" s="42">
        <v>10</v>
      </c>
      <c r="AB16" s="42">
        <v>6</v>
      </c>
      <c r="AC16" s="41" t="s">
        <v>11</v>
      </c>
      <c r="AD16" s="40">
        <f t="shared" si="4"/>
        <v>18</v>
      </c>
      <c r="AE16" s="38">
        <v>0</v>
      </c>
      <c r="AF16" s="38">
        <v>7</v>
      </c>
      <c r="AG16" s="38">
        <v>1</v>
      </c>
      <c r="AH16" s="38">
        <v>3</v>
      </c>
      <c r="AI16" s="40">
        <v>7</v>
      </c>
      <c r="AJ16" s="40">
        <f t="shared" si="5"/>
        <v>17</v>
      </c>
      <c r="AK16" s="38">
        <v>0</v>
      </c>
      <c r="AL16" s="38">
        <v>7</v>
      </c>
      <c r="AM16" s="38">
        <v>1</v>
      </c>
      <c r="AN16" s="38">
        <v>3</v>
      </c>
      <c r="AO16" s="38">
        <v>6</v>
      </c>
      <c r="AP16" s="40">
        <f t="shared" si="6"/>
        <v>-2</v>
      </c>
      <c r="AQ16" s="40">
        <f t="shared" si="40"/>
        <v>-2</v>
      </c>
      <c r="AR16" s="40">
        <f t="shared" si="41"/>
        <v>-1</v>
      </c>
      <c r="AS16" s="40">
        <f t="shared" si="42"/>
        <v>-1</v>
      </c>
      <c r="AT16" s="40">
        <f t="shared" si="43"/>
        <v>0</v>
      </c>
      <c r="AU16" s="40">
        <f t="shared" si="44"/>
        <v>2</v>
      </c>
      <c r="AV16" s="40">
        <f t="shared" si="7"/>
        <v>4</v>
      </c>
      <c r="AW16" s="40">
        <f t="shared" si="8"/>
        <v>0</v>
      </c>
      <c r="AX16" s="40">
        <f t="shared" si="9"/>
        <v>4</v>
      </c>
      <c r="AY16" s="40">
        <f t="shared" si="10"/>
        <v>1</v>
      </c>
      <c r="AZ16" s="40">
        <f t="shared" si="11"/>
        <v>0</v>
      </c>
      <c r="BA16" s="40">
        <f t="shared" si="12"/>
        <v>-1</v>
      </c>
      <c r="BB16" s="40">
        <f t="shared" si="13"/>
        <v>18</v>
      </c>
      <c r="BC16" s="40">
        <v>0</v>
      </c>
      <c r="BD16" s="40">
        <v>7</v>
      </c>
      <c r="BE16" s="40">
        <v>1</v>
      </c>
      <c r="BF16" s="40">
        <v>3</v>
      </c>
      <c r="BG16" s="40">
        <v>7</v>
      </c>
      <c r="BH16" s="40">
        <f t="shared" si="14"/>
        <v>22</v>
      </c>
      <c r="BI16" s="40">
        <v>0</v>
      </c>
      <c r="BJ16" s="40">
        <v>11</v>
      </c>
      <c r="BK16" s="40">
        <v>1</v>
      </c>
      <c r="BL16" s="40">
        <v>3</v>
      </c>
      <c r="BM16" s="40">
        <v>7</v>
      </c>
      <c r="BN16" s="40"/>
      <c r="BO16" s="40">
        <f t="shared" si="15"/>
        <v>-13</v>
      </c>
      <c r="BP16" s="40">
        <f t="shared" si="16"/>
        <v>-2</v>
      </c>
      <c r="BQ16" s="40">
        <f t="shared" si="17"/>
        <v>-5</v>
      </c>
      <c r="BR16" s="40">
        <f t="shared" si="18"/>
        <v>0</v>
      </c>
      <c r="BS16" s="40">
        <f t="shared" si="19"/>
        <v>-7</v>
      </c>
      <c r="BT16" s="40">
        <f t="shared" si="20"/>
        <v>1</v>
      </c>
      <c r="BU16" s="40">
        <f t="shared" si="21"/>
        <v>-12</v>
      </c>
      <c r="BV16" s="40">
        <f t="shared" si="22"/>
        <v>-2</v>
      </c>
      <c r="BW16" s="40">
        <f t="shared" si="23"/>
        <v>-5</v>
      </c>
      <c r="BX16" s="40">
        <f t="shared" si="24"/>
        <v>0</v>
      </c>
      <c r="BY16" s="40">
        <f t="shared" si="25"/>
        <v>-7</v>
      </c>
      <c r="BZ16" s="40">
        <f t="shared" si="26"/>
        <v>2</v>
      </c>
      <c r="CA16" s="40">
        <f t="shared" si="27"/>
        <v>4</v>
      </c>
      <c r="CB16" s="40">
        <f t="shared" si="45"/>
        <v>0</v>
      </c>
      <c r="CC16" s="40">
        <f t="shared" si="46"/>
        <v>4</v>
      </c>
      <c r="CD16" s="40">
        <f t="shared" si="47"/>
        <v>0</v>
      </c>
      <c r="CE16" s="40">
        <f t="shared" si="48"/>
        <v>0</v>
      </c>
      <c r="CF16" s="40">
        <f t="shared" si="49"/>
        <v>0</v>
      </c>
      <c r="CG16" s="40">
        <f t="shared" si="28"/>
        <v>-1</v>
      </c>
      <c r="CH16" s="40">
        <f t="shared" si="29"/>
        <v>0</v>
      </c>
      <c r="CI16" s="40">
        <f t="shared" si="30"/>
        <v>0</v>
      </c>
      <c r="CJ16" s="40">
        <f t="shared" si="31"/>
        <v>0</v>
      </c>
      <c r="CK16" s="40">
        <f t="shared" si="32"/>
        <v>0</v>
      </c>
      <c r="CL16" s="40">
        <f t="shared" si="33"/>
        <v>-1</v>
      </c>
      <c r="CM16" s="40">
        <f t="shared" si="34"/>
        <v>805.59999999999991</v>
      </c>
      <c r="CN16" s="40">
        <v>84.8</v>
      </c>
      <c r="CO16" s="40">
        <v>594.79999999999995</v>
      </c>
      <c r="CP16" s="40">
        <v>12.3</v>
      </c>
      <c r="CQ16" s="40">
        <v>84.5</v>
      </c>
      <c r="CR16" s="40">
        <v>29.2</v>
      </c>
      <c r="CS16" s="40">
        <f t="shared" si="35"/>
        <v>830.9</v>
      </c>
      <c r="CT16" s="38">
        <v>0</v>
      </c>
      <c r="CU16" s="38">
        <v>679</v>
      </c>
      <c r="CV16" s="38">
        <v>0</v>
      </c>
      <c r="CW16" s="38">
        <v>89.6</v>
      </c>
      <c r="CX16" s="38">
        <v>62.3</v>
      </c>
      <c r="CY16" s="40">
        <f t="shared" si="50"/>
        <v>761.5</v>
      </c>
      <c r="CZ16" s="38">
        <v>0</v>
      </c>
      <c r="DA16" s="38">
        <v>626.5</v>
      </c>
      <c r="DB16" s="38">
        <v>11.3</v>
      </c>
      <c r="DC16" s="38">
        <v>77.599999999999994</v>
      </c>
      <c r="DD16" s="38">
        <v>46.1</v>
      </c>
      <c r="DE16" s="40">
        <f t="shared" si="37"/>
        <v>4</v>
      </c>
      <c r="DF16" s="40">
        <f t="shared" si="51"/>
        <v>0</v>
      </c>
      <c r="DG16" s="40">
        <f t="shared" si="52"/>
        <v>4</v>
      </c>
      <c r="DH16" s="40">
        <f t="shared" si="53"/>
        <v>0</v>
      </c>
      <c r="DI16" s="40">
        <f t="shared" si="54"/>
        <v>0</v>
      </c>
      <c r="DJ16" s="40">
        <f t="shared" si="55"/>
        <v>0</v>
      </c>
      <c r="DK16" s="40">
        <f t="shared" si="56"/>
        <v>17</v>
      </c>
      <c r="DL16" s="38">
        <v>0</v>
      </c>
      <c r="DM16" s="38">
        <v>7</v>
      </c>
      <c r="DN16" s="38">
        <v>7</v>
      </c>
      <c r="DO16" s="39"/>
      <c r="DP16" s="38">
        <v>1</v>
      </c>
      <c r="DQ16" s="38">
        <v>1</v>
      </c>
      <c r="DR16" s="39"/>
      <c r="DS16" s="38">
        <v>3</v>
      </c>
      <c r="DT16" s="38">
        <v>3</v>
      </c>
      <c r="DU16" s="39"/>
      <c r="DV16" s="38">
        <v>6</v>
      </c>
      <c r="DW16" s="37">
        <f t="shared" si="39"/>
        <v>-1</v>
      </c>
      <c r="DX16" s="37">
        <f t="shared" si="57"/>
        <v>0</v>
      </c>
      <c r="DY16" s="37">
        <f t="shared" si="58"/>
        <v>0</v>
      </c>
      <c r="DZ16" s="37">
        <f t="shared" si="59"/>
        <v>0</v>
      </c>
      <c r="EA16" s="37">
        <f t="shared" si="60"/>
        <v>0</v>
      </c>
      <c r="EB16" s="37">
        <f t="shared" si="61"/>
        <v>-1</v>
      </c>
      <c r="EC16" s="35">
        <v>27880</v>
      </c>
      <c r="ED16" s="35">
        <v>27880</v>
      </c>
      <c r="EE16" s="35">
        <v>35737</v>
      </c>
      <c r="EF16" s="35">
        <v>33276</v>
      </c>
      <c r="EG16" s="35">
        <v>40584.5</v>
      </c>
      <c r="EH16" s="26">
        <v>27505.9</v>
      </c>
      <c r="EI16" s="26">
        <v>74.099999999999994</v>
      </c>
      <c r="EJ16" s="35">
        <v>37588.699999999997</v>
      </c>
      <c r="EK16" s="35">
        <f t="shared" si="62"/>
        <v>27505.919999999998</v>
      </c>
      <c r="EL16" s="35">
        <v>27505.9</v>
      </c>
      <c r="EM16" s="26">
        <f t="shared" si="63"/>
        <v>0</v>
      </c>
      <c r="EN16" s="27">
        <v>28047.200000000001</v>
      </c>
      <c r="EO16" s="27">
        <v>37598</v>
      </c>
      <c r="EP16" s="35">
        <v>33276</v>
      </c>
      <c r="EQ16" s="27">
        <v>37372</v>
      </c>
      <c r="ER16" s="33">
        <v>27505.919999999998</v>
      </c>
      <c r="ES16" s="35">
        <v>28047.200000000001</v>
      </c>
      <c r="ET16" s="71"/>
      <c r="EU16" s="30">
        <v>36500.199999999997</v>
      </c>
      <c r="EV16" s="28"/>
      <c r="EW16" s="28"/>
      <c r="EX16" s="28"/>
      <c r="EY16" s="28"/>
      <c r="EZ16" s="28"/>
      <c r="FA16" s="28">
        <v>41963.6</v>
      </c>
      <c r="FB16" s="27">
        <v>27689.4</v>
      </c>
      <c r="FC16" s="26">
        <f t="shared" si="64"/>
        <v>27689.4</v>
      </c>
      <c r="FD16" s="25">
        <f t="shared" si="65"/>
        <v>100.5997130559541</v>
      </c>
      <c r="FE16" s="149">
        <f t="shared" si="66"/>
        <v>100.5997130559541</v>
      </c>
      <c r="FF16" s="100">
        <f t="shared" si="67"/>
        <v>0</v>
      </c>
      <c r="FG16" s="149">
        <f t="shared" si="68"/>
        <v>109.68926553672316</v>
      </c>
      <c r="FH16" s="100">
        <f t="shared" si="69"/>
        <v>0</v>
      </c>
      <c r="FI16" s="100">
        <f t="shared" si="70"/>
        <v>0</v>
      </c>
      <c r="FJ16" s="100">
        <f t="shared" si="71"/>
        <v>0</v>
      </c>
      <c r="FK16" s="100">
        <f t="shared" si="72"/>
        <v>0</v>
      </c>
      <c r="FL16" s="149">
        <f t="shared" si="73"/>
        <v>111.63887019237164</v>
      </c>
      <c r="FM16" s="149">
        <f t="shared" si="74"/>
        <v>100.66705640094933</v>
      </c>
      <c r="FN16" s="24">
        <f t="shared" si="75"/>
        <v>100.66712959764996</v>
      </c>
      <c r="FO16" s="23">
        <v>0</v>
      </c>
      <c r="FP16" s="21" t="e">
        <f>#REF!/#REF!*100</f>
        <v>#REF!</v>
      </c>
      <c r="FQ16" s="21" t="e">
        <f>#REF!/#REF!*100</f>
        <v>#REF!</v>
      </c>
      <c r="FR16" s="54" t="e">
        <f>#REF!/#REF!*100</f>
        <v>#REF!</v>
      </c>
      <c r="FS16" s="20">
        <f t="shared" si="76"/>
        <v>-100.5997130559541</v>
      </c>
      <c r="FT16" s="20" t="e">
        <f t="shared" si="77"/>
        <v>#REF!</v>
      </c>
      <c r="FU16" s="86" t="e">
        <f t="shared" si="78"/>
        <v>#REF!</v>
      </c>
      <c r="FV16" s="20" t="e">
        <f t="shared" si="79"/>
        <v>#REF!</v>
      </c>
      <c r="FW16" s="69" t="e">
        <f>#REF!</f>
        <v>#REF!</v>
      </c>
      <c r="FX16" s="51"/>
      <c r="FZ16" s="56">
        <f t="shared" si="80"/>
        <v>100.5997130559541</v>
      </c>
      <c r="GA16" s="56" t="e">
        <f t="shared" si="81"/>
        <v>#REF!</v>
      </c>
      <c r="GB16" s="56" t="e">
        <f t="shared" si="82"/>
        <v>#REF!</v>
      </c>
      <c r="GC16" s="56" t="e">
        <f t="shared" si="83"/>
        <v>#REF!</v>
      </c>
      <c r="GD16" s="56" t="str">
        <f t="shared" si="84"/>
        <v>ок</v>
      </c>
    </row>
    <row r="17" spans="1:186" s="78" customFormat="1" ht="32.25" customHeight="1" x14ac:dyDescent="0.3">
      <c r="A17" s="49">
        <v>8</v>
      </c>
      <c r="B17" s="48" t="s">
        <v>52</v>
      </c>
      <c r="C17" s="47">
        <v>43977</v>
      </c>
      <c r="D17" s="46" t="s">
        <v>13</v>
      </c>
      <c r="E17" s="45">
        <f t="shared" si="0"/>
        <v>56</v>
      </c>
      <c r="F17" s="44">
        <v>15</v>
      </c>
      <c r="G17" s="44">
        <v>17</v>
      </c>
      <c r="H17" s="44">
        <v>4</v>
      </c>
      <c r="I17" s="44">
        <v>8</v>
      </c>
      <c r="J17" s="44">
        <v>12</v>
      </c>
      <c r="K17" s="43">
        <f t="shared" si="1"/>
        <v>55</v>
      </c>
      <c r="L17" s="42">
        <v>13</v>
      </c>
      <c r="M17" s="42">
        <v>17</v>
      </c>
      <c r="N17" s="42">
        <v>4</v>
      </c>
      <c r="O17" s="42">
        <v>7</v>
      </c>
      <c r="P17" s="42">
        <v>14</v>
      </c>
      <c r="Q17" s="43">
        <f t="shared" si="2"/>
        <v>44</v>
      </c>
      <c r="R17" s="42">
        <v>6</v>
      </c>
      <c r="S17" s="42">
        <v>10</v>
      </c>
      <c r="T17" s="42">
        <v>4</v>
      </c>
      <c r="U17" s="42">
        <v>8</v>
      </c>
      <c r="V17" s="42">
        <v>16</v>
      </c>
      <c r="W17" s="43">
        <f t="shared" si="3"/>
        <v>41</v>
      </c>
      <c r="X17" s="42">
        <v>6</v>
      </c>
      <c r="Y17" s="42">
        <v>11</v>
      </c>
      <c r="Z17" s="42">
        <v>4</v>
      </c>
      <c r="AA17" s="42">
        <v>5</v>
      </c>
      <c r="AB17" s="42">
        <v>15</v>
      </c>
      <c r="AC17" s="41" t="s">
        <v>13</v>
      </c>
      <c r="AD17" s="40">
        <f t="shared" si="4"/>
        <v>39</v>
      </c>
      <c r="AE17" s="38">
        <v>6</v>
      </c>
      <c r="AF17" s="38">
        <v>10</v>
      </c>
      <c r="AG17" s="38">
        <v>4</v>
      </c>
      <c r="AH17" s="38">
        <v>5</v>
      </c>
      <c r="AI17" s="40">
        <v>14</v>
      </c>
      <c r="AJ17" s="40">
        <f t="shared" si="5"/>
        <v>39</v>
      </c>
      <c r="AK17" s="38">
        <v>6</v>
      </c>
      <c r="AL17" s="38">
        <v>10</v>
      </c>
      <c r="AM17" s="38">
        <v>4</v>
      </c>
      <c r="AN17" s="38">
        <v>5</v>
      </c>
      <c r="AO17" s="38">
        <v>14</v>
      </c>
      <c r="AP17" s="40">
        <f t="shared" si="6"/>
        <v>-12</v>
      </c>
      <c r="AQ17" s="40">
        <f t="shared" si="40"/>
        <v>-9</v>
      </c>
      <c r="AR17" s="40">
        <f t="shared" si="41"/>
        <v>-6</v>
      </c>
      <c r="AS17" s="40">
        <f t="shared" si="42"/>
        <v>0</v>
      </c>
      <c r="AT17" s="40">
        <f t="shared" si="43"/>
        <v>0</v>
      </c>
      <c r="AU17" s="40">
        <f t="shared" si="44"/>
        <v>3</v>
      </c>
      <c r="AV17" s="40">
        <f t="shared" si="7"/>
        <v>-3</v>
      </c>
      <c r="AW17" s="40">
        <f t="shared" si="8"/>
        <v>0</v>
      </c>
      <c r="AX17" s="40">
        <f t="shared" si="9"/>
        <v>1</v>
      </c>
      <c r="AY17" s="40">
        <f t="shared" si="10"/>
        <v>0</v>
      </c>
      <c r="AZ17" s="40">
        <f t="shared" si="11"/>
        <v>-3</v>
      </c>
      <c r="BA17" s="40">
        <f t="shared" si="12"/>
        <v>-1</v>
      </c>
      <c r="BB17" s="40">
        <f t="shared" si="13"/>
        <v>39</v>
      </c>
      <c r="BC17" s="40">
        <v>6</v>
      </c>
      <c r="BD17" s="40">
        <v>10</v>
      </c>
      <c r="BE17" s="40">
        <v>4</v>
      </c>
      <c r="BF17" s="40">
        <v>5</v>
      </c>
      <c r="BG17" s="40">
        <v>14</v>
      </c>
      <c r="BH17" s="40">
        <f t="shared" si="14"/>
        <v>39</v>
      </c>
      <c r="BI17" s="40">
        <v>6</v>
      </c>
      <c r="BJ17" s="40">
        <v>10</v>
      </c>
      <c r="BK17" s="40">
        <v>4</v>
      </c>
      <c r="BL17" s="40">
        <v>5</v>
      </c>
      <c r="BM17" s="40">
        <v>14</v>
      </c>
      <c r="BN17" s="40"/>
      <c r="BO17" s="40">
        <f t="shared" si="15"/>
        <v>-16</v>
      </c>
      <c r="BP17" s="40">
        <f t="shared" si="16"/>
        <v>-7</v>
      </c>
      <c r="BQ17" s="40">
        <f t="shared" si="17"/>
        <v>-7</v>
      </c>
      <c r="BR17" s="40">
        <f t="shared" si="18"/>
        <v>0</v>
      </c>
      <c r="BS17" s="40">
        <f t="shared" si="19"/>
        <v>-2</v>
      </c>
      <c r="BT17" s="40">
        <f t="shared" si="20"/>
        <v>0</v>
      </c>
      <c r="BU17" s="40">
        <f t="shared" si="21"/>
        <v>-16</v>
      </c>
      <c r="BV17" s="40">
        <f t="shared" si="22"/>
        <v>-7</v>
      </c>
      <c r="BW17" s="40">
        <f t="shared" si="23"/>
        <v>-7</v>
      </c>
      <c r="BX17" s="40">
        <f t="shared" si="24"/>
        <v>0</v>
      </c>
      <c r="BY17" s="40">
        <f t="shared" si="25"/>
        <v>-2</v>
      </c>
      <c r="BZ17" s="40">
        <f t="shared" si="26"/>
        <v>0</v>
      </c>
      <c r="CA17" s="40">
        <f t="shared" si="27"/>
        <v>0</v>
      </c>
      <c r="CB17" s="40">
        <f t="shared" si="45"/>
        <v>0</v>
      </c>
      <c r="CC17" s="40">
        <f t="shared" si="46"/>
        <v>0</v>
      </c>
      <c r="CD17" s="40">
        <f t="shared" si="47"/>
        <v>0</v>
      </c>
      <c r="CE17" s="40">
        <f t="shared" si="48"/>
        <v>0</v>
      </c>
      <c r="CF17" s="40">
        <f t="shared" si="49"/>
        <v>0</v>
      </c>
      <c r="CG17" s="40">
        <f t="shared" si="28"/>
        <v>0</v>
      </c>
      <c r="CH17" s="40">
        <f t="shared" si="29"/>
        <v>0</v>
      </c>
      <c r="CI17" s="40">
        <f t="shared" si="30"/>
        <v>0</v>
      </c>
      <c r="CJ17" s="40">
        <f t="shared" si="31"/>
        <v>0</v>
      </c>
      <c r="CK17" s="40">
        <f t="shared" si="32"/>
        <v>0</v>
      </c>
      <c r="CL17" s="40">
        <f t="shared" si="33"/>
        <v>0</v>
      </c>
      <c r="CM17" s="40">
        <f t="shared" si="34"/>
        <v>2101.4</v>
      </c>
      <c r="CN17" s="40">
        <v>907</v>
      </c>
      <c r="CO17" s="40">
        <v>706.7</v>
      </c>
      <c r="CP17" s="40">
        <v>135.30000000000001</v>
      </c>
      <c r="CQ17" s="40">
        <v>119.3</v>
      </c>
      <c r="CR17" s="40">
        <v>233.1</v>
      </c>
      <c r="CS17" s="40">
        <f t="shared" si="35"/>
        <v>2073.3000000000002</v>
      </c>
      <c r="CT17" s="38">
        <v>859.6</v>
      </c>
      <c r="CU17" s="38">
        <v>707</v>
      </c>
      <c r="CV17" s="38">
        <v>128.69999999999999</v>
      </c>
      <c r="CW17" s="38">
        <v>113.2</v>
      </c>
      <c r="CX17" s="38">
        <v>264.8</v>
      </c>
      <c r="CY17" s="40">
        <f t="shared" si="50"/>
        <v>1954</v>
      </c>
      <c r="CZ17" s="38">
        <v>770</v>
      </c>
      <c r="DA17" s="38">
        <v>693.3</v>
      </c>
      <c r="DB17" s="38">
        <v>127.7</v>
      </c>
      <c r="DC17" s="38">
        <v>104</v>
      </c>
      <c r="DD17" s="38">
        <v>259</v>
      </c>
      <c r="DE17" s="40">
        <f t="shared" si="37"/>
        <v>0</v>
      </c>
      <c r="DF17" s="40">
        <f t="shared" si="51"/>
        <v>0</v>
      </c>
      <c r="DG17" s="40">
        <f t="shared" si="52"/>
        <v>0</v>
      </c>
      <c r="DH17" s="40">
        <f t="shared" si="53"/>
        <v>0</v>
      </c>
      <c r="DI17" s="40">
        <f t="shared" si="54"/>
        <v>0</v>
      </c>
      <c r="DJ17" s="40">
        <f t="shared" si="55"/>
        <v>0</v>
      </c>
      <c r="DK17" s="40">
        <f t="shared" si="56"/>
        <v>39</v>
      </c>
      <c r="DL17" s="38">
        <v>6</v>
      </c>
      <c r="DM17" s="38">
        <v>10</v>
      </c>
      <c r="DN17" s="38">
        <v>10</v>
      </c>
      <c r="DO17" s="39"/>
      <c r="DP17" s="38">
        <v>4</v>
      </c>
      <c r="DQ17" s="38">
        <v>4</v>
      </c>
      <c r="DR17" s="39"/>
      <c r="DS17" s="38">
        <v>5</v>
      </c>
      <c r="DT17" s="38">
        <v>5</v>
      </c>
      <c r="DU17" s="39"/>
      <c r="DV17" s="38">
        <v>14</v>
      </c>
      <c r="DW17" s="37">
        <f t="shared" si="39"/>
        <v>0</v>
      </c>
      <c r="DX17" s="37">
        <f t="shared" si="57"/>
        <v>0</v>
      </c>
      <c r="DY17" s="37">
        <f t="shared" si="58"/>
        <v>0</v>
      </c>
      <c r="DZ17" s="37">
        <f t="shared" si="59"/>
        <v>0</v>
      </c>
      <c r="EA17" s="37">
        <f t="shared" si="60"/>
        <v>0</v>
      </c>
      <c r="EB17" s="37">
        <f t="shared" si="61"/>
        <v>0</v>
      </c>
      <c r="EC17" s="35">
        <v>26998</v>
      </c>
      <c r="ED17" s="35">
        <v>26998</v>
      </c>
      <c r="EE17" s="35">
        <v>33215</v>
      </c>
      <c r="EF17" s="35">
        <v>30322</v>
      </c>
      <c r="EG17" s="35">
        <v>34976</v>
      </c>
      <c r="EH17" s="26">
        <v>29658.9</v>
      </c>
      <c r="EI17" s="26">
        <v>79.900000000000006</v>
      </c>
      <c r="EJ17" s="35">
        <v>33584.5</v>
      </c>
      <c r="EK17" s="35">
        <f t="shared" si="62"/>
        <v>29658.880000000001</v>
      </c>
      <c r="EL17" s="35">
        <v>29658.9</v>
      </c>
      <c r="EM17" s="26">
        <f t="shared" si="63"/>
        <v>0</v>
      </c>
      <c r="EN17" s="27">
        <v>27940.9</v>
      </c>
      <c r="EO17" s="27">
        <v>37598</v>
      </c>
      <c r="EP17" s="35">
        <v>30322</v>
      </c>
      <c r="EQ17" s="27">
        <v>37372</v>
      </c>
      <c r="ER17" s="33">
        <v>29658.880000000001</v>
      </c>
      <c r="ES17" s="32">
        <v>27940.9</v>
      </c>
      <c r="ET17" s="31"/>
      <c r="EU17" s="30">
        <v>33026.6</v>
      </c>
      <c r="EV17" s="28"/>
      <c r="EW17" s="28"/>
      <c r="EX17" s="28"/>
      <c r="EY17" s="28"/>
      <c r="EZ17" s="28"/>
      <c r="FA17" s="28">
        <v>35123.9</v>
      </c>
      <c r="FB17" s="27">
        <v>29700.2</v>
      </c>
      <c r="FC17" s="26">
        <f t="shared" si="64"/>
        <v>29700.2</v>
      </c>
      <c r="FD17" s="25">
        <f t="shared" si="65"/>
        <v>103.49248092451293</v>
      </c>
      <c r="FE17" s="149">
        <f t="shared" si="66"/>
        <v>103.49248092451293</v>
      </c>
      <c r="FF17" s="100">
        <f t="shared" si="67"/>
        <v>0</v>
      </c>
      <c r="FG17" s="149">
        <f t="shared" si="68"/>
        <v>108.91959633269572</v>
      </c>
      <c r="FH17" s="100">
        <f t="shared" si="69"/>
        <v>0</v>
      </c>
      <c r="FI17" s="100">
        <f t="shared" si="70"/>
        <v>0</v>
      </c>
      <c r="FJ17" s="100">
        <f t="shared" si="71"/>
        <v>0</v>
      </c>
      <c r="FK17" s="100">
        <f t="shared" si="72"/>
        <v>0</v>
      </c>
      <c r="FL17" s="149">
        <f t="shared" si="73"/>
        <v>104.58366210603106</v>
      </c>
      <c r="FM17" s="149">
        <f t="shared" si="74"/>
        <v>100.13931746579776</v>
      </c>
      <c r="FN17" s="24">
        <f t="shared" si="75"/>
        <v>100.13924993846703</v>
      </c>
      <c r="FO17" s="57" t="e">
        <f>#REF!/#REF!*100</f>
        <v>#REF!</v>
      </c>
      <c r="FP17" s="54" t="e">
        <f>#REF!/#REF!*100</f>
        <v>#REF!</v>
      </c>
      <c r="FQ17" s="54" t="e">
        <f>#REF!/#REF!*100</f>
        <v>#REF!</v>
      </c>
      <c r="FR17" s="54" t="e">
        <f>#REF!/#REF!*100</f>
        <v>#REF!</v>
      </c>
      <c r="FS17" s="20" t="e">
        <f t="shared" si="76"/>
        <v>#REF!</v>
      </c>
      <c r="FT17" s="20" t="e">
        <f t="shared" si="77"/>
        <v>#REF!</v>
      </c>
      <c r="FU17" s="53" t="e">
        <f t="shared" si="78"/>
        <v>#REF!</v>
      </c>
      <c r="FV17" s="20" t="e">
        <f t="shared" si="79"/>
        <v>#REF!</v>
      </c>
      <c r="FW17" s="58" t="e">
        <f>#REF!</f>
        <v>#REF!</v>
      </c>
      <c r="FX17" s="79"/>
      <c r="FZ17" s="56" t="e">
        <f t="shared" si="80"/>
        <v>#REF!</v>
      </c>
      <c r="GA17" s="56" t="e">
        <f t="shared" si="81"/>
        <v>#REF!</v>
      </c>
      <c r="GB17" s="56" t="e">
        <f t="shared" si="82"/>
        <v>#REF!</v>
      </c>
      <c r="GC17" s="56" t="e">
        <f t="shared" si="83"/>
        <v>#REF!</v>
      </c>
      <c r="GD17" s="56" t="str">
        <f t="shared" si="84"/>
        <v>ок</v>
      </c>
    </row>
    <row r="18" spans="1:186" ht="32.25" customHeight="1" x14ac:dyDescent="0.3">
      <c r="A18" s="49">
        <v>9</v>
      </c>
      <c r="B18" s="67" t="s">
        <v>51</v>
      </c>
      <c r="C18" s="47">
        <v>43978</v>
      </c>
      <c r="D18" s="46" t="s">
        <v>19</v>
      </c>
      <c r="E18" s="45">
        <f t="shared" si="0"/>
        <v>29</v>
      </c>
      <c r="F18" s="44">
        <v>4</v>
      </c>
      <c r="G18" s="44">
        <v>9</v>
      </c>
      <c r="H18" s="44">
        <v>3</v>
      </c>
      <c r="I18" s="44">
        <v>10</v>
      </c>
      <c r="J18" s="44">
        <v>3</v>
      </c>
      <c r="K18" s="43">
        <f t="shared" si="1"/>
        <v>29</v>
      </c>
      <c r="L18" s="42">
        <v>4</v>
      </c>
      <c r="M18" s="42">
        <v>9</v>
      </c>
      <c r="N18" s="42">
        <v>3</v>
      </c>
      <c r="O18" s="42">
        <v>10</v>
      </c>
      <c r="P18" s="42">
        <v>3</v>
      </c>
      <c r="Q18" s="43">
        <f t="shared" si="2"/>
        <v>17</v>
      </c>
      <c r="R18" s="42">
        <v>1</v>
      </c>
      <c r="S18" s="42">
        <v>7</v>
      </c>
      <c r="T18" s="42">
        <v>3</v>
      </c>
      <c r="U18" s="42">
        <v>2</v>
      </c>
      <c r="V18" s="42">
        <v>4</v>
      </c>
      <c r="W18" s="43">
        <f t="shared" si="3"/>
        <v>15</v>
      </c>
      <c r="X18" s="42">
        <v>1</v>
      </c>
      <c r="Y18" s="42">
        <v>5</v>
      </c>
      <c r="Z18" s="42">
        <v>3</v>
      </c>
      <c r="AA18" s="42">
        <v>2</v>
      </c>
      <c r="AB18" s="42">
        <v>4</v>
      </c>
      <c r="AC18" s="73" t="s">
        <v>19</v>
      </c>
      <c r="AD18" s="40">
        <f t="shared" si="4"/>
        <v>17</v>
      </c>
      <c r="AE18" s="38">
        <v>1</v>
      </c>
      <c r="AF18" s="38">
        <v>7</v>
      </c>
      <c r="AG18" s="38">
        <v>2</v>
      </c>
      <c r="AH18" s="38">
        <v>3</v>
      </c>
      <c r="AI18" s="40">
        <v>4</v>
      </c>
      <c r="AJ18" s="40">
        <f t="shared" si="5"/>
        <v>15</v>
      </c>
      <c r="AK18" s="38">
        <v>1</v>
      </c>
      <c r="AL18" s="38">
        <v>5</v>
      </c>
      <c r="AM18" s="38">
        <v>2</v>
      </c>
      <c r="AN18" s="38">
        <v>3</v>
      </c>
      <c r="AO18" s="40">
        <v>4</v>
      </c>
      <c r="AP18" s="40">
        <f t="shared" si="6"/>
        <v>-14</v>
      </c>
      <c r="AQ18" s="40">
        <f t="shared" si="40"/>
        <v>-3</v>
      </c>
      <c r="AR18" s="40">
        <f t="shared" si="41"/>
        <v>-4</v>
      </c>
      <c r="AS18" s="40">
        <f t="shared" si="42"/>
        <v>0</v>
      </c>
      <c r="AT18" s="40">
        <f t="shared" si="43"/>
        <v>-8</v>
      </c>
      <c r="AU18" s="40">
        <f t="shared" si="44"/>
        <v>1</v>
      </c>
      <c r="AV18" s="40">
        <f t="shared" si="7"/>
        <v>-2</v>
      </c>
      <c r="AW18" s="40">
        <f t="shared" si="8"/>
        <v>0</v>
      </c>
      <c r="AX18" s="40">
        <f t="shared" si="9"/>
        <v>-2</v>
      </c>
      <c r="AY18" s="40">
        <f t="shared" si="10"/>
        <v>0</v>
      </c>
      <c r="AZ18" s="40">
        <f t="shared" si="11"/>
        <v>0</v>
      </c>
      <c r="BA18" s="40">
        <f t="shared" si="12"/>
        <v>0</v>
      </c>
      <c r="BB18" s="40">
        <f t="shared" si="13"/>
        <v>15</v>
      </c>
      <c r="BC18" s="40">
        <v>1</v>
      </c>
      <c r="BD18" s="40">
        <v>5</v>
      </c>
      <c r="BE18" s="40">
        <v>2</v>
      </c>
      <c r="BF18" s="40">
        <v>3</v>
      </c>
      <c r="BG18" s="40">
        <v>4</v>
      </c>
      <c r="BH18" s="40">
        <f t="shared" si="14"/>
        <v>15</v>
      </c>
      <c r="BI18" s="40">
        <v>1</v>
      </c>
      <c r="BJ18" s="40">
        <v>5</v>
      </c>
      <c r="BK18" s="40">
        <v>2</v>
      </c>
      <c r="BL18" s="40">
        <v>3</v>
      </c>
      <c r="BM18" s="40">
        <v>4</v>
      </c>
      <c r="BN18" s="40"/>
      <c r="BO18" s="40">
        <f t="shared" si="15"/>
        <v>-14</v>
      </c>
      <c r="BP18" s="40">
        <f t="shared" si="16"/>
        <v>-3</v>
      </c>
      <c r="BQ18" s="40">
        <f t="shared" si="17"/>
        <v>-4</v>
      </c>
      <c r="BR18" s="40">
        <f t="shared" si="18"/>
        <v>-1</v>
      </c>
      <c r="BS18" s="40">
        <f t="shared" si="19"/>
        <v>-7</v>
      </c>
      <c r="BT18" s="40">
        <f t="shared" si="20"/>
        <v>1</v>
      </c>
      <c r="BU18" s="40">
        <f t="shared" si="21"/>
        <v>-12</v>
      </c>
      <c r="BV18" s="40">
        <f t="shared" si="22"/>
        <v>-3</v>
      </c>
      <c r="BW18" s="40">
        <f t="shared" si="23"/>
        <v>-2</v>
      </c>
      <c r="BX18" s="40">
        <f t="shared" si="24"/>
        <v>-1</v>
      </c>
      <c r="BY18" s="40">
        <f t="shared" si="25"/>
        <v>-7</v>
      </c>
      <c r="BZ18" s="40">
        <f t="shared" si="26"/>
        <v>1</v>
      </c>
      <c r="CA18" s="40">
        <f t="shared" si="27"/>
        <v>-2</v>
      </c>
      <c r="CB18" s="40">
        <f t="shared" si="45"/>
        <v>0</v>
      </c>
      <c r="CC18" s="40">
        <f t="shared" si="46"/>
        <v>-2</v>
      </c>
      <c r="CD18" s="40">
        <f t="shared" si="47"/>
        <v>0</v>
      </c>
      <c r="CE18" s="40">
        <f t="shared" si="48"/>
        <v>0</v>
      </c>
      <c r="CF18" s="40">
        <f t="shared" si="49"/>
        <v>0</v>
      </c>
      <c r="CG18" s="40">
        <f t="shared" si="28"/>
        <v>-2</v>
      </c>
      <c r="CH18" s="40">
        <f t="shared" si="29"/>
        <v>0</v>
      </c>
      <c r="CI18" s="40">
        <f t="shared" si="30"/>
        <v>-2</v>
      </c>
      <c r="CJ18" s="40">
        <f t="shared" si="31"/>
        <v>0</v>
      </c>
      <c r="CK18" s="40">
        <f t="shared" si="32"/>
        <v>0</v>
      </c>
      <c r="CL18" s="40">
        <f t="shared" si="33"/>
        <v>0</v>
      </c>
      <c r="CM18" s="40">
        <f t="shared" si="34"/>
        <v>612.19999999999993</v>
      </c>
      <c r="CN18" s="40">
        <v>109</v>
      </c>
      <c r="CO18" s="40">
        <v>381.2</v>
      </c>
      <c r="CP18" s="40">
        <v>44.7</v>
      </c>
      <c r="CQ18" s="40">
        <v>45.8</v>
      </c>
      <c r="CR18" s="40">
        <v>31.5</v>
      </c>
      <c r="CS18" s="40">
        <f t="shared" si="35"/>
        <v>600.79999999999995</v>
      </c>
      <c r="CT18" s="38">
        <v>111</v>
      </c>
      <c r="CU18" s="38">
        <v>357.9</v>
      </c>
      <c r="CV18" s="38">
        <v>36</v>
      </c>
      <c r="CW18" s="38">
        <v>46.8</v>
      </c>
      <c r="CX18" s="38">
        <v>49.1</v>
      </c>
      <c r="CY18" s="40">
        <f t="shared" si="50"/>
        <v>589.19999999999993</v>
      </c>
      <c r="CZ18" s="38">
        <v>106.7</v>
      </c>
      <c r="DA18" s="38">
        <v>349.1</v>
      </c>
      <c r="DB18" s="38">
        <v>40.4</v>
      </c>
      <c r="DC18" s="38">
        <v>39.1</v>
      </c>
      <c r="DD18" s="38">
        <v>53.9</v>
      </c>
      <c r="DE18" s="40">
        <f t="shared" si="37"/>
        <v>0</v>
      </c>
      <c r="DF18" s="40">
        <f t="shared" si="51"/>
        <v>0</v>
      </c>
      <c r="DG18" s="40">
        <f t="shared" si="52"/>
        <v>0</v>
      </c>
      <c r="DH18" s="40">
        <f t="shared" si="53"/>
        <v>0</v>
      </c>
      <c r="DI18" s="40">
        <f t="shared" si="54"/>
        <v>0</v>
      </c>
      <c r="DJ18" s="40">
        <f t="shared" si="55"/>
        <v>0</v>
      </c>
      <c r="DK18" s="40">
        <f t="shared" si="56"/>
        <v>15</v>
      </c>
      <c r="DL18" s="38">
        <v>1</v>
      </c>
      <c r="DM18" s="38">
        <v>5</v>
      </c>
      <c r="DN18" s="38">
        <v>5</v>
      </c>
      <c r="DO18" s="39"/>
      <c r="DP18" s="38">
        <v>2</v>
      </c>
      <c r="DQ18" s="38">
        <v>3</v>
      </c>
      <c r="DR18" s="39">
        <f>DP18-DQ18</f>
        <v>-1</v>
      </c>
      <c r="DS18" s="38">
        <v>3</v>
      </c>
      <c r="DT18" s="38">
        <v>3</v>
      </c>
      <c r="DU18" s="39"/>
      <c r="DV18" s="38">
        <v>4</v>
      </c>
      <c r="DW18" s="37">
        <f t="shared" si="39"/>
        <v>-2</v>
      </c>
      <c r="DX18" s="37">
        <f t="shared" si="57"/>
        <v>0</v>
      </c>
      <c r="DY18" s="37">
        <f t="shared" si="58"/>
        <v>-2</v>
      </c>
      <c r="DZ18" s="37">
        <f t="shared" si="59"/>
        <v>0</v>
      </c>
      <c r="EA18" s="37">
        <f t="shared" si="60"/>
        <v>0</v>
      </c>
      <c r="EB18" s="37">
        <f t="shared" si="61"/>
        <v>0</v>
      </c>
      <c r="EC18" s="34">
        <v>27782</v>
      </c>
      <c r="ED18" s="34">
        <v>27782</v>
      </c>
      <c r="EE18" s="34">
        <v>28944</v>
      </c>
      <c r="EF18" s="34">
        <v>26155</v>
      </c>
      <c r="EG18" s="35">
        <v>30822.6</v>
      </c>
      <c r="EH18" s="36">
        <v>24165.1</v>
      </c>
      <c r="EI18" s="36">
        <v>65.099999999999994</v>
      </c>
      <c r="EJ18" s="34">
        <v>30548.7</v>
      </c>
      <c r="EK18" s="35">
        <f t="shared" si="62"/>
        <v>24165.119999999995</v>
      </c>
      <c r="EL18" s="35">
        <v>24165.1</v>
      </c>
      <c r="EM18" s="26">
        <f t="shared" si="63"/>
        <v>0</v>
      </c>
      <c r="EN18" s="27">
        <v>26396.9</v>
      </c>
      <c r="EO18" s="27">
        <v>37598</v>
      </c>
      <c r="EP18" s="34">
        <v>26155</v>
      </c>
      <c r="EQ18" s="27">
        <v>37372</v>
      </c>
      <c r="ER18" s="33">
        <v>24165.119999999995</v>
      </c>
      <c r="ES18" s="32">
        <v>26396.9</v>
      </c>
      <c r="ET18" s="31"/>
      <c r="EU18" s="30">
        <v>30707.7</v>
      </c>
      <c r="EV18" s="28"/>
      <c r="EW18" s="28"/>
      <c r="EX18" s="28"/>
      <c r="EY18" s="28"/>
      <c r="EZ18" s="29"/>
      <c r="FA18" s="28">
        <v>40755.599999999999</v>
      </c>
      <c r="FB18" s="27">
        <v>24994.6</v>
      </c>
      <c r="FC18" s="26">
        <f t="shared" si="64"/>
        <v>24994.6</v>
      </c>
      <c r="FD18" s="24">
        <f t="shared" si="65"/>
        <v>95.014397811532646</v>
      </c>
      <c r="FE18" s="150">
        <f t="shared" si="66"/>
        <v>95.014397811532646</v>
      </c>
      <c r="FF18" s="100">
        <f t="shared" si="67"/>
        <v>0</v>
      </c>
      <c r="FG18" s="149">
        <f t="shared" si="68"/>
        <v>117.40661441406996</v>
      </c>
      <c r="FH18" s="100">
        <f t="shared" si="69"/>
        <v>0</v>
      </c>
      <c r="FI18" s="100">
        <f t="shared" si="70"/>
        <v>0</v>
      </c>
      <c r="FJ18" s="100">
        <f t="shared" si="71"/>
        <v>0</v>
      </c>
      <c r="FK18" s="100">
        <f t="shared" si="72"/>
        <v>0</v>
      </c>
      <c r="FL18" s="149">
        <f t="shared" si="73"/>
        <v>133.41189641457737</v>
      </c>
      <c r="FM18" s="149">
        <f t="shared" si="74"/>
        <v>103.4325507177287</v>
      </c>
      <c r="FN18" s="68">
        <f t="shared" si="75"/>
        <v>103.43263632263057</v>
      </c>
      <c r="FO18" s="23" t="e">
        <f>#REF!/#REF!*100</f>
        <v>#REF!</v>
      </c>
      <c r="FP18" s="54" t="e">
        <f>#REF!/#REF!*100</f>
        <v>#REF!</v>
      </c>
      <c r="FQ18" s="54" t="e">
        <f>#REF!/#REF!*100</f>
        <v>#REF!</v>
      </c>
      <c r="FR18" s="54" t="e">
        <f>#REF!/#REF!*100</f>
        <v>#REF!</v>
      </c>
      <c r="FS18" s="20" t="e">
        <f t="shared" si="76"/>
        <v>#REF!</v>
      </c>
      <c r="FT18" s="20" t="e">
        <f t="shared" si="77"/>
        <v>#REF!</v>
      </c>
      <c r="FU18" s="20" t="e">
        <f t="shared" si="78"/>
        <v>#REF!</v>
      </c>
      <c r="FV18" s="20" t="e">
        <f t="shared" si="79"/>
        <v>#REF!</v>
      </c>
      <c r="FW18" s="72" t="e">
        <f>#REF!</f>
        <v>#REF!</v>
      </c>
      <c r="FX18" s="70"/>
      <c r="FZ18" s="56" t="e">
        <f t="shared" si="80"/>
        <v>#REF!</v>
      </c>
      <c r="GA18" s="56" t="e">
        <f t="shared" si="81"/>
        <v>#REF!</v>
      </c>
      <c r="GB18" s="56" t="e">
        <f t="shared" si="82"/>
        <v>#REF!</v>
      </c>
      <c r="GC18" s="56" t="e">
        <f t="shared" si="83"/>
        <v>#REF!</v>
      </c>
      <c r="GD18" s="56" t="str">
        <f t="shared" si="84"/>
        <v>ок</v>
      </c>
    </row>
    <row r="19" spans="1:186" s="78" customFormat="1" ht="32.25" customHeight="1" x14ac:dyDescent="0.3">
      <c r="A19" s="49">
        <v>10</v>
      </c>
      <c r="B19" s="48" t="s">
        <v>50</v>
      </c>
      <c r="C19" s="47">
        <v>43978</v>
      </c>
      <c r="D19" s="46" t="s">
        <v>13</v>
      </c>
      <c r="E19" s="45">
        <f t="shared" si="0"/>
        <v>35</v>
      </c>
      <c r="F19" s="44">
        <v>7</v>
      </c>
      <c r="G19" s="44">
        <v>8</v>
      </c>
      <c r="H19" s="44">
        <v>1</v>
      </c>
      <c r="I19" s="44">
        <v>14</v>
      </c>
      <c r="J19" s="44">
        <v>5</v>
      </c>
      <c r="K19" s="43">
        <f t="shared" si="1"/>
        <v>31</v>
      </c>
      <c r="L19" s="42">
        <v>3</v>
      </c>
      <c r="M19" s="42">
        <v>8</v>
      </c>
      <c r="N19" s="42">
        <v>1</v>
      </c>
      <c r="O19" s="42">
        <v>14</v>
      </c>
      <c r="P19" s="42">
        <v>5</v>
      </c>
      <c r="Q19" s="43">
        <f t="shared" si="2"/>
        <v>22</v>
      </c>
      <c r="R19" s="42">
        <v>1</v>
      </c>
      <c r="S19" s="42">
        <v>6</v>
      </c>
      <c r="T19" s="42">
        <v>1</v>
      </c>
      <c r="U19" s="42">
        <v>9</v>
      </c>
      <c r="V19" s="42">
        <v>5</v>
      </c>
      <c r="W19" s="43">
        <f t="shared" si="3"/>
        <v>22</v>
      </c>
      <c r="X19" s="42">
        <v>1</v>
      </c>
      <c r="Y19" s="42">
        <v>6</v>
      </c>
      <c r="Z19" s="42">
        <v>1</v>
      </c>
      <c r="AA19" s="42">
        <v>9</v>
      </c>
      <c r="AB19" s="42">
        <v>5</v>
      </c>
      <c r="AC19" s="41" t="s">
        <v>13</v>
      </c>
      <c r="AD19" s="40">
        <f t="shared" si="4"/>
        <v>20</v>
      </c>
      <c r="AE19" s="38">
        <v>1</v>
      </c>
      <c r="AF19" s="38">
        <v>6</v>
      </c>
      <c r="AG19" s="38">
        <v>1</v>
      </c>
      <c r="AH19" s="38">
        <v>6</v>
      </c>
      <c r="AI19" s="40">
        <v>6</v>
      </c>
      <c r="AJ19" s="40">
        <f t="shared" si="5"/>
        <v>20</v>
      </c>
      <c r="AK19" s="38">
        <v>1</v>
      </c>
      <c r="AL19" s="38">
        <v>6</v>
      </c>
      <c r="AM19" s="38">
        <v>1</v>
      </c>
      <c r="AN19" s="38">
        <v>6</v>
      </c>
      <c r="AO19" s="40">
        <v>6</v>
      </c>
      <c r="AP19" s="40">
        <f t="shared" si="6"/>
        <v>-13</v>
      </c>
      <c r="AQ19" s="40">
        <f t="shared" si="40"/>
        <v>-6</v>
      </c>
      <c r="AR19" s="40">
        <f t="shared" si="41"/>
        <v>-2</v>
      </c>
      <c r="AS19" s="40">
        <f t="shared" si="42"/>
        <v>0</v>
      </c>
      <c r="AT19" s="40">
        <f t="shared" si="43"/>
        <v>-5</v>
      </c>
      <c r="AU19" s="40">
        <f t="shared" si="44"/>
        <v>0</v>
      </c>
      <c r="AV19" s="40">
        <f t="shared" si="7"/>
        <v>0</v>
      </c>
      <c r="AW19" s="40">
        <f t="shared" si="8"/>
        <v>0</v>
      </c>
      <c r="AX19" s="40">
        <f t="shared" si="9"/>
        <v>0</v>
      </c>
      <c r="AY19" s="40">
        <f t="shared" si="10"/>
        <v>0</v>
      </c>
      <c r="AZ19" s="40">
        <f t="shared" si="11"/>
        <v>0</v>
      </c>
      <c r="BA19" s="40">
        <f t="shared" si="12"/>
        <v>0</v>
      </c>
      <c r="BB19" s="40">
        <f t="shared" si="13"/>
        <v>20</v>
      </c>
      <c r="BC19" s="40">
        <v>1</v>
      </c>
      <c r="BD19" s="40">
        <v>6</v>
      </c>
      <c r="BE19" s="40">
        <v>1</v>
      </c>
      <c r="BF19" s="40">
        <v>6</v>
      </c>
      <c r="BG19" s="40">
        <v>6</v>
      </c>
      <c r="BH19" s="40">
        <f t="shared" si="14"/>
        <v>20</v>
      </c>
      <c r="BI19" s="40">
        <v>1</v>
      </c>
      <c r="BJ19" s="40">
        <v>6</v>
      </c>
      <c r="BK19" s="40">
        <v>1</v>
      </c>
      <c r="BL19" s="40">
        <v>6</v>
      </c>
      <c r="BM19" s="40">
        <v>6</v>
      </c>
      <c r="BN19" s="40"/>
      <c r="BO19" s="40">
        <f t="shared" si="15"/>
        <v>-11</v>
      </c>
      <c r="BP19" s="40">
        <f t="shared" si="16"/>
        <v>-2</v>
      </c>
      <c r="BQ19" s="40">
        <f t="shared" si="17"/>
        <v>-2</v>
      </c>
      <c r="BR19" s="40">
        <f t="shared" si="18"/>
        <v>0</v>
      </c>
      <c r="BS19" s="40">
        <f t="shared" si="19"/>
        <v>-8</v>
      </c>
      <c r="BT19" s="40">
        <f t="shared" si="20"/>
        <v>1</v>
      </c>
      <c r="BU19" s="40">
        <f t="shared" si="21"/>
        <v>-11</v>
      </c>
      <c r="BV19" s="40">
        <f t="shared" si="22"/>
        <v>-2</v>
      </c>
      <c r="BW19" s="40">
        <f t="shared" si="23"/>
        <v>-2</v>
      </c>
      <c r="BX19" s="40">
        <f t="shared" si="24"/>
        <v>0</v>
      </c>
      <c r="BY19" s="40">
        <f t="shared" si="25"/>
        <v>-8</v>
      </c>
      <c r="BZ19" s="40">
        <f t="shared" si="26"/>
        <v>1</v>
      </c>
      <c r="CA19" s="40">
        <f t="shared" si="27"/>
        <v>0</v>
      </c>
      <c r="CB19" s="40">
        <f t="shared" si="45"/>
        <v>0</v>
      </c>
      <c r="CC19" s="40">
        <f t="shared" si="46"/>
        <v>0</v>
      </c>
      <c r="CD19" s="40">
        <f t="shared" si="47"/>
        <v>0</v>
      </c>
      <c r="CE19" s="40">
        <f t="shared" si="48"/>
        <v>0</v>
      </c>
      <c r="CF19" s="40">
        <f t="shared" si="49"/>
        <v>0</v>
      </c>
      <c r="CG19" s="40">
        <f t="shared" si="28"/>
        <v>0</v>
      </c>
      <c r="CH19" s="40">
        <f t="shared" si="29"/>
        <v>0</v>
      </c>
      <c r="CI19" s="40">
        <f t="shared" si="30"/>
        <v>0</v>
      </c>
      <c r="CJ19" s="40">
        <f t="shared" si="31"/>
        <v>0</v>
      </c>
      <c r="CK19" s="40">
        <f t="shared" si="32"/>
        <v>0</v>
      </c>
      <c r="CL19" s="40">
        <f t="shared" si="33"/>
        <v>0</v>
      </c>
      <c r="CM19" s="40">
        <f t="shared" si="34"/>
        <v>676.2</v>
      </c>
      <c r="CN19" s="40">
        <v>104</v>
      </c>
      <c r="CO19" s="40">
        <v>416.6</v>
      </c>
      <c r="CP19" s="40">
        <v>23.1</v>
      </c>
      <c r="CQ19" s="40">
        <v>88.6</v>
      </c>
      <c r="CR19" s="40">
        <v>43.9</v>
      </c>
      <c r="CS19" s="40">
        <f t="shared" si="35"/>
        <v>689.80000000000007</v>
      </c>
      <c r="CT19" s="38">
        <v>106</v>
      </c>
      <c r="CU19" s="38">
        <v>420</v>
      </c>
      <c r="CV19" s="38">
        <v>21.7</v>
      </c>
      <c r="CW19" s="38">
        <v>87.6</v>
      </c>
      <c r="CX19" s="38">
        <v>54.5</v>
      </c>
      <c r="CY19" s="40">
        <f t="shared" si="50"/>
        <v>679.5</v>
      </c>
      <c r="CZ19" s="38">
        <v>102.8</v>
      </c>
      <c r="DA19" s="38">
        <v>405.5</v>
      </c>
      <c r="DB19" s="38">
        <v>22.5</v>
      </c>
      <c r="DC19" s="38">
        <v>86</v>
      </c>
      <c r="DD19" s="38">
        <v>62.7</v>
      </c>
      <c r="DE19" s="40">
        <f t="shared" si="37"/>
        <v>0</v>
      </c>
      <c r="DF19" s="40">
        <f t="shared" si="51"/>
        <v>0</v>
      </c>
      <c r="DG19" s="40">
        <f t="shared" si="52"/>
        <v>0</v>
      </c>
      <c r="DH19" s="40">
        <f t="shared" si="53"/>
        <v>0</v>
      </c>
      <c r="DI19" s="40">
        <f t="shared" si="54"/>
        <v>0</v>
      </c>
      <c r="DJ19" s="40">
        <f t="shared" si="55"/>
        <v>0</v>
      </c>
      <c r="DK19" s="40">
        <f t="shared" si="56"/>
        <v>20</v>
      </c>
      <c r="DL19" s="38">
        <v>1</v>
      </c>
      <c r="DM19" s="38">
        <v>6</v>
      </c>
      <c r="DN19" s="38">
        <v>6</v>
      </c>
      <c r="DO19" s="39"/>
      <c r="DP19" s="38">
        <v>1</v>
      </c>
      <c r="DQ19" s="38">
        <v>1</v>
      </c>
      <c r="DR19" s="39"/>
      <c r="DS19" s="38">
        <v>6</v>
      </c>
      <c r="DT19" s="38">
        <v>6</v>
      </c>
      <c r="DU19" s="39"/>
      <c r="DV19" s="38">
        <v>6</v>
      </c>
      <c r="DW19" s="37">
        <f t="shared" si="39"/>
        <v>0</v>
      </c>
      <c r="DX19" s="37">
        <f t="shared" si="57"/>
        <v>0</v>
      </c>
      <c r="DY19" s="37">
        <f t="shared" si="58"/>
        <v>0</v>
      </c>
      <c r="DZ19" s="37">
        <f t="shared" si="59"/>
        <v>0</v>
      </c>
      <c r="EA19" s="37">
        <f t="shared" si="60"/>
        <v>0</v>
      </c>
      <c r="EB19" s="37">
        <f t="shared" si="61"/>
        <v>0</v>
      </c>
      <c r="EC19" s="34">
        <v>32101</v>
      </c>
      <c r="ED19" s="34">
        <v>32101</v>
      </c>
      <c r="EE19" s="34">
        <v>35064</v>
      </c>
      <c r="EF19" s="34">
        <v>33339</v>
      </c>
      <c r="EG19" s="35">
        <v>35798</v>
      </c>
      <c r="EH19" s="36">
        <v>24462.1</v>
      </c>
      <c r="EI19" s="36">
        <v>65.900000000000006</v>
      </c>
      <c r="EJ19" s="34">
        <v>32882</v>
      </c>
      <c r="EK19" s="35">
        <f t="shared" si="62"/>
        <v>24462.080000000002</v>
      </c>
      <c r="EL19" s="35">
        <v>24462.080000000002</v>
      </c>
      <c r="EM19" s="26">
        <f t="shared" si="63"/>
        <v>-1.9999999996798579E-2</v>
      </c>
      <c r="EN19" s="59">
        <v>32173</v>
      </c>
      <c r="EO19" s="27">
        <v>37598</v>
      </c>
      <c r="EP19" s="34">
        <v>33339</v>
      </c>
      <c r="EQ19" s="27">
        <v>37372</v>
      </c>
      <c r="ER19" s="33">
        <v>24462.080000000002</v>
      </c>
      <c r="ES19" s="32">
        <v>32173</v>
      </c>
      <c r="ET19" s="71"/>
      <c r="EU19" s="30">
        <v>32303.3</v>
      </c>
      <c r="EV19" s="28"/>
      <c r="EW19" s="28"/>
      <c r="EX19" s="28"/>
      <c r="EY19" s="28"/>
      <c r="EZ19" s="29"/>
      <c r="FA19" s="28">
        <v>35093.699999999997</v>
      </c>
      <c r="FB19" s="27">
        <v>25216.9</v>
      </c>
      <c r="FC19" s="26">
        <f t="shared" si="64"/>
        <v>25216.9</v>
      </c>
      <c r="FD19" s="25">
        <f t="shared" si="65"/>
        <v>100.2242920781284</v>
      </c>
      <c r="FE19" s="149">
        <f t="shared" si="66"/>
        <v>100.2242920781284</v>
      </c>
      <c r="FF19" s="100">
        <f t="shared" si="67"/>
        <v>0</v>
      </c>
      <c r="FG19" s="150">
        <f t="shared" si="68"/>
        <v>96.893428117220068</v>
      </c>
      <c r="FH19" s="100">
        <f t="shared" si="69"/>
        <v>0</v>
      </c>
      <c r="FI19" s="100">
        <f t="shared" si="70"/>
        <v>0</v>
      </c>
      <c r="FJ19" s="100">
        <f t="shared" si="71"/>
        <v>0</v>
      </c>
      <c r="FK19" s="100">
        <f t="shared" si="72"/>
        <v>0</v>
      </c>
      <c r="FL19" s="149">
        <f t="shared" si="73"/>
        <v>106.72617237394317</v>
      </c>
      <c r="FM19" s="149">
        <f t="shared" si="74"/>
        <v>103.08567382659201</v>
      </c>
      <c r="FN19" s="68">
        <f t="shared" si="75"/>
        <v>103.08567382659201</v>
      </c>
      <c r="FO19" s="23" t="e">
        <f>#REF!/#REF!*100</f>
        <v>#REF!</v>
      </c>
      <c r="FP19" s="21" t="e">
        <f>#REF!/#REF!*100</f>
        <v>#REF!</v>
      </c>
      <c r="FQ19" s="22" t="e">
        <f>#REF!/#REF!*100</f>
        <v>#REF!</v>
      </c>
      <c r="FR19" s="54" t="e">
        <f>#REF!/#REF!*100</f>
        <v>#REF!</v>
      </c>
      <c r="FS19" s="20" t="e">
        <f t="shared" si="76"/>
        <v>#REF!</v>
      </c>
      <c r="FT19" s="20" t="e">
        <f t="shared" si="77"/>
        <v>#REF!</v>
      </c>
      <c r="FU19" s="20" t="e">
        <f t="shared" si="78"/>
        <v>#REF!</v>
      </c>
      <c r="FV19" s="20" t="e">
        <f t="shared" si="79"/>
        <v>#REF!</v>
      </c>
      <c r="FW19" s="69" t="e">
        <f>#REF!</f>
        <v>#REF!</v>
      </c>
      <c r="FX19" s="79"/>
      <c r="FZ19" s="56" t="e">
        <f t="shared" si="80"/>
        <v>#REF!</v>
      </c>
      <c r="GA19" s="56" t="e">
        <f t="shared" si="81"/>
        <v>#REF!</v>
      </c>
      <c r="GB19" s="56" t="e">
        <f t="shared" si="82"/>
        <v>#REF!</v>
      </c>
      <c r="GC19" s="56" t="e">
        <f t="shared" si="83"/>
        <v>#REF!</v>
      </c>
      <c r="GD19" s="56" t="str">
        <f t="shared" si="84"/>
        <v>ок</v>
      </c>
    </row>
    <row r="20" spans="1:186" s="78" customFormat="1" ht="32.25" customHeight="1" x14ac:dyDescent="0.3">
      <c r="A20" s="49">
        <v>11</v>
      </c>
      <c r="B20" s="48" t="s">
        <v>49</v>
      </c>
      <c r="C20" s="47">
        <v>43979</v>
      </c>
      <c r="D20" s="46" t="s">
        <v>13</v>
      </c>
      <c r="E20" s="45">
        <f t="shared" si="0"/>
        <v>105</v>
      </c>
      <c r="F20" s="44">
        <v>16</v>
      </c>
      <c r="G20" s="44">
        <v>24</v>
      </c>
      <c r="H20" s="44">
        <v>8</v>
      </c>
      <c r="I20" s="44">
        <v>28</v>
      </c>
      <c r="J20" s="44">
        <v>29</v>
      </c>
      <c r="K20" s="43">
        <f t="shared" si="1"/>
        <v>104</v>
      </c>
      <c r="L20" s="42">
        <v>16</v>
      </c>
      <c r="M20" s="42">
        <v>24</v>
      </c>
      <c r="N20" s="42">
        <v>8</v>
      </c>
      <c r="O20" s="42">
        <v>28</v>
      </c>
      <c r="P20" s="42">
        <v>28</v>
      </c>
      <c r="Q20" s="43">
        <f t="shared" si="2"/>
        <v>59</v>
      </c>
      <c r="R20" s="42">
        <v>11</v>
      </c>
      <c r="S20" s="42">
        <v>13</v>
      </c>
      <c r="T20" s="42">
        <v>6</v>
      </c>
      <c r="U20" s="42">
        <v>7</v>
      </c>
      <c r="V20" s="42">
        <v>22</v>
      </c>
      <c r="W20" s="43">
        <f t="shared" si="3"/>
        <v>56</v>
      </c>
      <c r="X20" s="42">
        <v>11</v>
      </c>
      <c r="Y20" s="42">
        <v>14</v>
      </c>
      <c r="Z20" s="42">
        <v>8</v>
      </c>
      <c r="AA20" s="42">
        <v>6</v>
      </c>
      <c r="AB20" s="42">
        <v>17</v>
      </c>
      <c r="AC20" s="41" t="s">
        <v>13</v>
      </c>
      <c r="AD20" s="40">
        <f t="shared" si="4"/>
        <v>55</v>
      </c>
      <c r="AE20" s="38">
        <v>11</v>
      </c>
      <c r="AF20" s="38">
        <v>13</v>
      </c>
      <c r="AG20" s="38">
        <v>6</v>
      </c>
      <c r="AH20" s="38">
        <v>6</v>
      </c>
      <c r="AI20" s="40">
        <v>19</v>
      </c>
      <c r="AJ20" s="40">
        <f t="shared" si="5"/>
        <v>55</v>
      </c>
      <c r="AK20" s="38">
        <v>10</v>
      </c>
      <c r="AL20" s="38">
        <v>14</v>
      </c>
      <c r="AM20" s="38">
        <v>6</v>
      </c>
      <c r="AN20" s="38">
        <v>6</v>
      </c>
      <c r="AO20" s="40">
        <v>19</v>
      </c>
      <c r="AP20" s="40">
        <f t="shared" si="6"/>
        <v>-50</v>
      </c>
      <c r="AQ20" s="40">
        <f t="shared" si="40"/>
        <v>-5</v>
      </c>
      <c r="AR20" s="40">
        <f t="shared" si="41"/>
        <v>-10</v>
      </c>
      <c r="AS20" s="40">
        <f t="shared" si="42"/>
        <v>-2</v>
      </c>
      <c r="AT20" s="40">
        <f t="shared" si="43"/>
        <v>-21</v>
      </c>
      <c r="AU20" s="40">
        <f t="shared" si="44"/>
        <v>-12</v>
      </c>
      <c r="AV20" s="40">
        <f t="shared" si="7"/>
        <v>-3</v>
      </c>
      <c r="AW20" s="40">
        <f t="shared" si="8"/>
        <v>0</v>
      </c>
      <c r="AX20" s="40">
        <f t="shared" si="9"/>
        <v>1</v>
      </c>
      <c r="AY20" s="40">
        <f t="shared" si="10"/>
        <v>2</v>
      </c>
      <c r="AZ20" s="40">
        <f t="shared" si="11"/>
        <v>-1</v>
      </c>
      <c r="BA20" s="40">
        <f t="shared" si="12"/>
        <v>-5</v>
      </c>
      <c r="BB20" s="40">
        <f t="shared" si="13"/>
        <v>55</v>
      </c>
      <c r="BC20" s="40">
        <v>10</v>
      </c>
      <c r="BD20" s="40">
        <v>14</v>
      </c>
      <c r="BE20" s="40">
        <v>6</v>
      </c>
      <c r="BF20" s="40">
        <v>6</v>
      </c>
      <c r="BG20" s="40">
        <v>19</v>
      </c>
      <c r="BH20" s="40">
        <f t="shared" si="14"/>
        <v>55</v>
      </c>
      <c r="BI20" s="40">
        <v>10</v>
      </c>
      <c r="BJ20" s="40">
        <v>14</v>
      </c>
      <c r="BK20" s="40">
        <v>6</v>
      </c>
      <c r="BL20" s="40">
        <v>6</v>
      </c>
      <c r="BM20" s="40">
        <v>19</v>
      </c>
      <c r="BN20" s="40"/>
      <c r="BO20" s="40">
        <f t="shared" si="15"/>
        <v>-49</v>
      </c>
      <c r="BP20" s="40">
        <f t="shared" si="16"/>
        <v>-6</v>
      </c>
      <c r="BQ20" s="40">
        <f t="shared" si="17"/>
        <v>-10</v>
      </c>
      <c r="BR20" s="40">
        <f t="shared" si="18"/>
        <v>-2</v>
      </c>
      <c r="BS20" s="40">
        <f t="shared" si="19"/>
        <v>-22</v>
      </c>
      <c r="BT20" s="40">
        <f t="shared" si="20"/>
        <v>-9</v>
      </c>
      <c r="BU20" s="40">
        <f t="shared" si="21"/>
        <v>-49</v>
      </c>
      <c r="BV20" s="40">
        <f t="shared" si="22"/>
        <v>-5</v>
      </c>
      <c r="BW20" s="40">
        <f t="shared" si="23"/>
        <v>-11</v>
      </c>
      <c r="BX20" s="40">
        <f t="shared" si="24"/>
        <v>-2</v>
      </c>
      <c r="BY20" s="40">
        <f t="shared" si="25"/>
        <v>-22</v>
      </c>
      <c r="BZ20" s="40">
        <f t="shared" si="26"/>
        <v>-9</v>
      </c>
      <c r="CA20" s="40">
        <f t="shared" si="27"/>
        <v>0</v>
      </c>
      <c r="CB20" s="40">
        <f t="shared" si="45"/>
        <v>-1</v>
      </c>
      <c r="CC20" s="40">
        <f t="shared" si="46"/>
        <v>1</v>
      </c>
      <c r="CD20" s="40">
        <f t="shared" si="47"/>
        <v>0</v>
      </c>
      <c r="CE20" s="40">
        <f t="shared" si="48"/>
        <v>0</v>
      </c>
      <c r="CF20" s="40">
        <f t="shared" si="49"/>
        <v>0</v>
      </c>
      <c r="CG20" s="40">
        <f t="shared" si="28"/>
        <v>0</v>
      </c>
      <c r="CH20" s="40">
        <f t="shared" si="29"/>
        <v>-1</v>
      </c>
      <c r="CI20" s="40">
        <f t="shared" si="30"/>
        <v>1</v>
      </c>
      <c r="CJ20" s="40">
        <f t="shared" si="31"/>
        <v>0</v>
      </c>
      <c r="CK20" s="40">
        <f t="shared" si="32"/>
        <v>0</v>
      </c>
      <c r="CL20" s="40">
        <f t="shared" si="33"/>
        <v>0</v>
      </c>
      <c r="CM20" s="40">
        <f t="shared" si="34"/>
        <v>3623.3</v>
      </c>
      <c r="CN20" s="40">
        <v>1206.8</v>
      </c>
      <c r="CO20" s="40">
        <v>1393.9</v>
      </c>
      <c r="CP20" s="40">
        <v>295.39999999999998</v>
      </c>
      <c r="CQ20" s="40">
        <v>273.8</v>
      </c>
      <c r="CR20" s="40">
        <v>453.4</v>
      </c>
      <c r="CS20" s="40">
        <f t="shared" si="35"/>
        <v>3665.2000000000003</v>
      </c>
      <c r="CT20" s="38">
        <v>1143</v>
      </c>
      <c r="CU20" s="38">
        <v>1437.8</v>
      </c>
      <c r="CV20" s="38">
        <v>296.10000000000002</v>
      </c>
      <c r="CW20" s="38">
        <v>262.3</v>
      </c>
      <c r="CX20" s="38">
        <v>526</v>
      </c>
      <c r="CY20" s="40">
        <f t="shared" si="50"/>
        <v>3553.6</v>
      </c>
      <c r="CZ20" s="38">
        <v>1089</v>
      </c>
      <c r="DA20" s="38">
        <v>1426.1</v>
      </c>
      <c r="DB20" s="38">
        <v>285.8</v>
      </c>
      <c r="DC20" s="38">
        <v>254.2</v>
      </c>
      <c r="DD20" s="38">
        <v>498.5</v>
      </c>
      <c r="DE20" s="40">
        <f t="shared" si="37"/>
        <v>0</v>
      </c>
      <c r="DF20" s="40">
        <f t="shared" si="51"/>
        <v>0</v>
      </c>
      <c r="DG20" s="40">
        <f t="shared" si="52"/>
        <v>0</v>
      </c>
      <c r="DH20" s="40">
        <f t="shared" si="53"/>
        <v>0</v>
      </c>
      <c r="DI20" s="40">
        <f t="shared" si="54"/>
        <v>0</v>
      </c>
      <c r="DJ20" s="40">
        <f t="shared" si="55"/>
        <v>0</v>
      </c>
      <c r="DK20" s="40">
        <f t="shared" si="56"/>
        <v>55</v>
      </c>
      <c r="DL20" s="38">
        <v>10</v>
      </c>
      <c r="DM20" s="38">
        <v>14</v>
      </c>
      <c r="DN20" s="38">
        <v>14</v>
      </c>
      <c r="DO20" s="39"/>
      <c r="DP20" s="38">
        <v>6</v>
      </c>
      <c r="DQ20" s="38">
        <v>6</v>
      </c>
      <c r="DR20" s="39"/>
      <c r="DS20" s="38">
        <v>6</v>
      </c>
      <c r="DT20" s="38">
        <v>6</v>
      </c>
      <c r="DU20" s="39"/>
      <c r="DV20" s="38">
        <v>19</v>
      </c>
      <c r="DW20" s="37">
        <f t="shared" si="39"/>
        <v>0</v>
      </c>
      <c r="DX20" s="37">
        <f t="shared" si="57"/>
        <v>-1</v>
      </c>
      <c r="DY20" s="37">
        <f t="shared" si="58"/>
        <v>1</v>
      </c>
      <c r="DZ20" s="37">
        <f t="shared" si="59"/>
        <v>0</v>
      </c>
      <c r="EA20" s="37">
        <f t="shared" si="60"/>
        <v>0</v>
      </c>
      <c r="EB20" s="37">
        <f t="shared" si="61"/>
        <v>0</v>
      </c>
      <c r="EC20" s="34">
        <v>30339</v>
      </c>
      <c r="ED20" s="34">
        <v>30339</v>
      </c>
      <c r="EE20" s="34">
        <v>36568</v>
      </c>
      <c r="EF20" s="34">
        <v>34677</v>
      </c>
      <c r="EG20" s="35">
        <v>38618</v>
      </c>
      <c r="EH20" s="36">
        <v>34367.300000000003</v>
      </c>
      <c r="EI20" s="36">
        <v>92.6</v>
      </c>
      <c r="EJ20" s="34">
        <v>36858</v>
      </c>
      <c r="EK20" s="35">
        <f t="shared" si="62"/>
        <v>34373.119999999995</v>
      </c>
      <c r="EL20" s="35">
        <v>34367.300000000003</v>
      </c>
      <c r="EM20" s="26">
        <f t="shared" si="63"/>
        <v>0</v>
      </c>
      <c r="EN20" s="27">
        <v>30491.8</v>
      </c>
      <c r="EO20" s="27">
        <v>37598</v>
      </c>
      <c r="EP20" s="34">
        <v>34677</v>
      </c>
      <c r="EQ20" s="27">
        <v>37372</v>
      </c>
      <c r="ER20" s="33">
        <v>34373.119999999995</v>
      </c>
      <c r="ES20" s="32">
        <v>30491.8</v>
      </c>
      <c r="ET20" s="31"/>
      <c r="EU20" s="30">
        <v>36697.300000000003</v>
      </c>
      <c r="EV20" s="28"/>
      <c r="EW20" s="28"/>
      <c r="EX20" s="28"/>
      <c r="EY20" s="28"/>
      <c r="EZ20" s="29"/>
      <c r="FA20" s="28">
        <v>37523</v>
      </c>
      <c r="FB20" s="27">
        <v>34726.300000000003</v>
      </c>
      <c r="FC20" s="26">
        <f t="shared" si="64"/>
        <v>34726.300000000003</v>
      </c>
      <c r="FD20" s="25">
        <f t="shared" si="65"/>
        <v>100.50364217673622</v>
      </c>
      <c r="FE20" s="149">
        <f t="shared" si="66"/>
        <v>100.50364217673622</v>
      </c>
      <c r="FF20" s="100">
        <f t="shared" si="67"/>
        <v>0</v>
      </c>
      <c r="FG20" s="149">
        <f t="shared" si="68"/>
        <v>105.82605184992934</v>
      </c>
      <c r="FH20" s="100">
        <f t="shared" si="69"/>
        <v>0</v>
      </c>
      <c r="FI20" s="100">
        <f t="shared" si="70"/>
        <v>0</v>
      </c>
      <c r="FJ20" s="100">
        <f t="shared" si="71"/>
        <v>0</v>
      </c>
      <c r="FK20" s="100">
        <f t="shared" si="72"/>
        <v>0</v>
      </c>
      <c r="FL20" s="149">
        <f t="shared" si="73"/>
        <v>101.80422160724945</v>
      </c>
      <c r="FM20" s="149">
        <f t="shared" si="74"/>
        <v>101.02748892157595</v>
      </c>
      <c r="FN20" s="25">
        <f t="shared" si="75"/>
        <v>101.0445976262319</v>
      </c>
      <c r="FO20" s="23" t="e">
        <f>#REF!/#REF!*100</f>
        <v>#REF!</v>
      </c>
      <c r="FP20" s="21" t="e">
        <f>#REF!/#REF!*100</f>
        <v>#REF!</v>
      </c>
      <c r="FQ20" s="54" t="e">
        <f>#REF!/#REF!*100</f>
        <v>#REF!</v>
      </c>
      <c r="FR20" s="54" t="e">
        <f>#REF!/#REF!*100</f>
        <v>#REF!</v>
      </c>
      <c r="FS20" s="20" t="e">
        <f t="shared" si="76"/>
        <v>#REF!</v>
      </c>
      <c r="FT20" s="20" t="e">
        <f t="shared" si="77"/>
        <v>#REF!</v>
      </c>
      <c r="FU20" s="53" t="e">
        <f t="shared" si="78"/>
        <v>#REF!</v>
      </c>
      <c r="FV20" s="20" t="e">
        <f t="shared" si="79"/>
        <v>#REF!</v>
      </c>
      <c r="FW20" s="69" t="e">
        <f>#REF!</f>
        <v>#REF!</v>
      </c>
      <c r="FX20" s="79"/>
      <c r="FZ20" s="56" t="e">
        <f t="shared" si="80"/>
        <v>#REF!</v>
      </c>
      <c r="GA20" s="56" t="e">
        <f t="shared" si="81"/>
        <v>#REF!</v>
      </c>
      <c r="GB20" s="56" t="e">
        <f t="shared" si="82"/>
        <v>#REF!</v>
      </c>
      <c r="GC20" s="56" t="e">
        <f t="shared" si="83"/>
        <v>#REF!</v>
      </c>
      <c r="GD20" s="56" t="str">
        <f t="shared" si="84"/>
        <v>ок</v>
      </c>
    </row>
    <row r="21" spans="1:186" s="50" customFormat="1" ht="32.25" customHeight="1" x14ac:dyDescent="0.3">
      <c r="A21" s="49">
        <v>12</v>
      </c>
      <c r="B21" s="48" t="s">
        <v>48</v>
      </c>
      <c r="C21" s="47">
        <v>43979</v>
      </c>
      <c r="D21" s="46" t="s">
        <v>11</v>
      </c>
      <c r="E21" s="45">
        <f t="shared" si="0"/>
        <v>101</v>
      </c>
      <c r="F21" s="44">
        <v>28</v>
      </c>
      <c r="G21" s="44">
        <v>22</v>
      </c>
      <c r="H21" s="44">
        <v>3</v>
      </c>
      <c r="I21" s="44">
        <v>24</v>
      </c>
      <c r="J21" s="44">
        <v>24</v>
      </c>
      <c r="K21" s="43">
        <f t="shared" si="1"/>
        <v>95</v>
      </c>
      <c r="L21" s="42">
        <v>23</v>
      </c>
      <c r="M21" s="42">
        <v>21</v>
      </c>
      <c r="N21" s="42">
        <v>3</v>
      </c>
      <c r="O21" s="42">
        <v>24</v>
      </c>
      <c r="P21" s="42">
        <v>24</v>
      </c>
      <c r="Q21" s="43">
        <f t="shared" si="2"/>
        <v>69</v>
      </c>
      <c r="R21" s="42">
        <v>8</v>
      </c>
      <c r="S21" s="42">
        <v>15</v>
      </c>
      <c r="T21" s="42">
        <v>2</v>
      </c>
      <c r="U21" s="42">
        <v>21</v>
      </c>
      <c r="V21" s="42">
        <v>23</v>
      </c>
      <c r="W21" s="43">
        <f t="shared" si="3"/>
        <v>72</v>
      </c>
      <c r="X21" s="42">
        <v>9</v>
      </c>
      <c r="Y21" s="42">
        <v>19</v>
      </c>
      <c r="Z21" s="42">
        <v>3</v>
      </c>
      <c r="AA21" s="42">
        <v>18</v>
      </c>
      <c r="AB21" s="42">
        <v>23</v>
      </c>
      <c r="AC21" s="41" t="s">
        <v>11</v>
      </c>
      <c r="AD21" s="40">
        <f t="shared" si="4"/>
        <v>37</v>
      </c>
      <c r="AE21" s="38">
        <v>8</v>
      </c>
      <c r="AF21" s="38">
        <v>15</v>
      </c>
      <c r="AG21" s="38">
        <v>2</v>
      </c>
      <c r="AH21" s="38">
        <v>3</v>
      </c>
      <c r="AI21" s="40">
        <v>9</v>
      </c>
      <c r="AJ21" s="40">
        <f t="shared" si="5"/>
        <v>51</v>
      </c>
      <c r="AK21" s="38">
        <v>8</v>
      </c>
      <c r="AL21" s="38">
        <v>15</v>
      </c>
      <c r="AM21" s="38">
        <v>1</v>
      </c>
      <c r="AN21" s="38">
        <v>18</v>
      </c>
      <c r="AO21" s="40">
        <v>9</v>
      </c>
      <c r="AP21" s="40">
        <f t="shared" si="6"/>
        <v>-27</v>
      </c>
      <c r="AQ21" s="40">
        <f t="shared" si="40"/>
        <v>-19</v>
      </c>
      <c r="AR21" s="40">
        <f t="shared" si="41"/>
        <v>-3</v>
      </c>
      <c r="AS21" s="40">
        <f t="shared" si="42"/>
        <v>-1</v>
      </c>
      <c r="AT21" s="40">
        <f t="shared" si="43"/>
        <v>-3</v>
      </c>
      <c r="AU21" s="40">
        <f t="shared" si="44"/>
        <v>-1</v>
      </c>
      <c r="AV21" s="40">
        <f t="shared" si="7"/>
        <v>3</v>
      </c>
      <c r="AW21" s="40">
        <f t="shared" si="8"/>
        <v>1</v>
      </c>
      <c r="AX21" s="40">
        <f t="shared" si="9"/>
        <v>4</v>
      </c>
      <c r="AY21" s="40">
        <f t="shared" si="10"/>
        <v>1</v>
      </c>
      <c r="AZ21" s="40">
        <f t="shared" si="11"/>
        <v>-3</v>
      </c>
      <c r="BA21" s="40">
        <f t="shared" si="12"/>
        <v>0</v>
      </c>
      <c r="BB21" s="40">
        <f t="shared" si="13"/>
        <v>51</v>
      </c>
      <c r="BC21" s="40">
        <v>8</v>
      </c>
      <c r="BD21" s="40">
        <v>15</v>
      </c>
      <c r="BE21" s="40">
        <v>1</v>
      </c>
      <c r="BF21" s="40">
        <v>18</v>
      </c>
      <c r="BG21" s="40">
        <v>9</v>
      </c>
      <c r="BH21" s="40">
        <f t="shared" si="14"/>
        <v>35</v>
      </c>
      <c r="BI21" s="40">
        <v>7</v>
      </c>
      <c r="BJ21" s="40">
        <v>15</v>
      </c>
      <c r="BK21" s="40">
        <v>1</v>
      </c>
      <c r="BL21" s="40">
        <v>3</v>
      </c>
      <c r="BM21" s="40">
        <v>9</v>
      </c>
      <c r="BN21" s="40"/>
      <c r="BO21" s="40">
        <f t="shared" si="15"/>
        <v>-44</v>
      </c>
      <c r="BP21" s="40">
        <f t="shared" si="16"/>
        <v>-15</v>
      </c>
      <c r="BQ21" s="40">
        <f t="shared" si="17"/>
        <v>-6</v>
      </c>
      <c r="BR21" s="40">
        <f t="shared" si="18"/>
        <v>-2</v>
      </c>
      <c r="BS21" s="40">
        <f t="shared" si="19"/>
        <v>-6</v>
      </c>
      <c r="BT21" s="40">
        <f t="shared" si="20"/>
        <v>-15</v>
      </c>
      <c r="BU21" s="40">
        <f t="shared" si="21"/>
        <v>-58</v>
      </c>
      <c r="BV21" s="40">
        <f t="shared" si="22"/>
        <v>-15</v>
      </c>
      <c r="BW21" s="40">
        <f t="shared" si="23"/>
        <v>-6</v>
      </c>
      <c r="BX21" s="40">
        <f t="shared" si="24"/>
        <v>-1</v>
      </c>
      <c r="BY21" s="40">
        <f t="shared" si="25"/>
        <v>-21</v>
      </c>
      <c r="BZ21" s="40">
        <f t="shared" si="26"/>
        <v>-15</v>
      </c>
      <c r="CA21" s="40">
        <f t="shared" si="27"/>
        <v>-2</v>
      </c>
      <c r="CB21" s="40">
        <f t="shared" si="45"/>
        <v>-1</v>
      </c>
      <c r="CC21" s="40">
        <f t="shared" si="46"/>
        <v>0</v>
      </c>
      <c r="CD21" s="40">
        <f t="shared" si="47"/>
        <v>-1</v>
      </c>
      <c r="CE21" s="40">
        <f t="shared" si="48"/>
        <v>0</v>
      </c>
      <c r="CF21" s="40">
        <f t="shared" si="49"/>
        <v>0</v>
      </c>
      <c r="CG21" s="40">
        <f t="shared" si="28"/>
        <v>14</v>
      </c>
      <c r="CH21" s="40">
        <f t="shared" si="29"/>
        <v>0</v>
      </c>
      <c r="CI21" s="40">
        <f t="shared" si="30"/>
        <v>0</v>
      </c>
      <c r="CJ21" s="40">
        <f t="shared" si="31"/>
        <v>-1</v>
      </c>
      <c r="CK21" s="40">
        <f t="shared" si="32"/>
        <v>15</v>
      </c>
      <c r="CL21" s="40">
        <f t="shared" si="33"/>
        <v>0</v>
      </c>
      <c r="CM21" s="40">
        <f t="shared" si="34"/>
        <v>2152.6</v>
      </c>
      <c r="CN21" s="40">
        <v>629.9</v>
      </c>
      <c r="CO21" s="40">
        <v>831.8</v>
      </c>
      <c r="CP21" s="40">
        <v>127.1</v>
      </c>
      <c r="CQ21" s="40">
        <v>125.9</v>
      </c>
      <c r="CR21" s="40">
        <v>437.9</v>
      </c>
      <c r="CS21" s="40">
        <f t="shared" si="35"/>
        <v>2097.3000000000002</v>
      </c>
      <c r="CT21" s="38">
        <v>572.9</v>
      </c>
      <c r="CU21" s="38">
        <v>830</v>
      </c>
      <c r="CV21" s="38">
        <v>127.1</v>
      </c>
      <c r="CW21" s="38">
        <v>129.69999999999999</v>
      </c>
      <c r="CX21" s="38">
        <v>437.6</v>
      </c>
      <c r="CY21" s="40">
        <f t="shared" si="50"/>
        <v>1963.6999999999998</v>
      </c>
      <c r="CZ21" s="38">
        <v>518.79999999999995</v>
      </c>
      <c r="DA21" s="38">
        <v>852.9</v>
      </c>
      <c r="DB21" s="38">
        <v>123.3</v>
      </c>
      <c r="DC21" s="38">
        <v>116.7</v>
      </c>
      <c r="DD21" s="38">
        <v>352</v>
      </c>
      <c r="DE21" s="40">
        <f t="shared" si="37"/>
        <v>-16</v>
      </c>
      <c r="DF21" s="40">
        <f t="shared" si="51"/>
        <v>-1</v>
      </c>
      <c r="DG21" s="40">
        <f t="shared" si="52"/>
        <v>0</v>
      </c>
      <c r="DH21" s="40">
        <f t="shared" si="53"/>
        <v>0</v>
      </c>
      <c r="DI21" s="40">
        <f t="shared" si="54"/>
        <v>-15</v>
      </c>
      <c r="DJ21" s="40">
        <f t="shared" si="55"/>
        <v>0</v>
      </c>
      <c r="DK21" s="40">
        <f t="shared" si="56"/>
        <v>51</v>
      </c>
      <c r="DL21" s="38">
        <v>8</v>
      </c>
      <c r="DM21" s="38">
        <v>15</v>
      </c>
      <c r="DN21" s="38">
        <v>15</v>
      </c>
      <c r="DO21" s="39"/>
      <c r="DP21" s="38">
        <v>1</v>
      </c>
      <c r="DQ21" s="38">
        <v>1</v>
      </c>
      <c r="DR21" s="39"/>
      <c r="DS21" s="38">
        <v>18</v>
      </c>
      <c r="DT21" s="38">
        <v>18</v>
      </c>
      <c r="DU21" s="39"/>
      <c r="DV21" s="38">
        <v>9</v>
      </c>
      <c r="DW21" s="37">
        <f t="shared" si="39"/>
        <v>14</v>
      </c>
      <c r="DX21" s="37">
        <f t="shared" si="57"/>
        <v>0</v>
      </c>
      <c r="DY21" s="37">
        <f t="shared" si="58"/>
        <v>0</v>
      </c>
      <c r="DZ21" s="37">
        <f t="shared" si="59"/>
        <v>-1</v>
      </c>
      <c r="EA21" s="37">
        <f t="shared" si="60"/>
        <v>15</v>
      </c>
      <c r="EB21" s="37">
        <f t="shared" si="61"/>
        <v>0</v>
      </c>
      <c r="EC21" s="34">
        <v>31493</v>
      </c>
      <c r="ED21" s="34">
        <v>31493</v>
      </c>
      <c r="EE21" s="34">
        <v>31378</v>
      </c>
      <c r="EF21" s="34">
        <v>29281</v>
      </c>
      <c r="EG21" s="35">
        <v>31850.799999999999</v>
      </c>
      <c r="EH21" s="36">
        <v>32257.3</v>
      </c>
      <c r="EI21" s="36">
        <v>86.9</v>
      </c>
      <c r="EJ21" s="34">
        <v>31446</v>
      </c>
      <c r="EK21" s="35">
        <f t="shared" si="62"/>
        <v>32257.280000000002</v>
      </c>
      <c r="EL21" s="35">
        <v>32257.3</v>
      </c>
      <c r="EM21" s="26">
        <f t="shared" si="63"/>
        <v>0</v>
      </c>
      <c r="EN21" s="27">
        <v>31686.2</v>
      </c>
      <c r="EO21" s="27">
        <v>37598</v>
      </c>
      <c r="EP21" s="34">
        <v>29281</v>
      </c>
      <c r="EQ21" s="27">
        <v>37372</v>
      </c>
      <c r="ER21" s="33">
        <v>32257.280000000002</v>
      </c>
      <c r="ES21" s="34">
        <v>31686.2</v>
      </c>
      <c r="ET21" s="71"/>
      <c r="EU21" s="30">
        <v>30962.799999999999</v>
      </c>
      <c r="EV21" s="28"/>
      <c r="EW21" s="28"/>
      <c r="EX21" s="28"/>
      <c r="EY21" s="28"/>
      <c r="EZ21" s="29"/>
      <c r="FA21" s="28">
        <v>32083.7</v>
      </c>
      <c r="FB21" s="27">
        <v>32645.7</v>
      </c>
      <c r="FC21" s="26">
        <f t="shared" si="64"/>
        <v>32645.7</v>
      </c>
      <c r="FD21" s="25">
        <f t="shared" si="65"/>
        <v>100.61346965992443</v>
      </c>
      <c r="FE21" s="149">
        <f t="shared" si="66"/>
        <v>100.61346965992443</v>
      </c>
      <c r="FF21" s="100">
        <f t="shared" si="67"/>
        <v>0</v>
      </c>
      <c r="FG21" s="149">
        <f t="shared" si="68"/>
        <v>105.74365629589153</v>
      </c>
      <c r="FH21" s="100">
        <f t="shared" si="69"/>
        <v>0</v>
      </c>
      <c r="FI21" s="100">
        <f t="shared" si="70"/>
        <v>0</v>
      </c>
      <c r="FJ21" s="100">
        <f t="shared" si="71"/>
        <v>0</v>
      </c>
      <c r="FK21" s="100">
        <f t="shared" si="72"/>
        <v>0</v>
      </c>
      <c r="FL21" s="149">
        <f t="shared" si="73"/>
        <v>102.02792088023915</v>
      </c>
      <c r="FM21" s="149">
        <f t="shared" si="74"/>
        <v>101.20413128447284</v>
      </c>
      <c r="FN21" s="68">
        <f t="shared" si="75"/>
        <v>101.20406853642432</v>
      </c>
      <c r="FO21" s="23" t="e">
        <f>#REF!/#REF!*100</f>
        <v>#REF!</v>
      </c>
      <c r="FP21" s="21" t="e">
        <f>#REF!/#REF!*100</f>
        <v>#REF!</v>
      </c>
      <c r="FQ21" s="22" t="e">
        <f>#REF!/#REF!*100</f>
        <v>#REF!</v>
      </c>
      <c r="FR21" s="22" t="e">
        <f>#REF!/#REF!*100</f>
        <v>#REF!</v>
      </c>
      <c r="FS21" s="20" t="e">
        <f t="shared" si="76"/>
        <v>#REF!</v>
      </c>
      <c r="FT21" s="20" t="e">
        <f t="shared" si="77"/>
        <v>#REF!</v>
      </c>
      <c r="FU21" s="20" t="e">
        <f t="shared" si="78"/>
        <v>#REF!</v>
      </c>
      <c r="FV21" s="20" t="e">
        <f t="shared" si="79"/>
        <v>#REF!</v>
      </c>
      <c r="FW21" s="58" t="e">
        <f>#REF!</f>
        <v>#REF!</v>
      </c>
      <c r="FX21" s="51"/>
      <c r="FZ21" s="56" t="e">
        <f t="shared" si="80"/>
        <v>#REF!</v>
      </c>
      <c r="GA21" s="56" t="e">
        <f t="shared" si="81"/>
        <v>#REF!</v>
      </c>
      <c r="GB21" s="56" t="e">
        <f t="shared" si="82"/>
        <v>#REF!</v>
      </c>
      <c r="GC21" s="56" t="e">
        <f t="shared" si="83"/>
        <v>#REF!</v>
      </c>
      <c r="GD21" s="56" t="str">
        <f t="shared" si="84"/>
        <v>ок</v>
      </c>
    </row>
    <row r="22" spans="1:186" ht="32.25" customHeight="1" x14ac:dyDescent="0.3">
      <c r="A22" s="49">
        <v>13</v>
      </c>
      <c r="B22" s="67" t="s">
        <v>47</v>
      </c>
      <c r="C22" s="47">
        <v>43980</v>
      </c>
      <c r="D22" s="46" t="s">
        <v>19</v>
      </c>
      <c r="E22" s="45">
        <f t="shared" si="0"/>
        <v>9</v>
      </c>
      <c r="F22" s="44">
        <v>3</v>
      </c>
      <c r="G22" s="44">
        <v>2</v>
      </c>
      <c r="H22" s="44">
        <v>2</v>
      </c>
      <c r="I22" s="44">
        <v>2</v>
      </c>
      <c r="J22" s="44">
        <v>0</v>
      </c>
      <c r="K22" s="43">
        <f t="shared" si="1"/>
        <v>6</v>
      </c>
      <c r="L22" s="42">
        <v>2</v>
      </c>
      <c r="M22" s="42">
        <v>1</v>
      </c>
      <c r="N22" s="42">
        <v>2</v>
      </c>
      <c r="O22" s="42">
        <v>1</v>
      </c>
      <c r="P22" s="42">
        <v>0</v>
      </c>
      <c r="Q22" s="43">
        <f t="shared" si="2"/>
        <v>5</v>
      </c>
      <c r="R22" s="42">
        <v>1</v>
      </c>
      <c r="S22" s="42">
        <v>1</v>
      </c>
      <c r="T22" s="42">
        <v>2</v>
      </c>
      <c r="U22" s="42">
        <v>1</v>
      </c>
      <c r="V22" s="42">
        <v>0</v>
      </c>
      <c r="W22" s="43">
        <f t="shared" si="3"/>
        <v>5</v>
      </c>
      <c r="X22" s="42">
        <v>1</v>
      </c>
      <c r="Y22" s="42">
        <v>1</v>
      </c>
      <c r="Z22" s="42">
        <v>2</v>
      </c>
      <c r="AA22" s="42">
        <v>1</v>
      </c>
      <c r="AB22" s="42">
        <v>0</v>
      </c>
      <c r="AC22" s="73" t="s">
        <v>19</v>
      </c>
      <c r="AD22" s="40">
        <f t="shared" si="4"/>
        <v>5</v>
      </c>
      <c r="AE22" s="38">
        <v>1</v>
      </c>
      <c r="AF22" s="38">
        <v>1</v>
      </c>
      <c r="AG22" s="38">
        <v>2</v>
      </c>
      <c r="AH22" s="38">
        <v>1</v>
      </c>
      <c r="AI22" s="40">
        <v>0</v>
      </c>
      <c r="AJ22" s="40">
        <f t="shared" si="5"/>
        <v>5</v>
      </c>
      <c r="AK22" s="38">
        <v>1</v>
      </c>
      <c r="AL22" s="38">
        <v>1</v>
      </c>
      <c r="AM22" s="38">
        <v>2</v>
      </c>
      <c r="AN22" s="38">
        <v>1</v>
      </c>
      <c r="AO22" s="40">
        <v>0</v>
      </c>
      <c r="AP22" s="40">
        <f t="shared" si="6"/>
        <v>-4</v>
      </c>
      <c r="AQ22" s="40">
        <f t="shared" si="40"/>
        <v>-2</v>
      </c>
      <c r="AR22" s="40">
        <f t="shared" si="41"/>
        <v>-1</v>
      </c>
      <c r="AS22" s="40">
        <f t="shared" si="42"/>
        <v>0</v>
      </c>
      <c r="AT22" s="40">
        <f t="shared" si="43"/>
        <v>-1</v>
      </c>
      <c r="AU22" s="40">
        <f t="shared" si="44"/>
        <v>0</v>
      </c>
      <c r="AV22" s="40">
        <f t="shared" si="7"/>
        <v>0</v>
      </c>
      <c r="AW22" s="40">
        <f t="shared" si="8"/>
        <v>0</v>
      </c>
      <c r="AX22" s="40">
        <f t="shared" si="9"/>
        <v>0</v>
      </c>
      <c r="AY22" s="40">
        <f t="shared" si="10"/>
        <v>0</v>
      </c>
      <c r="AZ22" s="40">
        <f t="shared" si="11"/>
        <v>0</v>
      </c>
      <c r="BA22" s="40">
        <f t="shared" si="12"/>
        <v>0</v>
      </c>
      <c r="BB22" s="40">
        <f t="shared" si="13"/>
        <v>4</v>
      </c>
      <c r="BC22" s="40">
        <v>1</v>
      </c>
      <c r="BD22" s="40">
        <v>1</v>
      </c>
      <c r="BE22" s="40">
        <v>1</v>
      </c>
      <c r="BF22" s="40">
        <v>1</v>
      </c>
      <c r="BG22" s="40">
        <v>0</v>
      </c>
      <c r="BH22" s="40">
        <f t="shared" si="14"/>
        <v>4</v>
      </c>
      <c r="BI22" s="40">
        <v>1</v>
      </c>
      <c r="BJ22" s="40">
        <v>1</v>
      </c>
      <c r="BK22" s="40">
        <v>1</v>
      </c>
      <c r="BL22" s="40">
        <v>1</v>
      </c>
      <c r="BM22" s="40">
        <v>0</v>
      </c>
      <c r="BN22" s="40"/>
      <c r="BO22" s="40">
        <f t="shared" si="15"/>
        <v>-1</v>
      </c>
      <c r="BP22" s="40">
        <f t="shared" si="16"/>
        <v>-1</v>
      </c>
      <c r="BQ22" s="40">
        <f t="shared" si="17"/>
        <v>0</v>
      </c>
      <c r="BR22" s="40">
        <f t="shared" si="18"/>
        <v>0</v>
      </c>
      <c r="BS22" s="40">
        <f t="shared" si="19"/>
        <v>0</v>
      </c>
      <c r="BT22" s="40">
        <f t="shared" si="20"/>
        <v>0</v>
      </c>
      <c r="BU22" s="40">
        <f t="shared" si="21"/>
        <v>-1</v>
      </c>
      <c r="BV22" s="40">
        <f t="shared" si="22"/>
        <v>-1</v>
      </c>
      <c r="BW22" s="40">
        <f t="shared" si="23"/>
        <v>0</v>
      </c>
      <c r="BX22" s="40">
        <f t="shared" si="24"/>
        <v>0</v>
      </c>
      <c r="BY22" s="40">
        <f t="shared" si="25"/>
        <v>0</v>
      </c>
      <c r="BZ22" s="40">
        <f t="shared" si="26"/>
        <v>0</v>
      </c>
      <c r="CA22" s="40">
        <f t="shared" si="27"/>
        <v>-1</v>
      </c>
      <c r="CB22" s="40">
        <f t="shared" si="45"/>
        <v>0</v>
      </c>
      <c r="CC22" s="40">
        <f t="shared" si="46"/>
        <v>0</v>
      </c>
      <c r="CD22" s="40">
        <f t="shared" si="47"/>
        <v>-1</v>
      </c>
      <c r="CE22" s="40">
        <f t="shared" si="48"/>
        <v>0</v>
      </c>
      <c r="CF22" s="40">
        <f t="shared" si="49"/>
        <v>0</v>
      </c>
      <c r="CG22" s="40">
        <f t="shared" si="28"/>
        <v>0</v>
      </c>
      <c r="CH22" s="40">
        <f t="shared" si="29"/>
        <v>0</v>
      </c>
      <c r="CI22" s="40">
        <f t="shared" si="30"/>
        <v>0</v>
      </c>
      <c r="CJ22" s="40">
        <f t="shared" si="31"/>
        <v>0</v>
      </c>
      <c r="CK22" s="40">
        <f t="shared" si="32"/>
        <v>0</v>
      </c>
      <c r="CL22" s="40">
        <f t="shared" si="33"/>
        <v>0</v>
      </c>
      <c r="CM22" s="40">
        <f t="shared" si="34"/>
        <v>279.5</v>
      </c>
      <c r="CN22" s="40">
        <v>124.8</v>
      </c>
      <c r="CO22" s="40">
        <v>77.2</v>
      </c>
      <c r="CP22" s="40">
        <v>56.5</v>
      </c>
      <c r="CQ22" s="40">
        <v>21</v>
      </c>
      <c r="CR22" s="40">
        <v>0</v>
      </c>
      <c r="CS22" s="40">
        <f t="shared" si="35"/>
        <v>278.2</v>
      </c>
      <c r="CT22" s="38">
        <v>124.7</v>
      </c>
      <c r="CU22" s="38">
        <v>78.7</v>
      </c>
      <c r="CV22" s="38">
        <v>53.5</v>
      </c>
      <c r="CW22" s="38">
        <v>21.3</v>
      </c>
      <c r="CX22" s="38">
        <v>0</v>
      </c>
      <c r="CY22" s="40">
        <f t="shared" si="50"/>
        <v>269.8</v>
      </c>
      <c r="CZ22" s="38">
        <v>115</v>
      </c>
      <c r="DA22" s="38">
        <v>76.599999999999994</v>
      </c>
      <c r="DB22" s="38">
        <v>58.7</v>
      </c>
      <c r="DC22" s="38">
        <v>19.5</v>
      </c>
      <c r="DD22" s="38">
        <v>0</v>
      </c>
      <c r="DE22" s="40">
        <f t="shared" si="37"/>
        <v>0</v>
      </c>
      <c r="DF22" s="40">
        <f t="shared" si="51"/>
        <v>0</v>
      </c>
      <c r="DG22" s="40">
        <f t="shared" si="52"/>
        <v>0</v>
      </c>
      <c r="DH22" s="40">
        <f t="shared" si="53"/>
        <v>0</v>
      </c>
      <c r="DI22" s="40">
        <f t="shared" si="54"/>
        <v>0</v>
      </c>
      <c r="DJ22" s="40">
        <f t="shared" si="55"/>
        <v>0</v>
      </c>
      <c r="DK22" s="40">
        <f t="shared" si="56"/>
        <v>5</v>
      </c>
      <c r="DL22" s="38">
        <v>1</v>
      </c>
      <c r="DM22" s="38">
        <v>1</v>
      </c>
      <c r="DN22" s="38">
        <v>1</v>
      </c>
      <c r="DO22" s="39"/>
      <c r="DP22" s="38">
        <v>2</v>
      </c>
      <c r="DQ22" s="38">
        <v>1</v>
      </c>
      <c r="DR22" s="39">
        <f>DP22-DQ22</f>
        <v>1</v>
      </c>
      <c r="DS22" s="38">
        <v>1</v>
      </c>
      <c r="DT22" s="38">
        <v>1</v>
      </c>
      <c r="DU22" s="39"/>
      <c r="DV22" s="38">
        <v>0</v>
      </c>
      <c r="DW22" s="37">
        <f t="shared" si="39"/>
        <v>0</v>
      </c>
      <c r="DX22" s="37">
        <f t="shared" si="57"/>
        <v>0</v>
      </c>
      <c r="DY22" s="37">
        <f t="shared" si="58"/>
        <v>0</v>
      </c>
      <c r="DZ22" s="37">
        <f t="shared" si="59"/>
        <v>0</v>
      </c>
      <c r="EA22" s="37">
        <f t="shared" si="60"/>
        <v>0</v>
      </c>
      <c r="EB22" s="37">
        <f t="shared" si="61"/>
        <v>0</v>
      </c>
      <c r="EC22" s="34">
        <v>25266</v>
      </c>
      <c r="ED22" s="34">
        <v>25266</v>
      </c>
      <c r="EE22" s="34">
        <v>37584</v>
      </c>
      <c r="EF22" s="34">
        <v>35205</v>
      </c>
      <c r="EG22" s="35">
        <v>37584</v>
      </c>
      <c r="EH22" s="35">
        <v>37584</v>
      </c>
      <c r="EI22" s="35">
        <v>87.5</v>
      </c>
      <c r="EJ22" s="85">
        <v>33839.9</v>
      </c>
      <c r="EK22" s="35">
        <f t="shared" si="62"/>
        <v>32480</v>
      </c>
      <c r="EL22" s="35">
        <v>34298.199999999997</v>
      </c>
      <c r="EM22" s="26">
        <f t="shared" si="63"/>
        <v>-3285.8000000000029</v>
      </c>
      <c r="EN22" s="27">
        <v>25402.400000000001</v>
      </c>
      <c r="EO22" s="27">
        <v>37598</v>
      </c>
      <c r="EP22" s="34">
        <v>35205</v>
      </c>
      <c r="EQ22" s="27">
        <v>37372</v>
      </c>
      <c r="ER22" s="33">
        <v>32480</v>
      </c>
      <c r="ES22" s="29">
        <v>25402.400000000001</v>
      </c>
      <c r="ET22" s="31"/>
      <c r="EU22" s="30">
        <v>35205.599999999999</v>
      </c>
      <c r="EV22" s="28"/>
      <c r="EW22" s="28"/>
      <c r="EX22" s="28"/>
      <c r="EY22" s="28"/>
      <c r="EZ22" s="29"/>
      <c r="FA22" s="28">
        <v>35640.5</v>
      </c>
      <c r="FB22" s="27">
        <v>32939.699999999997</v>
      </c>
      <c r="FC22" s="26">
        <f t="shared" si="64"/>
        <v>32939.699999999997</v>
      </c>
      <c r="FD22" s="25">
        <f t="shared" si="65"/>
        <v>100.53985593287422</v>
      </c>
      <c r="FE22" s="149">
        <f t="shared" si="66"/>
        <v>100.53985593287422</v>
      </c>
      <c r="FF22" s="100">
        <f t="shared" si="67"/>
        <v>0</v>
      </c>
      <c r="FG22" s="149">
        <f t="shared" si="68"/>
        <v>100.00170430336598</v>
      </c>
      <c r="FH22" s="100">
        <f t="shared" si="69"/>
        <v>0</v>
      </c>
      <c r="FI22" s="100">
        <f t="shared" si="70"/>
        <v>0</v>
      </c>
      <c r="FJ22" s="100">
        <f t="shared" si="71"/>
        <v>0</v>
      </c>
      <c r="FK22" s="100">
        <f t="shared" si="72"/>
        <v>0</v>
      </c>
      <c r="FL22" s="149">
        <f t="shared" si="73"/>
        <v>105.3209377096268</v>
      </c>
      <c r="FM22" s="149">
        <f t="shared" si="74"/>
        <v>101.41533251231527</v>
      </c>
      <c r="FN22" s="68">
        <f t="shared" si="75"/>
        <v>96.039150742604576</v>
      </c>
      <c r="FO22" s="23" t="e">
        <f>#REF!/#REF!*100</f>
        <v>#REF!</v>
      </c>
      <c r="FP22" s="21" t="e">
        <f>#REF!/#REF!*100</f>
        <v>#REF!</v>
      </c>
      <c r="FQ22" s="54" t="e">
        <f>#REF!/#REF!*100</f>
        <v>#REF!</v>
      </c>
      <c r="FR22" s="54" t="e">
        <f>#REF!/#REF!*100</f>
        <v>#REF!</v>
      </c>
      <c r="FS22" s="20" t="e">
        <f t="shared" si="76"/>
        <v>#REF!</v>
      </c>
      <c r="FT22" s="20" t="e">
        <f t="shared" si="77"/>
        <v>#REF!</v>
      </c>
      <c r="FU22" s="20" t="e">
        <f t="shared" si="78"/>
        <v>#REF!</v>
      </c>
      <c r="FV22" s="20" t="e">
        <f t="shared" si="79"/>
        <v>#REF!</v>
      </c>
      <c r="FW22" s="76" t="e">
        <f>#REF!</f>
        <v>#REF!</v>
      </c>
      <c r="FX22" s="70"/>
      <c r="FZ22" s="56" t="e">
        <f t="shared" si="80"/>
        <v>#REF!</v>
      </c>
      <c r="GA22" s="56" t="e">
        <f t="shared" si="81"/>
        <v>#REF!</v>
      </c>
      <c r="GB22" s="56" t="e">
        <f t="shared" si="82"/>
        <v>#REF!</v>
      </c>
      <c r="GC22" s="56" t="e">
        <f t="shared" si="83"/>
        <v>#REF!</v>
      </c>
      <c r="GD22" s="56" t="str">
        <f t="shared" si="84"/>
        <v>ок</v>
      </c>
    </row>
    <row r="23" spans="1:186" ht="32.25" customHeight="1" x14ac:dyDescent="0.3">
      <c r="A23" s="49">
        <v>14</v>
      </c>
      <c r="B23" s="48" t="s">
        <v>46</v>
      </c>
      <c r="C23" s="47">
        <v>43980</v>
      </c>
      <c r="D23" s="46" t="s">
        <v>11</v>
      </c>
      <c r="E23" s="45">
        <f t="shared" si="0"/>
        <v>39</v>
      </c>
      <c r="F23" s="44">
        <v>10</v>
      </c>
      <c r="G23" s="44">
        <v>13</v>
      </c>
      <c r="H23" s="44">
        <v>2</v>
      </c>
      <c r="I23" s="44">
        <v>10</v>
      </c>
      <c r="J23" s="44">
        <v>4</v>
      </c>
      <c r="K23" s="43">
        <f t="shared" si="1"/>
        <v>39</v>
      </c>
      <c r="L23" s="42">
        <v>10</v>
      </c>
      <c r="M23" s="42">
        <v>13</v>
      </c>
      <c r="N23" s="42">
        <v>2</v>
      </c>
      <c r="O23" s="42">
        <v>9</v>
      </c>
      <c r="P23" s="42">
        <v>5</v>
      </c>
      <c r="Q23" s="43">
        <f t="shared" si="2"/>
        <v>28</v>
      </c>
      <c r="R23" s="42">
        <v>2</v>
      </c>
      <c r="S23" s="42">
        <v>9</v>
      </c>
      <c r="T23" s="42">
        <v>2</v>
      </c>
      <c r="U23" s="42">
        <v>8</v>
      </c>
      <c r="V23" s="42">
        <v>7</v>
      </c>
      <c r="W23" s="43">
        <f t="shared" si="3"/>
        <v>30</v>
      </c>
      <c r="X23" s="42">
        <v>2</v>
      </c>
      <c r="Y23" s="42">
        <v>10</v>
      </c>
      <c r="Z23" s="42">
        <v>3</v>
      </c>
      <c r="AA23" s="42">
        <v>8</v>
      </c>
      <c r="AB23" s="42">
        <v>7</v>
      </c>
      <c r="AC23" s="41" t="s">
        <v>11</v>
      </c>
      <c r="AD23" s="40">
        <f t="shared" si="4"/>
        <v>23</v>
      </c>
      <c r="AE23" s="38">
        <v>2</v>
      </c>
      <c r="AF23" s="38">
        <v>10</v>
      </c>
      <c r="AG23" s="38">
        <v>2</v>
      </c>
      <c r="AH23" s="38">
        <v>3</v>
      </c>
      <c r="AI23" s="40">
        <v>6</v>
      </c>
      <c r="AJ23" s="40">
        <f t="shared" si="5"/>
        <v>23</v>
      </c>
      <c r="AK23" s="38">
        <v>2</v>
      </c>
      <c r="AL23" s="38">
        <v>10</v>
      </c>
      <c r="AM23" s="38">
        <v>3</v>
      </c>
      <c r="AN23" s="38">
        <v>3</v>
      </c>
      <c r="AO23" s="40">
        <v>5</v>
      </c>
      <c r="AP23" s="40">
        <f t="shared" si="6"/>
        <v>-10</v>
      </c>
      <c r="AQ23" s="40">
        <f t="shared" si="40"/>
        <v>-8</v>
      </c>
      <c r="AR23" s="40">
        <f t="shared" si="41"/>
        <v>-3</v>
      </c>
      <c r="AS23" s="40">
        <f t="shared" si="42"/>
        <v>0</v>
      </c>
      <c r="AT23" s="40">
        <f t="shared" si="43"/>
        <v>-2</v>
      </c>
      <c r="AU23" s="40">
        <f t="shared" si="44"/>
        <v>3</v>
      </c>
      <c r="AV23" s="40">
        <f t="shared" si="7"/>
        <v>2</v>
      </c>
      <c r="AW23" s="40">
        <f t="shared" si="8"/>
        <v>0</v>
      </c>
      <c r="AX23" s="40">
        <f t="shared" si="9"/>
        <v>1</v>
      </c>
      <c r="AY23" s="40">
        <f t="shared" si="10"/>
        <v>1</v>
      </c>
      <c r="AZ23" s="40">
        <f t="shared" si="11"/>
        <v>0</v>
      </c>
      <c r="BA23" s="40">
        <f t="shared" si="12"/>
        <v>0</v>
      </c>
      <c r="BB23" s="40">
        <f t="shared" si="13"/>
        <v>23</v>
      </c>
      <c r="BC23" s="40">
        <v>2</v>
      </c>
      <c r="BD23" s="40">
        <v>10</v>
      </c>
      <c r="BE23" s="40">
        <v>3</v>
      </c>
      <c r="BF23" s="40">
        <v>3</v>
      </c>
      <c r="BG23" s="40">
        <v>5</v>
      </c>
      <c r="BH23" s="40">
        <f t="shared" si="14"/>
        <v>22</v>
      </c>
      <c r="BI23" s="40">
        <v>2</v>
      </c>
      <c r="BJ23" s="40">
        <v>10</v>
      </c>
      <c r="BK23" s="40">
        <v>2</v>
      </c>
      <c r="BL23" s="40">
        <v>3</v>
      </c>
      <c r="BM23" s="40">
        <v>5</v>
      </c>
      <c r="BN23" s="40"/>
      <c r="BO23" s="40">
        <f t="shared" si="15"/>
        <v>-16</v>
      </c>
      <c r="BP23" s="40">
        <f t="shared" si="16"/>
        <v>-8</v>
      </c>
      <c r="BQ23" s="40">
        <f t="shared" si="17"/>
        <v>-3</v>
      </c>
      <c r="BR23" s="40">
        <f t="shared" si="18"/>
        <v>1</v>
      </c>
      <c r="BS23" s="40">
        <f t="shared" si="19"/>
        <v>-6</v>
      </c>
      <c r="BT23" s="40">
        <f t="shared" si="20"/>
        <v>0</v>
      </c>
      <c r="BU23" s="40">
        <f t="shared" si="21"/>
        <v>-16</v>
      </c>
      <c r="BV23" s="40">
        <f t="shared" si="22"/>
        <v>-8</v>
      </c>
      <c r="BW23" s="40">
        <f t="shared" si="23"/>
        <v>-3</v>
      </c>
      <c r="BX23" s="40">
        <f t="shared" si="24"/>
        <v>0</v>
      </c>
      <c r="BY23" s="40">
        <f t="shared" si="25"/>
        <v>-6</v>
      </c>
      <c r="BZ23" s="40">
        <f t="shared" si="26"/>
        <v>1</v>
      </c>
      <c r="CA23" s="40">
        <f t="shared" si="27"/>
        <v>-1</v>
      </c>
      <c r="CB23" s="40">
        <f t="shared" si="45"/>
        <v>0</v>
      </c>
      <c r="CC23" s="40">
        <f t="shared" si="46"/>
        <v>0</v>
      </c>
      <c r="CD23" s="40">
        <f t="shared" si="47"/>
        <v>0</v>
      </c>
      <c r="CE23" s="40">
        <f t="shared" si="48"/>
        <v>0</v>
      </c>
      <c r="CF23" s="40">
        <f t="shared" si="49"/>
        <v>-1</v>
      </c>
      <c r="CG23" s="40">
        <f t="shared" si="28"/>
        <v>0</v>
      </c>
      <c r="CH23" s="40">
        <f t="shared" si="29"/>
        <v>0</v>
      </c>
      <c r="CI23" s="40">
        <f t="shared" si="30"/>
        <v>0</v>
      </c>
      <c r="CJ23" s="40">
        <f t="shared" si="31"/>
        <v>1</v>
      </c>
      <c r="CK23" s="40">
        <f t="shared" si="32"/>
        <v>0</v>
      </c>
      <c r="CL23" s="40">
        <f t="shared" si="33"/>
        <v>-1</v>
      </c>
      <c r="CM23" s="40">
        <f t="shared" si="34"/>
        <v>721.3</v>
      </c>
      <c r="CN23" s="40">
        <v>233.7</v>
      </c>
      <c r="CO23" s="40">
        <v>360.9</v>
      </c>
      <c r="CP23" s="40">
        <v>40.1</v>
      </c>
      <c r="CQ23" s="40">
        <v>55.5</v>
      </c>
      <c r="CR23" s="40">
        <v>31.1</v>
      </c>
      <c r="CS23" s="40">
        <f t="shared" si="35"/>
        <v>666.39999999999986</v>
      </c>
      <c r="CT23" s="38">
        <v>136.6</v>
      </c>
      <c r="CU23" s="38">
        <v>360.9</v>
      </c>
      <c r="CV23" s="38">
        <v>40.799999999999997</v>
      </c>
      <c r="CW23" s="38">
        <v>49.3</v>
      </c>
      <c r="CX23" s="38">
        <v>78.8</v>
      </c>
      <c r="CY23" s="40">
        <f t="shared" si="50"/>
        <v>735.09999999999991</v>
      </c>
      <c r="CZ23" s="38">
        <v>129.80000000000001</v>
      </c>
      <c r="DA23" s="38">
        <v>430.7</v>
      </c>
      <c r="DB23" s="38">
        <v>49.5</v>
      </c>
      <c r="DC23" s="38">
        <v>46.3</v>
      </c>
      <c r="DD23" s="38">
        <v>78.8</v>
      </c>
      <c r="DE23" s="40">
        <f t="shared" si="37"/>
        <v>-1</v>
      </c>
      <c r="DF23" s="40">
        <f t="shared" si="51"/>
        <v>0</v>
      </c>
      <c r="DG23" s="40">
        <f t="shared" si="52"/>
        <v>0</v>
      </c>
      <c r="DH23" s="40">
        <f t="shared" si="53"/>
        <v>-1</v>
      </c>
      <c r="DI23" s="40">
        <f t="shared" si="54"/>
        <v>0</v>
      </c>
      <c r="DJ23" s="40">
        <f t="shared" si="55"/>
        <v>0</v>
      </c>
      <c r="DK23" s="40">
        <f t="shared" si="56"/>
        <v>23</v>
      </c>
      <c r="DL23" s="38">
        <v>2</v>
      </c>
      <c r="DM23" s="38">
        <v>10</v>
      </c>
      <c r="DN23" s="38">
        <v>10</v>
      </c>
      <c r="DO23" s="39"/>
      <c r="DP23" s="38">
        <v>2</v>
      </c>
      <c r="DQ23" s="38">
        <v>3</v>
      </c>
      <c r="DR23" s="39">
        <f>DP23-DQ23</f>
        <v>-1</v>
      </c>
      <c r="DS23" s="38">
        <v>3</v>
      </c>
      <c r="DT23" s="38">
        <v>3</v>
      </c>
      <c r="DU23" s="39"/>
      <c r="DV23" s="38">
        <v>6</v>
      </c>
      <c r="DW23" s="37">
        <f t="shared" si="39"/>
        <v>0</v>
      </c>
      <c r="DX23" s="37">
        <f t="shared" si="57"/>
        <v>0</v>
      </c>
      <c r="DY23" s="37">
        <f t="shared" si="58"/>
        <v>0</v>
      </c>
      <c r="DZ23" s="37">
        <f t="shared" si="59"/>
        <v>0</v>
      </c>
      <c r="EA23" s="37">
        <f t="shared" si="60"/>
        <v>0</v>
      </c>
      <c r="EB23" s="37">
        <f t="shared" si="61"/>
        <v>0</v>
      </c>
      <c r="EC23" s="34">
        <v>24605</v>
      </c>
      <c r="ED23" s="34">
        <v>27280</v>
      </c>
      <c r="EE23" s="34">
        <v>33633</v>
      </c>
      <c r="EF23" s="34">
        <v>31550</v>
      </c>
      <c r="EG23" s="35">
        <v>32998</v>
      </c>
      <c r="EH23" s="36">
        <v>30030.1</v>
      </c>
      <c r="EI23" s="36">
        <v>80.900000000000006</v>
      </c>
      <c r="EJ23" s="34">
        <v>31565</v>
      </c>
      <c r="EK23" s="35">
        <f t="shared" si="62"/>
        <v>30030.080000000002</v>
      </c>
      <c r="EL23" s="35">
        <v>30030.1</v>
      </c>
      <c r="EM23" s="26">
        <f t="shared" si="63"/>
        <v>0</v>
      </c>
      <c r="EN23" s="27">
        <v>27301.3</v>
      </c>
      <c r="EO23" s="27">
        <v>37598</v>
      </c>
      <c r="EP23" s="34">
        <v>31550</v>
      </c>
      <c r="EQ23" s="27">
        <v>37372</v>
      </c>
      <c r="ER23" s="33">
        <v>30030.080000000002</v>
      </c>
      <c r="ES23" s="32">
        <v>27301.3</v>
      </c>
      <c r="ET23" s="31"/>
      <c r="EU23" s="30">
        <v>31685</v>
      </c>
      <c r="EV23" s="28"/>
      <c r="EW23" s="28"/>
      <c r="EX23" s="28"/>
      <c r="EY23" s="28"/>
      <c r="EZ23" s="29"/>
      <c r="FA23" s="28">
        <v>31556.7</v>
      </c>
      <c r="FB23" s="27">
        <v>28959.599999999999</v>
      </c>
      <c r="FC23" s="26">
        <f t="shared" si="64"/>
        <v>28959.599999999999</v>
      </c>
      <c r="FD23" s="25">
        <f t="shared" si="65"/>
        <v>110.95834180044706</v>
      </c>
      <c r="FE23" s="149">
        <f t="shared" si="66"/>
        <v>100.07807917888563</v>
      </c>
      <c r="FF23" s="100">
        <f t="shared" si="67"/>
        <v>0</v>
      </c>
      <c r="FG23" s="149">
        <f t="shared" si="68"/>
        <v>100.42789223454834</v>
      </c>
      <c r="FH23" s="100">
        <f t="shared" si="69"/>
        <v>0</v>
      </c>
      <c r="FI23" s="100">
        <f t="shared" si="70"/>
        <v>0</v>
      </c>
      <c r="FJ23" s="100">
        <f t="shared" si="71"/>
        <v>0</v>
      </c>
      <c r="FK23" s="100">
        <f t="shared" si="72"/>
        <v>0</v>
      </c>
      <c r="FL23" s="149">
        <f t="shared" si="73"/>
        <v>99.973705053065103</v>
      </c>
      <c r="FM23" s="24">
        <f t="shared" si="74"/>
        <v>96.435307531648263</v>
      </c>
      <c r="FN23" s="24">
        <f t="shared" si="75"/>
        <v>96.435243305883105</v>
      </c>
      <c r="FO23" s="55" t="e">
        <f>#REF!/#REF!*100</f>
        <v>#REF!</v>
      </c>
      <c r="FP23" s="54" t="e">
        <f>#REF!/#REF!*100</f>
        <v>#REF!</v>
      </c>
      <c r="FQ23" s="54" t="e">
        <f>#REF!/#REF!*100</f>
        <v>#REF!</v>
      </c>
      <c r="FR23" s="22" t="e">
        <f>#REF!/#REF!*100</f>
        <v>#REF!</v>
      </c>
      <c r="FS23" s="20" t="e">
        <f t="shared" si="76"/>
        <v>#REF!</v>
      </c>
      <c r="FT23" s="20" t="e">
        <f t="shared" si="77"/>
        <v>#REF!</v>
      </c>
      <c r="FU23" s="20" t="e">
        <f t="shared" si="78"/>
        <v>#REF!</v>
      </c>
      <c r="FV23" s="20" t="e">
        <f t="shared" si="79"/>
        <v>#REF!</v>
      </c>
      <c r="FW23" s="52" t="e">
        <f>#REF!</f>
        <v>#REF!</v>
      </c>
      <c r="FX23" s="70"/>
      <c r="FZ23" s="56" t="e">
        <f t="shared" si="80"/>
        <v>#REF!</v>
      </c>
      <c r="GA23" s="56" t="e">
        <f t="shared" si="81"/>
        <v>#REF!</v>
      </c>
      <c r="GB23" s="56" t="e">
        <f t="shared" si="82"/>
        <v>#REF!</v>
      </c>
      <c r="GC23" s="56" t="e">
        <f t="shared" si="83"/>
        <v>#REF!</v>
      </c>
      <c r="GD23" s="56" t="str">
        <f t="shared" si="84"/>
        <v>ок</v>
      </c>
    </row>
    <row r="24" spans="1:186" ht="33.75" customHeight="1" x14ac:dyDescent="0.3">
      <c r="A24" s="49">
        <v>15</v>
      </c>
      <c r="B24" s="67" t="s">
        <v>45</v>
      </c>
      <c r="C24" s="47">
        <v>43983</v>
      </c>
      <c r="D24" s="46" t="s">
        <v>19</v>
      </c>
      <c r="E24" s="45">
        <f t="shared" si="0"/>
        <v>46</v>
      </c>
      <c r="F24" s="44">
        <v>5</v>
      </c>
      <c r="G24" s="44">
        <v>17</v>
      </c>
      <c r="H24" s="44">
        <v>4</v>
      </c>
      <c r="I24" s="44">
        <v>15</v>
      </c>
      <c r="J24" s="44">
        <v>5</v>
      </c>
      <c r="K24" s="43">
        <f t="shared" si="1"/>
        <v>46</v>
      </c>
      <c r="L24" s="42">
        <v>5</v>
      </c>
      <c r="M24" s="42">
        <v>17</v>
      </c>
      <c r="N24" s="42">
        <v>4</v>
      </c>
      <c r="O24" s="42">
        <v>15</v>
      </c>
      <c r="P24" s="42">
        <v>5</v>
      </c>
      <c r="Q24" s="43">
        <f t="shared" si="2"/>
        <v>34</v>
      </c>
      <c r="R24" s="42">
        <v>1</v>
      </c>
      <c r="S24" s="42">
        <v>10</v>
      </c>
      <c r="T24" s="42">
        <v>3</v>
      </c>
      <c r="U24" s="42">
        <v>15</v>
      </c>
      <c r="V24" s="42">
        <v>5</v>
      </c>
      <c r="W24" s="43">
        <f t="shared" si="3"/>
        <v>47</v>
      </c>
      <c r="X24" s="42">
        <v>5</v>
      </c>
      <c r="Y24" s="42">
        <v>17</v>
      </c>
      <c r="Z24" s="42">
        <v>4</v>
      </c>
      <c r="AA24" s="42">
        <v>15</v>
      </c>
      <c r="AB24" s="42">
        <v>6</v>
      </c>
      <c r="AC24" s="73" t="s">
        <v>19</v>
      </c>
      <c r="AD24" s="40">
        <f t="shared" si="4"/>
        <v>35</v>
      </c>
      <c r="AE24" s="38">
        <v>1</v>
      </c>
      <c r="AF24" s="38">
        <v>10</v>
      </c>
      <c r="AG24" s="38">
        <v>3</v>
      </c>
      <c r="AH24" s="38">
        <v>15</v>
      </c>
      <c r="AI24" s="40">
        <v>6</v>
      </c>
      <c r="AJ24" s="40">
        <f t="shared" si="5"/>
        <v>35</v>
      </c>
      <c r="AK24" s="38">
        <v>1</v>
      </c>
      <c r="AL24" s="38">
        <v>10</v>
      </c>
      <c r="AM24" s="38">
        <v>3</v>
      </c>
      <c r="AN24" s="38">
        <v>15</v>
      </c>
      <c r="AO24" s="40">
        <v>6</v>
      </c>
      <c r="AP24" s="40">
        <f t="shared" si="6"/>
        <v>0</v>
      </c>
      <c r="AQ24" s="40">
        <f t="shared" si="40"/>
        <v>0</v>
      </c>
      <c r="AR24" s="40">
        <f t="shared" si="41"/>
        <v>0</v>
      </c>
      <c r="AS24" s="40">
        <f t="shared" si="42"/>
        <v>-1</v>
      </c>
      <c r="AT24" s="40">
        <f t="shared" si="43"/>
        <v>0</v>
      </c>
      <c r="AU24" s="40">
        <f t="shared" si="44"/>
        <v>1</v>
      </c>
      <c r="AV24" s="40">
        <f t="shared" si="7"/>
        <v>13</v>
      </c>
      <c r="AW24" s="40">
        <f t="shared" si="8"/>
        <v>4</v>
      </c>
      <c r="AX24" s="40">
        <f t="shared" si="9"/>
        <v>7</v>
      </c>
      <c r="AY24" s="40">
        <f t="shared" si="10"/>
        <v>1</v>
      </c>
      <c r="AZ24" s="40">
        <f t="shared" si="11"/>
        <v>0</v>
      </c>
      <c r="BA24" s="40">
        <f t="shared" si="12"/>
        <v>1</v>
      </c>
      <c r="BB24" s="40">
        <f t="shared" si="13"/>
        <v>35</v>
      </c>
      <c r="BC24" s="40">
        <v>1</v>
      </c>
      <c r="BD24" s="40">
        <v>10</v>
      </c>
      <c r="BE24" s="40">
        <v>3</v>
      </c>
      <c r="BF24" s="40">
        <v>15</v>
      </c>
      <c r="BG24" s="40">
        <v>6</v>
      </c>
      <c r="BH24" s="40">
        <f t="shared" si="14"/>
        <v>35</v>
      </c>
      <c r="BI24" s="40">
        <v>1</v>
      </c>
      <c r="BJ24" s="40">
        <v>10</v>
      </c>
      <c r="BK24" s="40">
        <v>3</v>
      </c>
      <c r="BL24" s="40">
        <v>15</v>
      </c>
      <c r="BM24" s="40">
        <v>6</v>
      </c>
      <c r="BN24" s="40"/>
      <c r="BO24" s="40">
        <f t="shared" si="15"/>
        <v>-11</v>
      </c>
      <c r="BP24" s="40">
        <f t="shared" si="16"/>
        <v>-4</v>
      </c>
      <c r="BQ24" s="40">
        <f t="shared" si="17"/>
        <v>-7</v>
      </c>
      <c r="BR24" s="40">
        <f t="shared" si="18"/>
        <v>-1</v>
      </c>
      <c r="BS24" s="40">
        <f t="shared" si="19"/>
        <v>0</v>
      </c>
      <c r="BT24" s="40">
        <f t="shared" si="20"/>
        <v>1</v>
      </c>
      <c r="BU24" s="40">
        <f t="shared" si="21"/>
        <v>-11</v>
      </c>
      <c r="BV24" s="40">
        <f t="shared" si="22"/>
        <v>-4</v>
      </c>
      <c r="BW24" s="40">
        <f t="shared" si="23"/>
        <v>-7</v>
      </c>
      <c r="BX24" s="40">
        <f t="shared" si="24"/>
        <v>-1</v>
      </c>
      <c r="BY24" s="40">
        <f t="shared" si="25"/>
        <v>0</v>
      </c>
      <c r="BZ24" s="40">
        <f t="shared" si="26"/>
        <v>1</v>
      </c>
      <c r="CA24" s="40">
        <f t="shared" si="27"/>
        <v>0</v>
      </c>
      <c r="CB24" s="40">
        <f t="shared" si="45"/>
        <v>0</v>
      </c>
      <c r="CC24" s="40">
        <f t="shared" si="46"/>
        <v>0</v>
      </c>
      <c r="CD24" s="40">
        <f t="shared" si="47"/>
        <v>0</v>
      </c>
      <c r="CE24" s="40">
        <f t="shared" si="48"/>
        <v>0</v>
      </c>
      <c r="CF24" s="40">
        <f t="shared" si="49"/>
        <v>0</v>
      </c>
      <c r="CG24" s="40">
        <f t="shared" si="28"/>
        <v>0</v>
      </c>
      <c r="CH24" s="40">
        <f t="shared" si="29"/>
        <v>0</v>
      </c>
      <c r="CI24" s="40">
        <f t="shared" si="30"/>
        <v>0</v>
      </c>
      <c r="CJ24" s="40">
        <f t="shared" si="31"/>
        <v>0</v>
      </c>
      <c r="CK24" s="40">
        <f t="shared" si="32"/>
        <v>0</v>
      </c>
      <c r="CL24" s="40">
        <f t="shared" si="33"/>
        <v>0</v>
      </c>
      <c r="CM24" s="40">
        <f t="shared" si="34"/>
        <v>1277.7</v>
      </c>
      <c r="CN24" s="40">
        <v>149.69999999999999</v>
      </c>
      <c r="CO24" s="40">
        <v>832.8</v>
      </c>
      <c r="CP24" s="40">
        <v>80.5</v>
      </c>
      <c r="CQ24" s="40">
        <v>162.4</v>
      </c>
      <c r="CR24" s="40">
        <v>52.3</v>
      </c>
      <c r="CS24" s="40">
        <f t="shared" si="35"/>
        <v>1220.5999999999999</v>
      </c>
      <c r="CT24" s="38">
        <v>147.19999999999999</v>
      </c>
      <c r="CU24" s="38">
        <v>800.6</v>
      </c>
      <c r="CV24" s="38">
        <v>78.900000000000006</v>
      </c>
      <c r="CW24" s="38">
        <v>141.6</v>
      </c>
      <c r="CX24" s="38">
        <v>52.3</v>
      </c>
      <c r="CY24" s="40">
        <f t="shared" si="50"/>
        <v>1281.5</v>
      </c>
      <c r="CZ24" s="38">
        <v>145.69999999999999</v>
      </c>
      <c r="DA24" s="38">
        <v>803.7</v>
      </c>
      <c r="DB24" s="38">
        <v>74.900000000000006</v>
      </c>
      <c r="DC24" s="38">
        <v>141.6</v>
      </c>
      <c r="DD24" s="38">
        <v>115.6</v>
      </c>
      <c r="DE24" s="40">
        <f t="shared" si="37"/>
        <v>0</v>
      </c>
      <c r="DF24" s="40">
        <f t="shared" si="51"/>
        <v>0</v>
      </c>
      <c r="DG24" s="40">
        <f t="shared" si="52"/>
        <v>0</v>
      </c>
      <c r="DH24" s="40">
        <f t="shared" si="53"/>
        <v>0</v>
      </c>
      <c r="DI24" s="40">
        <f t="shared" si="54"/>
        <v>0</v>
      </c>
      <c r="DJ24" s="40">
        <f t="shared" si="55"/>
        <v>0</v>
      </c>
      <c r="DK24" s="40">
        <f t="shared" si="56"/>
        <v>34</v>
      </c>
      <c r="DL24" s="38">
        <v>1</v>
      </c>
      <c r="DM24" s="38">
        <v>10</v>
      </c>
      <c r="DN24" s="38">
        <v>10</v>
      </c>
      <c r="DO24" s="39"/>
      <c r="DP24" s="38">
        <v>3</v>
      </c>
      <c r="DQ24" s="38">
        <v>3</v>
      </c>
      <c r="DR24" s="39"/>
      <c r="DS24" s="38">
        <v>15</v>
      </c>
      <c r="DT24" s="38">
        <v>15</v>
      </c>
      <c r="DU24" s="39"/>
      <c r="DV24" s="38">
        <v>5</v>
      </c>
      <c r="DW24" s="37">
        <f t="shared" si="39"/>
        <v>-1</v>
      </c>
      <c r="DX24" s="37">
        <f t="shared" si="57"/>
        <v>0</v>
      </c>
      <c r="DY24" s="37">
        <f t="shared" si="58"/>
        <v>0</v>
      </c>
      <c r="DZ24" s="37">
        <f t="shared" si="59"/>
        <v>0</v>
      </c>
      <c r="EA24" s="37">
        <f t="shared" si="60"/>
        <v>0</v>
      </c>
      <c r="EB24" s="37">
        <f t="shared" si="61"/>
        <v>-1</v>
      </c>
      <c r="EC24" s="34">
        <v>24195</v>
      </c>
      <c r="ED24" s="34">
        <v>24195</v>
      </c>
      <c r="EE24" s="34">
        <v>29412</v>
      </c>
      <c r="EF24" s="34">
        <v>27138</v>
      </c>
      <c r="EG24" s="35">
        <v>31902</v>
      </c>
      <c r="EH24" s="36">
        <v>26021</v>
      </c>
      <c r="EI24" s="36">
        <v>70.099999999999994</v>
      </c>
      <c r="EJ24" s="34">
        <v>30036.9</v>
      </c>
      <c r="EK24" s="35">
        <f t="shared" si="62"/>
        <v>26021.119999999999</v>
      </c>
      <c r="EL24" s="35">
        <v>26021.1</v>
      </c>
      <c r="EM24" s="26">
        <f t="shared" si="63"/>
        <v>9.9999999998544808E-2</v>
      </c>
      <c r="EN24" s="27">
        <v>24512.400000000001</v>
      </c>
      <c r="EO24" s="27">
        <v>37598</v>
      </c>
      <c r="EP24" s="34">
        <v>27138</v>
      </c>
      <c r="EQ24" s="27">
        <v>37372</v>
      </c>
      <c r="ER24" s="33">
        <v>26021.119999999999</v>
      </c>
      <c r="ES24" s="32">
        <v>24512.400000000001</v>
      </c>
      <c r="ET24" s="31"/>
      <c r="EU24" s="30">
        <v>29428.9</v>
      </c>
      <c r="EV24" s="28"/>
      <c r="EW24" s="28"/>
      <c r="EX24" s="28"/>
      <c r="EY24" s="28"/>
      <c r="EZ24" s="29"/>
      <c r="FA24" s="28">
        <v>32590.3</v>
      </c>
      <c r="FB24" s="33">
        <v>27475.1</v>
      </c>
      <c r="FC24" s="26">
        <f t="shared" si="64"/>
        <v>27475.1</v>
      </c>
      <c r="FD24" s="25">
        <f t="shared" si="65"/>
        <v>101.31184128952265</v>
      </c>
      <c r="FE24" s="149">
        <f t="shared" si="66"/>
        <v>101.31184128952265</v>
      </c>
      <c r="FF24" s="100">
        <f t="shared" si="67"/>
        <v>0</v>
      </c>
      <c r="FG24" s="149">
        <f t="shared" si="68"/>
        <v>108.44166850910165</v>
      </c>
      <c r="FH24" s="100">
        <f t="shared" si="69"/>
        <v>0</v>
      </c>
      <c r="FI24" s="100">
        <f t="shared" si="70"/>
        <v>0</v>
      </c>
      <c r="FJ24" s="100">
        <f t="shared" si="71"/>
        <v>0</v>
      </c>
      <c r="FK24" s="100">
        <f t="shared" si="72"/>
        <v>0</v>
      </c>
      <c r="FL24" s="149">
        <f t="shared" si="73"/>
        <v>108.50087725431052</v>
      </c>
      <c r="FM24" s="149">
        <f t="shared" si="74"/>
        <v>105.5876918441635</v>
      </c>
      <c r="FN24" s="68">
        <f t="shared" si="75"/>
        <v>105.58777299960416</v>
      </c>
      <c r="FO24" s="23" t="e">
        <f>#REF!/#REF!*100</f>
        <v>#REF!</v>
      </c>
      <c r="FP24" s="54" t="e">
        <f>#REF!/#REF!*100</f>
        <v>#REF!</v>
      </c>
      <c r="FQ24" s="21" t="e">
        <f>#REF!/#REF!*100</f>
        <v>#REF!</v>
      </c>
      <c r="FR24" s="21" t="e">
        <f>#REF!/#REF!*100</f>
        <v>#REF!</v>
      </c>
      <c r="FS24" s="20" t="e">
        <f t="shared" si="76"/>
        <v>#REF!</v>
      </c>
      <c r="FT24" s="20" t="e">
        <f t="shared" si="77"/>
        <v>#REF!</v>
      </c>
      <c r="FU24" s="53" t="e">
        <f t="shared" si="78"/>
        <v>#REF!</v>
      </c>
      <c r="FV24" s="20" t="e">
        <f t="shared" si="79"/>
        <v>#REF!</v>
      </c>
      <c r="FW24" s="76" t="e">
        <f>#REF!</f>
        <v>#REF!</v>
      </c>
      <c r="FX24" s="70"/>
      <c r="FZ24" s="56" t="e">
        <f t="shared" si="80"/>
        <v>#REF!</v>
      </c>
      <c r="GA24" s="56" t="e">
        <f t="shared" si="81"/>
        <v>#REF!</v>
      </c>
      <c r="GB24" s="56" t="e">
        <f t="shared" si="82"/>
        <v>#REF!</v>
      </c>
      <c r="GC24" s="56" t="e">
        <f t="shared" si="83"/>
        <v>#REF!</v>
      </c>
      <c r="GD24" s="56" t="str">
        <f t="shared" si="84"/>
        <v>ок</v>
      </c>
    </row>
    <row r="25" spans="1:186" s="78" customFormat="1" ht="32.25" customHeight="1" x14ac:dyDescent="0.3">
      <c r="A25" s="49">
        <v>16</v>
      </c>
      <c r="B25" s="48" t="s">
        <v>44</v>
      </c>
      <c r="C25" s="47">
        <v>43983</v>
      </c>
      <c r="D25" s="46" t="s">
        <v>13</v>
      </c>
      <c r="E25" s="45">
        <f t="shared" si="0"/>
        <v>61</v>
      </c>
      <c r="F25" s="44">
        <v>23</v>
      </c>
      <c r="G25" s="44">
        <v>19</v>
      </c>
      <c r="H25" s="44">
        <v>3</v>
      </c>
      <c r="I25" s="44">
        <v>12</v>
      </c>
      <c r="J25" s="44">
        <v>4</v>
      </c>
      <c r="K25" s="43">
        <f t="shared" si="1"/>
        <v>61</v>
      </c>
      <c r="L25" s="42">
        <v>23</v>
      </c>
      <c r="M25" s="42">
        <v>19</v>
      </c>
      <c r="N25" s="42">
        <v>3</v>
      </c>
      <c r="O25" s="42">
        <v>12</v>
      </c>
      <c r="P25" s="42">
        <v>4</v>
      </c>
      <c r="Q25" s="43">
        <f t="shared" si="2"/>
        <v>37</v>
      </c>
      <c r="R25" s="42">
        <v>2</v>
      </c>
      <c r="S25" s="42">
        <v>14</v>
      </c>
      <c r="T25" s="42">
        <v>3</v>
      </c>
      <c r="U25" s="42">
        <v>12</v>
      </c>
      <c r="V25" s="42">
        <v>6</v>
      </c>
      <c r="W25" s="43">
        <f t="shared" si="3"/>
        <v>59</v>
      </c>
      <c r="X25" s="42">
        <v>19</v>
      </c>
      <c r="Y25" s="42">
        <v>19</v>
      </c>
      <c r="Z25" s="42">
        <v>3</v>
      </c>
      <c r="AA25" s="42">
        <v>12</v>
      </c>
      <c r="AB25" s="42">
        <v>6</v>
      </c>
      <c r="AC25" s="41" t="s">
        <v>13</v>
      </c>
      <c r="AD25" s="40">
        <f t="shared" si="4"/>
        <v>24</v>
      </c>
      <c r="AE25" s="38">
        <v>2</v>
      </c>
      <c r="AF25" s="38">
        <v>10</v>
      </c>
      <c r="AG25" s="38">
        <v>3</v>
      </c>
      <c r="AH25" s="38">
        <v>3</v>
      </c>
      <c r="AI25" s="40">
        <v>6</v>
      </c>
      <c r="AJ25" s="40">
        <f t="shared" si="5"/>
        <v>29</v>
      </c>
      <c r="AK25" s="38">
        <v>2</v>
      </c>
      <c r="AL25" s="38">
        <v>15</v>
      </c>
      <c r="AM25" s="38">
        <v>3</v>
      </c>
      <c r="AN25" s="38">
        <v>3</v>
      </c>
      <c r="AO25" s="40">
        <v>6</v>
      </c>
      <c r="AP25" s="40">
        <f t="shared" si="6"/>
        <v>-2</v>
      </c>
      <c r="AQ25" s="40">
        <f t="shared" si="40"/>
        <v>-4</v>
      </c>
      <c r="AR25" s="40">
        <f t="shared" si="41"/>
        <v>0</v>
      </c>
      <c r="AS25" s="40">
        <f t="shared" si="42"/>
        <v>0</v>
      </c>
      <c r="AT25" s="40">
        <f t="shared" si="43"/>
        <v>0</v>
      </c>
      <c r="AU25" s="40">
        <f t="shared" si="44"/>
        <v>2</v>
      </c>
      <c r="AV25" s="40">
        <f t="shared" si="7"/>
        <v>22</v>
      </c>
      <c r="AW25" s="40">
        <f t="shared" si="8"/>
        <v>17</v>
      </c>
      <c r="AX25" s="40">
        <f t="shared" si="9"/>
        <v>5</v>
      </c>
      <c r="AY25" s="40">
        <f t="shared" si="10"/>
        <v>0</v>
      </c>
      <c r="AZ25" s="40">
        <f t="shared" si="11"/>
        <v>0</v>
      </c>
      <c r="BA25" s="40">
        <f t="shared" si="12"/>
        <v>0</v>
      </c>
      <c r="BB25" s="40">
        <f t="shared" si="13"/>
        <v>29</v>
      </c>
      <c r="BC25" s="40">
        <v>2</v>
      </c>
      <c r="BD25" s="40">
        <v>15</v>
      </c>
      <c r="BE25" s="40">
        <v>3</v>
      </c>
      <c r="BF25" s="40">
        <v>3</v>
      </c>
      <c r="BG25" s="40">
        <v>6</v>
      </c>
      <c r="BH25" s="40">
        <f t="shared" si="14"/>
        <v>29</v>
      </c>
      <c r="BI25" s="40">
        <v>2</v>
      </c>
      <c r="BJ25" s="40">
        <v>15</v>
      </c>
      <c r="BK25" s="40">
        <v>3</v>
      </c>
      <c r="BL25" s="40">
        <v>3</v>
      </c>
      <c r="BM25" s="40">
        <v>6</v>
      </c>
      <c r="BN25" s="40"/>
      <c r="BO25" s="40">
        <f t="shared" si="15"/>
        <v>-32</v>
      </c>
      <c r="BP25" s="40">
        <f t="shared" si="16"/>
        <v>-21</v>
      </c>
      <c r="BQ25" s="40">
        <f t="shared" si="17"/>
        <v>-4</v>
      </c>
      <c r="BR25" s="40">
        <f t="shared" si="18"/>
        <v>0</v>
      </c>
      <c r="BS25" s="40">
        <f t="shared" si="19"/>
        <v>-9</v>
      </c>
      <c r="BT25" s="40">
        <f t="shared" si="20"/>
        <v>2</v>
      </c>
      <c r="BU25" s="40">
        <f t="shared" si="21"/>
        <v>-37</v>
      </c>
      <c r="BV25" s="40">
        <f t="shared" si="22"/>
        <v>-21</v>
      </c>
      <c r="BW25" s="40">
        <f t="shared" si="23"/>
        <v>-9</v>
      </c>
      <c r="BX25" s="40">
        <f t="shared" si="24"/>
        <v>0</v>
      </c>
      <c r="BY25" s="40">
        <f t="shared" si="25"/>
        <v>-9</v>
      </c>
      <c r="BZ25" s="40">
        <f t="shared" si="26"/>
        <v>2</v>
      </c>
      <c r="CA25" s="40">
        <f t="shared" si="27"/>
        <v>5</v>
      </c>
      <c r="CB25" s="40">
        <f t="shared" si="45"/>
        <v>0</v>
      </c>
      <c r="CC25" s="40">
        <f t="shared" si="46"/>
        <v>5</v>
      </c>
      <c r="CD25" s="40">
        <f t="shared" si="47"/>
        <v>0</v>
      </c>
      <c r="CE25" s="40">
        <f t="shared" si="48"/>
        <v>0</v>
      </c>
      <c r="CF25" s="40">
        <f t="shared" si="49"/>
        <v>0</v>
      </c>
      <c r="CG25" s="40">
        <f t="shared" si="28"/>
        <v>5</v>
      </c>
      <c r="CH25" s="40">
        <f t="shared" si="29"/>
        <v>0</v>
      </c>
      <c r="CI25" s="40">
        <f t="shared" si="30"/>
        <v>5</v>
      </c>
      <c r="CJ25" s="40">
        <f t="shared" si="31"/>
        <v>0</v>
      </c>
      <c r="CK25" s="40">
        <f t="shared" si="32"/>
        <v>0</v>
      </c>
      <c r="CL25" s="40">
        <f t="shared" si="33"/>
        <v>0</v>
      </c>
      <c r="CM25" s="40">
        <f t="shared" si="34"/>
        <v>1270</v>
      </c>
      <c r="CN25" s="40">
        <v>403.8</v>
      </c>
      <c r="CO25" s="40">
        <v>640.9</v>
      </c>
      <c r="CP25" s="40">
        <v>50.2</v>
      </c>
      <c r="CQ25" s="40">
        <v>114.8</v>
      </c>
      <c r="CR25" s="40">
        <v>60.3</v>
      </c>
      <c r="CS25" s="40">
        <f t="shared" si="35"/>
        <v>1236.4000000000001</v>
      </c>
      <c r="CT25" s="38">
        <v>194.9</v>
      </c>
      <c r="CU25" s="38">
        <v>802.8</v>
      </c>
      <c r="CV25" s="38">
        <v>49.1</v>
      </c>
      <c r="CW25" s="38">
        <v>108.4</v>
      </c>
      <c r="CX25" s="38">
        <v>81.2</v>
      </c>
      <c r="CY25" s="40">
        <f t="shared" si="50"/>
        <v>1228.1999999999998</v>
      </c>
      <c r="CZ25" s="38">
        <v>303.2</v>
      </c>
      <c r="DA25" s="38">
        <v>693.8</v>
      </c>
      <c r="DB25" s="38">
        <v>48.1</v>
      </c>
      <c r="DC25" s="38">
        <v>103.1</v>
      </c>
      <c r="DD25" s="38">
        <v>80</v>
      </c>
      <c r="DE25" s="40">
        <f t="shared" si="37"/>
        <v>0</v>
      </c>
      <c r="DF25" s="40">
        <f t="shared" si="51"/>
        <v>0</v>
      </c>
      <c r="DG25" s="40">
        <f t="shared" si="52"/>
        <v>0</v>
      </c>
      <c r="DH25" s="40">
        <f t="shared" si="53"/>
        <v>0</v>
      </c>
      <c r="DI25" s="40">
        <f t="shared" si="54"/>
        <v>0</v>
      </c>
      <c r="DJ25" s="40">
        <f t="shared" si="55"/>
        <v>0</v>
      </c>
      <c r="DK25" s="40">
        <f t="shared" si="56"/>
        <v>29</v>
      </c>
      <c r="DL25" s="38">
        <v>2</v>
      </c>
      <c r="DM25" s="38">
        <v>15</v>
      </c>
      <c r="DN25" s="38">
        <v>15</v>
      </c>
      <c r="DO25" s="39"/>
      <c r="DP25" s="38">
        <v>3</v>
      </c>
      <c r="DQ25" s="38">
        <v>2</v>
      </c>
      <c r="DR25" s="39">
        <f>DP25-DQ25</f>
        <v>1</v>
      </c>
      <c r="DS25" s="38">
        <v>3</v>
      </c>
      <c r="DT25" s="38">
        <v>3</v>
      </c>
      <c r="DU25" s="39"/>
      <c r="DV25" s="38">
        <v>6</v>
      </c>
      <c r="DW25" s="37">
        <f t="shared" si="39"/>
        <v>5</v>
      </c>
      <c r="DX25" s="37">
        <f t="shared" si="57"/>
        <v>0</v>
      </c>
      <c r="DY25" s="37">
        <f t="shared" si="58"/>
        <v>5</v>
      </c>
      <c r="DZ25" s="37">
        <f t="shared" si="59"/>
        <v>0</v>
      </c>
      <c r="EA25" s="37">
        <f t="shared" si="60"/>
        <v>0</v>
      </c>
      <c r="EB25" s="37">
        <f t="shared" si="61"/>
        <v>0</v>
      </c>
      <c r="EC25" s="34">
        <v>33725</v>
      </c>
      <c r="ED25" s="34">
        <v>33725</v>
      </c>
      <c r="EE25" s="34">
        <v>39533</v>
      </c>
      <c r="EF25" s="34">
        <v>37873</v>
      </c>
      <c r="EG25" s="35">
        <v>40211</v>
      </c>
      <c r="EH25" s="36">
        <v>28990.7</v>
      </c>
      <c r="EI25" s="36">
        <v>78.099999999999994</v>
      </c>
      <c r="EJ25" s="34">
        <v>38193</v>
      </c>
      <c r="EK25" s="35">
        <f t="shared" si="62"/>
        <v>28990.719999999998</v>
      </c>
      <c r="EL25" s="35">
        <v>28990.7</v>
      </c>
      <c r="EM25" s="26">
        <f t="shared" si="63"/>
        <v>0</v>
      </c>
      <c r="EN25" s="27">
        <v>34796.5</v>
      </c>
      <c r="EO25" s="27">
        <v>37598</v>
      </c>
      <c r="EP25" s="34">
        <v>37873</v>
      </c>
      <c r="EQ25" s="27">
        <v>37372</v>
      </c>
      <c r="ER25" s="33">
        <v>28990.719999999998</v>
      </c>
      <c r="ES25" s="32">
        <v>35455.1</v>
      </c>
      <c r="ET25" s="31"/>
      <c r="EU25" s="30">
        <v>37583.4</v>
      </c>
      <c r="EV25" s="28"/>
      <c r="EW25" s="28"/>
      <c r="EX25" s="28"/>
      <c r="EY25" s="28"/>
      <c r="EZ25" s="29"/>
      <c r="FA25" s="28">
        <v>41121</v>
      </c>
      <c r="FB25" s="27">
        <v>28154.7</v>
      </c>
      <c r="FC25" s="26">
        <f t="shared" si="64"/>
        <v>28154.7</v>
      </c>
      <c r="FD25" s="25">
        <f t="shared" si="65"/>
        <v>103.17716827279466</v>
      </c>
      <c r="FE25" s="149">
        <f t="shared" si="66"/>
        <v>105.13002223869532</v>
      </c>
      <c r="FF25" s="100">
        <f t="shared" si="67"/>
        <v>0</v>
      </c>
      <c r="FG25" s="150">
        <f t="shared" si="68"/>
        <v>99.235339159823624</v>
      </c>
      <c r="FH25" s="100">
        <f t="shared" si="69"/>
        <v>0</v>
      </c>
      <c r="FI25" s="100">
        <f t="shared" si="70"/>
        <v>0</v>
      </c>
      <c r="FJ25" s="100">
        <f t="shared" si="71"/>
        <v>0</v>
      </c>
      <c r="FK25" s="100">
        <f t="shared" si="72"/>
        <v>0</v>
      </c>
      <c r="FL25" s="149">
        <f t="shared" si="73"/>
        <v>107.66632629015788</v>
      </c>
      <c r="FM25" s="150">
        <f t="shared" si="74"/>
        <v>97.116249613669495</v>
      </c>
      <c r="FN25" s="24">
        <f t="shared" si="75"/>
        <v>97.116316611878986</v>
      </c>
      <c r="FO25" s="23" t="e">
        <f>#REF!/#REF!*100</f>
        <v>#REF!</v>
      </c>
      <c r="FP25" s="54" t="e">
        <f>#REF!/#REF!*100</f>
        <v>#REF!</v>
      </c>
      <c r="FQ25" s="54" t="e">
        <f>#REF!/#REF!*100</f>
        <v>#REF!</v>
      </c>
      <c r="FR25" s="54" t="e">
        <f>#REF!/#REF!*100</f>
        <v>#REF!</v>
      </c>
      <c r="FS25" s="20" t="e">
        <f t="shared" si="76"/>
        <v>#REF!</v>
      </c>
      <c r="FT25" s="20" t="e">
        <f t="shared" si="77"/>
        <v>#REF!</v>
      </c>
      <c r="FU25" s="53" t="e">
        <f t="shared" si="78"/>
        <v>#REF!</v>
      </c>
      <c r="FV25" s="20" t="e">
        <f t="shared" si="79"/>
        <v>#REF!</v>
      </c>
      <c r="FW25" s="58" t="e">
        <f>#REF!</f>
        <v>#REF!</v>
      </c>
      <c r="FX25" s="79"/>
      <c r="FZ25" s="56" t="e">
        <f t="shared" si="80"/>
        <v>#REF!</v>
      </c>
      <c r="GA25" s="56" t="e">
        <f t="shared" si="81"/>
        <v>#REF!</v>
      </c>
      <c r="GB25" s="56" t="e">
        <f t="shared" si="82"/>
        <v>#REF!</v>
      </c>
      <c r="GC25" s="56" t="e">
        <f t="shared" si="83"/>
        <v>#REF!</v>
      </c>
      <c r="GD25" s="56" t="str">
        <f t="shared" si="84"/>
        <v>ок</v>
      </c>
    </row>
    <row r="26" spans="1:186" s="50" customFormat="1" ht="32.25" customHeight="1" x14ac:dyDescent="0.3">
      <c r="A26" s="49">
        <v>17</v>
      </c>
      <c r="B26" s="67" t="s">
        <v>43</v>
      </c>
      <c r="C26" s="47">
        <v>43984</v>
      </c>
      <c r="D26" s="46" t="s">
        <v>19</v>
      </c>
      <c r="E26" s="45">
        <f t="shared" si="0"/>
        <v>111</v>
      </c>
      <c r="F26" s="44">
        <v>16</v>
      </c>
      <c r="G26" s="44">
        <v>25</v>
      </c>
      <c r="H26" s="44">
        <v>9</v>
      </c>
      <c r="I26" s="44">
        <v>36</v>
      </c>
      <c r="J26" s="44">
        <v>25</v>
      </c>
      <c r="K26" s="43">
        <f t="shared" si="1"/>
        <v>104</v>
      </c>
      <c r="L26" s="42">
        <v>17</v>
      </c>
      <c r="M26" s="42">
        <v>23</v>
      </c>
      <c r="N26" s="42">
        <v>9</v>
      </c>
      <c r="O26" s="42">
        <v>30</v>
      </c>
      <c r="P26" s="42">
        <v>25</v>
      </c>
      <c r="Q26" s="43">
        <f t="shared" si="2"/>
        <v>74</v>
      </c>
      <c r="R26" s="42">
        <v>12</v>
      </c>
      <c r="S26" s="42">
        <v>19</v>
      </c>
      <c r="T26" s="42">
        <v>3</v>
      </c>
      <c r="U26" s="42">
        <v>18</v>
      </c>
      <c r="V26" s="42">
        <v>22</v>
      </c>
      <c r="W26" s="43">
        <f t="shared" si="3"/>
        <v>74</v>
      </c>
      <c r="X26" s="42">
        <v>12</v>
      </c>
      <c r="Y26" s="42">
        <v>19</v>
      </c>
      <c r="Z26" s="42">
        <v>3</v>
      </c>
      <c r="AA26" s="42">
        <v>18</v>
      </c>
      <c r="AB26" s="42">
        <v>22</v>
      </c>
      <c r="AC26" s="41" t="s">
        <v>19</v>
      </c>
      <c r="AD26" s="40">
        <f t="shared" si="4"/>
        <v>73</v>
      </c>
      <c r="AE26" s="38">
        <v>10</v>
      </c>
      <c r="AF26" s="38">
        <v>17</v>
      </c>
      <c r="AG26" s="38">
        <v>3</v>
      </c>
      <c r="AH26" s="38">
        <v>18</v>
      </c>
      <c r="AI26" s="40">
        <v>25</v>
      </c>
      <c r="AJ26" s="40">
        <f t="shared" si="5"/>
        <v>74</v>
      </c>
      <c r="AK26" s="38">
        <v>11</v>
      </c>
      <c r="AL26" s="38">
        <v>18</v>
      </c>
      <c r="AM26" s="38">
        <v>3</v>
      </c>
      <c r="AN26" s="38">
        <v>18</v>
      </c>
      <c r="AO26" s="40">
        <v>24</v>
      </c>
      <c r="AP26" s="40">
        <f t="shared" si="6"/>
        <v>-37</v>
      </c>
      <c r="AQ26" s="40">
        <f t="shared" si="40"/>
        <v>-4</v>
      </c>
      <c r="AR26" s="40">
        <f t="shared" si="41"/>
        <v>-6</v>
      </c>
      <c r="AS26" s="40">
        <f t="shared" si="42"/>
        <v>-6</v>
      </c>
      <c r="AT26" s="40">
        <f t="shared" si="43"/>
        <v>-18</v>
      </c>
      <c r="AU26" s="40">
        <f t="shared" si="44"/>
        <v>-3</v>
      </c>
      <c r="AV26" s="40">
        <f t="shared" si="7"/>
        <v>0</v>
      </c>
      <c r="AW26" s="40">
        <f t="shared" si="8"/>
        <v>0</v>
      </c>
      <c r="AX26" s="40">
        <f t="shared" si="9"/>
        <v>0</v>
      </c>
      <c r="AY26" s="40">
        <f t="shared" si="10"/>
        <v>0</v>
      </c>
      <c r="AZ26" s="40">
        <f t="shared" si="11"/>
        <v>0</v>
      </c>
      <c r="BA26" s="40">
        <f t="shared" si="12"/>
        <v>0</v>
      </c>
      <c r="BB26" s="40">
        <f t="shared" si="13"/>
        <v>73</v>
      </c>
      <c r="BC26" s="40">
        <v>11</v>
      </c>
      <c r="BD26" s="40">
        <v>17</v>
      </c>
      <c r="BE26" s="40">
        <v>3</v>
      </c>
      <c r="BF26" s="40">
        <v>18</v>
      </c>
      <c r="BG26" s="40">
        <v>24</v>
      </c>
      <c r="BH26" s="40">
        <f t="shared" si="14"/>
        <v>66</v>
      </c>
      <c r="BI26" s="40">
        <v>7</v>
      </c>
      <c r="BJ26" s="40">
        <v>15</v>
      </c>
      <c r="BK26" s="40">
        <v>3</v>
      </c>
      <c r="BL26" s="40">
        <v>17</v>
      </c>
      <c r="BM26" s="40">
        <v>24</v>
      </c>
      <c r="BN26" s="40"/>
      <c r="BO26" s="40">
        <f t="shared" si="15"/>
        <v>-30</v>
      </c>
      <c r="BP26" s="40">
        <f t="shared" si="16"/>
        <v>-6</v>
      </c>
      <c r="BQ26" s="40">
        <f t="shared" si="17"/>
        <v>-5</v>
      </c>
      <c r="BR26" s="40">
        <f t="shared" si="18"/>
        <v>-6</v>
      </c>
      <c r="BS26" s="40">
        <f t="shared" si="19"/>
        <v>-12</v>
      </c>
      <c r="BT26" s="40">
        <f t="shared" si="20"/>
        <v>-1</v>
      </c>
      <c r="BU26" s="40">
        <f t="shared" si="21"/>
        <v>-31</v>
      </c>
      <c r="BV26" s="40">
        <f t="shared" si="22"/>
        <v>-7</v>
      </c>
      <c r="BW26" s="40">
        <f t="shared" si="23"/>
        <v>-6</v>
      </c>
      <c r="BX26" s="40">
        <f t="shared" si="24"/>
        <v>-6</v>
      </c>
      <c r="BY26" s="40">
        <f t="shared" si="25"/>
        <v>-12</v>
      </c>
      <c r="BZ26" s="40">
        <f t="shared" si="26"/>
        <v>0</v>
      </c>
      <c r="CA26" s="40">
        <f t="shared" si="27"/>
        <v>-7</v>
      </c>
      <c r="CB26" s="40">
        <f t="shared" si="45"/>
        <v>-3</v>
      </c>
      <c r="CC26" s="40">
        <f t="shared" si="46"/>
        <v>-2</v>
      </c>
      <c r="CD26" s="40">
        <f t="shared" si="47"/>
        <v>0</v>
      </c>
      <c r="CE26" s="40">
        <f t="shared" si="48"/>
        <v>-1</v>
      </c>
      <c r="CF26" s="40">
        <f t="shared" si="49"/>
        <v>-1</v>
      </c>
      <c r="CG26" s="40">
        <f t="shared" si="28"/>
        <v>1</v>
      </c>
      <c r="CH26" s="40">
        <f t="shared" si="29"/>
        <v>1</v>
      </c>
      <c r="CI26" s="40">
        <f t="shared" si="30"/>
        <v>1</v>
      </c>
      <c r="CJ26" s="40">
        <f t="shared" si="31"/>
        <v>0</v>
      </c>
      <c r="CK26" s="40">
        <f t="shared" si="32"/>
        <v>0</v>
      </c>
      <c r="CL26" s="40">
        <f t="shared" si="33"/>
        <v>-1</v>
      </c>
      <c r="CM26" s="40">
        <f t="shared" si="34"/>
        <v>3365.7000000000003</v>
      </c>
      <c r="CN26" s="40">
        <v>1036</v>
      </c>
      <c r="CO26" s="40">
        <v>1596.1</v>
      </c>
      <c r="CP26" s="40">
        <v>193</v>
      </c>
      <c r="CQ26" s="40">
        <v>207.3</v>
      </c>
      <c r="CR26" s="40">
        <v>333.3</v>
      </c>
      <c r="CS26" s="40">
        <f t="shared" si="35"/>
        <v>3670.9</v>
      </c>
      <c r="CT26" s="38">
        <v>1106.4000000000001</v>
      </c>
      <c r="CU26" s="38">
        <v>1651</v>
      </c>
      <c r="CV26" s="38">
        <v>230.4</v>
      </c>
      <c r="CW26" s="38">
        <v>227</v>
      </c>
      <c r="CX26" s="38">
        <v>456.1</v>
      </c>
      <c r="CY26" s="40">
        <f t="shared" si="50"/>
        <v>3290.8</v>
      </c>
      <c r="CZ26" s="38">
        <v>917.8</v>
      </c>
      <c r="DA26" s="38">
        <v>1603.2</v>
      </c>
      <c r="DB26" s="38">
        <v>177.4</v>
      </c>
      <c r="DC26" s="38">
        <v>195.8</v>
      </c>
      <c r="DD26" s="38">
        <v>396.6</v>
      </c>
      <c r="DE26" s="40">
        <f t="shared" si="37"/>
        <v>-7</v>
      </c>
      <c r="DF26" s="40">
        <f t="shared" si="51"/>
        <v>-4</v>
      </c>
      <c r="DG26" s="40">
        <f t="shared" si="52"/>
        <v>-2</v>
      </c>
      <c r="DH26" s="40">
        <f t="shared" si="53"/>
        <v>0</v>
      </c>
      <c r="DI26" s="40">
        <f t="shared" si="54"/>
        <v>-1</v>
      </c>
      <c r="DJ26" s="40">
        <f t="shared" si="55"/>
        <v>0</v>
      </c>
      <c r="DK26" s="40">
        <f t="shared" si="56"/>
        <v>73</v>
      </c>
      <c r="DL26" s="38">
        <v>10</v>
      </c>
      <c r="DM26" s="38">
        <v>17</v>
      </c>
      <c r="DN26" s="38">
        <v>16</v>
      </c>
      <c r="DO26" s="39">
        <f>DM26-DN26</f>
        <v>1</v>
      </c>
      <c r="DP26" s="38">
        <v>3</v>
      </c>
      <c r="DQ26" s="38">
        <v>3</v>
      </c>
      <c r="DR26" s="39"/>
      <c r="DS26" s="38">
        <v>18</v>
      </c>
      <c r="DT26" s="38">
        <v>18</v>
      </c>
      <c r="DU26" s="39"/>
      <c r="DV26" s="38">
        <v>25</v>
      </c>
      <c r="DW26" s="37">
        <f t="shared" si="39"/>
        <v>0</v>
      </c>
      <c r="DX26" s="37">
        <f t="shared" si="57"/>
        <v>0</v>
      </c>
      <c r="DY26" s="37">
        <f t="shared" si="58"/>
        <v>0</v>
      </c>
      <c r="DZ26" s="37">
        <f t="shared" si="59"/>
        <v>0</v>
      </c>
      <c r="EA26" s="37">
        <f t="shared" si="60"/>
        <v>0</v>
      </c>
      <c r="EB26" s="37">
        <f t="shared" si="61"/>
        <v>0</v>
      </c>
      <c r="EC26" s="34">
        <v>40450</v>
      </c>
      <c r="ED26" s="34">
        <v>40450</v>
      </c>
      <c r="EE26" s="34">
        <v>47359</v>
      </c>
      <c r="EF26" s="34">
        <v>47524</v>
      </c>
      <c r="EG26" s="35">
        <v>47524</v>
      </c>
      <c r="EH26" s="84">
        <v>36025.199999999997</v>
      </c>
      <c r="EI26" s="36">
        <v>97.1</v>
      </c>
      <c r="EJ26" s="34">
        <v>46639.6</v>
      </c>
      <c r="EK26" s="28">
        <f t="shared" si="62"/>
        <v>36043.519999999997</v>
      </c>
      <c r="EL26" s="35">
        <v>36025.199999999997</v>
      </c>
      <c r="EM26" s="26">
        <f t="shared" si="63"/>
        <v>0</v>
      </c>
      <c r="EN26" s="27">
        <v>41376.699999999997</v>
      </c>
      <c r="EO26" s="27">
        <v>37598</v>
      </c>
      <c r="EP26" s="34">
        <v>47524</v>
      </c>
      <c r="EQ26" s="27">
        <v>37372</v>
      </c>
      <c r="ER26" s="33">
        <v>36043.519999999997</v>
      </c>
      <c r="ES26" s="32">
        <v>41335.599999999999</v>
      </c>
      <c r="ET26" s="31"/>
      <c r="EU26" s="30">
        <v>46773</v>
      </c>
      <c r="EV26" s="28"/>
      <c r="EW26" s="28"/>
      <c r="EX26" s="28"/>
      <c r="EY26" s="28"/>
      <c r="EZ26" s="29"/>
      <c r="FA26" s="28">
        <v>48791.7</v>
      </c>
      <c r="FB26" s="27">
        <v>38151.9</v>
      </c>
      <c r="FC26" s="26">
        <f>FB46-EZ26</f>
        <v>46286.9</v>
      </c>
      <c r="FD26" s="25">
        <f t="shared" si="65"/>
        <v>102.29097651421509</v>
      </c>
      <c r="FE26" s="149">
        <f t="shared" si="66"/>
        <v>102.18936959208899</v>
      </c>
      <c r="FF26" s="100">
        <f t="shared" si="67"/>
        <v>0</v>
      </c>
      <c r="FG26" s="150">
        <f t="shared" si="68"/>
        <v>98.419745812642034</v>
      </c>
      <c r="FH26" s="100">
        <f t="shared" si="69"/>
        <v>0</v>
      </c>
      <c r="FI26" s="100">
        <f t="shared" si="70"/>
        <v>0</v>
      </c>
      <c r="FJ26" s="100">
        <f t="shared" si="71"/>
        <v>0</v>
      </c>
      <c r="FK26" s="100">
        <f t="shared" si="72"/>
        <v>0</v>
      </c>
      <c r="FL26" s="149">
        <f t="shared" si="73"/>
        <v>104.61431916225696</v>
      </c>
      <c r="FM26" s="149">
        <f t="shared" si="74"/>
        <v>105.84953966760185</v>
      </c>
      <c r="FN26" s="25">
        <f>FB46/EL26*100</f>
        <v>128.48478287421028</v>
      </c>
      <c r="FO26" s="23" t="e">
        <f>#REF!/#REF!*100</f>
        <v>#REF!</v>
      </c>
      <c r="FP26" s="54" t="e">
        <f>#REF!/#REF!*100</f>
        <v>#REF!</v>
      </c>
      <c r="FQ26" s="21" t="e">
        <f>#REF!/#REF!*100</f>
        <v>#REF!</v>
      </c>
      <c r="FR26" s="54" t="e">
        <f>#REF!/#REF!*100</f>
        <v>#REF!</v>
      </c>
      <c r="FS26" s="20" t="e">
        <f t="shared" si="76"/>
        <v>#REF!</v>
      </c>
      <c r="FT26" s="20" t="e">
        <f t="shared" si="77"/>
        <v>#REF!</v>
      </c>
      <c r="FU26" s="53" t="e">
        <f t="shared" si="78"/>
        <v>#REF!</v>
      </c>
      <c r="FV26" s="20" t="e">
        <f t="shared" si="79"/>
        <v>#REF!</v>
      </c>
      <c r="FW26" s="72" t="e">
        <f>#REF!</f>
        <v>#REF!</v>
      </c>
      <c r="FX26" s="51"/>
      <c r="FZ26" s="56" t="e">
        <f t="shared" si="80"/>
        <v>#REF!</v>
      </c>
      <c r="GA26" s="56" t="e">
        <f t="shared" si="81"/>
        <v>#REF!</v>
      </c>
      <c r="GB26" s="56" t="e">
        <f t="shared" si="82"/>
        <v>#REF!</v>
      </c>
      <c r="GC26" s="56" t="e">
        <f t="shared" si="83"/>
        <v>#REF!</v>
      </c>
      <c r="GD26" s="56" t="str">
        <f t="shared" si="84"/>
        <v>ок</v>
      </c>
    </row>
    <row r="27" spans="1:186" s="50" customFormat="1" ht="32.25" customHeight="1" x14ac:dyDescent="0.3">
      <c r="A27" s="49">
        <v>18</v>
      </c>
      <c r="B27" s="48" t="s">
        <v>42</v>
      </c>
      <c r="C27" s="47">
        <v>43984</v>
      </c>
      <c r="D27" s="46" t="s">
        <v>11</v>
      </c>
      <c r="E27" s="45">
        <f t="shared" si="0"/>
        <v>48</v>
      </c>
      <c r="F27" s="44">
        <v>16</v>
      </c>
      <c r="G27" s="44">
        <v>9</v>
      </c>
      <c r="H27" s="44">
        <v>5</v>
      </c>
      <c r="I27" s="44">
        <v>9</v>
      </c>
      <c r="J27" s="44">
        <v>9</v>
      </c>
      <c r="K27" s="43">
        <f t="shared" si="1"/>
        <v>35</v>
      </c>
      <c r="L27" s="42">
        <v>5</v>
      </c>
      <c r="M27" s="42">
        <v>8</v>
      </c>
      <c r="N27" s="42">
        <v>5</v>
      </c>
      <c r="O27" s="42">
        <v>8</v>
      </c>
      <c r="P27" s="42">
        <v>9</v>
      </c>
      <c r="Q27" s="43">
        <f t="shared" si="2"/>
        <v>26</v>
      </c>
      <c r="R27" s="42">
        <v>5</v>
      </c>
      <c r="S27" s="42">
        <v>4</v>
      </c>
      <c r="T27" s="42">
        <v>3</v>
      </c>
      <c r="U27" s="42">
        <v>6</v>
      </c>
      <c r="V27" s="42">
        <v>8</v>
      </c>
      <c r="W27" s="43">
        <f t="shared" si="3"/>
        <v>29</v>
      </c>
      <c r="X27" s="42">
        <v>5</v>
      </c>
      <c r="Y27" s="42">
        <v>6</v>
      </c>
      <c r="Z27" s="42">
        <v>3</v>
      </c>
      <c r="AA27" s="42">
        <v>8</v>
      </c>
      <c r="AB27" s="42">
        <v>7</v>
      </c>
      <c r="AC27" s="41" t="s">
        <v>11</v>
      </c>
      <c r="AD27" s="40">
        <f t="shared" si="4"/>
        <v>29</v>
      </c>
      <c r="AE27" s="38">
        <v>5</v>
      </c>
      <c r="AF27" s="38">
        <v>6</v>
      </c>
      <c r="AG27" s="38">
        <v>3</v>
      </c>
      <c r="AH27" s="38">
        <v>8</v>
      </c>
      <c r="AI27" s="40">
        <v>7</v>
      </c>
      <c r="AJ27" s="40">
        <f t="shared" si="5"/>
        <v>29</v>
      </c>
      <c r="AK27" s="38">
        <v>5</v>
      </c>
      <c r="AL27" s="38">
        <v>6</v>
      </c>
      <c r="AM27" s="38">
        <v>3</v>
      </c>
      <c r="AN27" s="38">
        <v>8</v>
      </c>
      <c r="AO27" s="40">
        <v>7</v>
      </c>
      <c r="AP27" s="40">
        <f t="shared" si="6"/>
        <v>-21</v>
      </c>
      <c r="AQ27" s="40">
        <f t="shared" si="40"/>
        <v>-11</v>
      </c>
      <c r="AR27" s="40">
        <f t="shared" si="41"/>
        <v>-3</v>
      </c>
      <c r="AS27" s="40">
        <f t="shared" si="42"/>
        <v>-2</v>
      </c>
      <c r="AT27" s="40">
        <f t="shared" si="43"/>
        <v>-3</v>
      </c>
      <c r="AU27" s="40">
        <f t="shared" si="44"/>
        <v>-2</v>
      </c>
      <c r="AV27" s="40">
        <f t="shared" si="7"/>
        <v>3</v>
      </c>
      <c r="AW27" s="40">
        <f t="shared" si="8"/>
        <v>0</v>
      </c>
      <c r="AX27" s="40">
        <f t="shared" si="9"/>
        <v>2</v>
      </c>
      <c r="AY27" s="40">
        <f t="shared" si="10"/>
        <v>0</v>
      </c>
      <c r="AZ27" s="40">
        <f t="shared" si="11"/>
        <v>2</v>
      </c>
      <c r="BA27" s="40">
        <f t="shared" si="12"/>
        <v>-1</v>
      </c>
      <c r="BB27" s="40">
        <f t="shared" si="13"/>
        <v>29</v>
      </c>
      <c r="BC27" s="40">
        <v>5</v>
      </c>
      <c r="BD27" s="40">
        <v>6</v>
      </c>
      <c r="BE27" s="40">
        <v>3</v>
      </c>
      <c r="BF27" s="40">
        <v>8</v>
      </c>
      <c r="BG27" s="40">
        <v>7</v>
      </c>
      <c r="BH27" s="40">
        <f t="shared" si="14"/>
        <v>29</v>
      </c>
      <c r="BI27" s="40">
        <v>5</v>
      </c>
      <c r="BJ27" s="40">
        <v>6</v>
      </c>
      <c r="BK27" s="40">
        <v>3</v>
      </c>
      <c r="BL27" s="40">
        <v>8</v>
      </c>
      <c r="BM27" s="40">
        <v>7</v>
      </c>
      <c r="BN27" s="40"/>
      <c r="BO27" s="40">
        <f t="shared" si="15"/>
        <v>-6</v>
      </c>
      <c r="BP27" s="40">
        <f t="shared" si="16"/>
        <v>0</v>
      </c>
      <c r="BQ27" s="40">
        <f t="shared" si="17"/>
        <v>-2</v>
      </c>
      <c r="BR27" s="40">
        <f t="shared" si="18"/>
        <v>-2</v>
      </c>
      <c r="BS27" s="40">
        <f t="shared" si="19"/>
        <v>0</v>
      </c>
      <c r="BT27" s="40">
        <f t="shared" si="20"/>
        <v>-2</v>
      </c>
      <c r="BU27" s="40">
        <f t="shared" si="21"/>
        <v>-6</v>
      </c>
      <c r="BV27" s="40">
        <f t="shared" si="22"/>
        <v>0</v>
      </c>
      <c r="BW27" s="40">
        <f t="shared" si="23"/>
        <v>-2</v>
      </c>
      <c r="BX27" s="40">
        <f t="shared" si="24"/>
        <v>-2</v>
      </c>
      <c r="BY27" s="40">
        <f t="shared" si="25"/>
        <v>0</v>
      </c>
      <c r="BZ27" s="40">
        <f t="shared" si="26"/>
        <v>-2</v>
      </c>
      <c r="CA27" s="40">
        <f t="shared" si="27"/>
        <v>0</v>
      </c>
      <c r="CB27" s="40">
        <f t="shared" si="45"/>
        <v>0</v>
      </c>
      <c r="CC27" s="40">
        <f t="shared" si="46"/>
        <v>0</v>
      </c>
      <c r="CD27" s="40">
        <f t="shared" si="47"/>
        <v>0</v>
      </c>
      <c r="CE27" s="40">
        <f t="shared" si="48"/>
        <v>0</v>
      </c>
      <c r="CF27" s="40">
        <f t="shared" si="49"/>
        <v>0</v>
      </c>
      <c r="CG27" s="40">
        <f t="shared" si="28"/>
        <v>0</v>
      </c>
      <c r="CH27" s="40">
        <f t="shared" si="29"/>
        <v>0</v>
      </c>
      <c r="CI27" s="40">
        <f t="shared" si="30"/>
        <v>0</v>
      </c>
      <c r="CJ27" s="40">
        <f t="shared" si="31"/>
        <v>0</v>
      </c>
      <c r="CK27" s="40">
        <f t="shared" si="32"/>
        <v>0</v>
      </c>
      <c r="CL27" s="40">
        <f t="shared" si="33"/>
        <v>0</v>
      </c>
      <c r="CM27" s="40">
        <f t="shared" si="34"/>
        <v>1052.2</v>
      </c>
      <c r="CN27" s="40">
        <v>438.8</v>
      </c>
      <c r="CO27" s="40">
        <v>320.2</v>
      </c>
      <c r="CP27" s="40">
        <v>95</v>
      </c>
      <c r="CQ27" s="40">
        <v>102.3</v>
      </c>
      <c r="CR27" s="40">
        <v>95.9</v>
      </c>
      <c r="CS27" s="40">
        <f t="shared" si="35"/>
        <v>1008.2</v>
      </c>
      <c r="CT27" s="38">
        <v>408.6</v>
      </c>
      <c r="CU27" s="38">
        <v>315.5</v>
      </c>
      <c r="CV27" s="38">
        <v>90.5</v>
      </c>
      <c r="CW27" s="38">
        <v>105.6</v>
      </c>
      <c r="CX27" s="38">
        <v>88</v>
      </c>
      <c r="CY27" s="40">
        <f t="shared" si="50"/>
        <v>957.4</v>
      </c>
      <c r="CZ27" s="38">
        <v>383</v>
      </c>
      <c r="DA27" s="38">
        <v>309</v>
      </c>
      <c r="DB27" s="38">
        <v>83.1</v>
      </c>
      <c r="DC27" s="38">
        <v>95.3</v>
      </c>
      <c r="DD27" s="38">
        <v>87</v>
      </c>
      <c r="DE27" s="40">
        <f t="shared" si="37"/>
        <v>0</v>
      </c>
      <c r="DF27" s="40">
        <f t="shared" si="51"/>
        <v>0</v>
      </c>
      <c r="DG27" s="40">
        <f t="shared" si="52"/>
        <v>0</v>
      </c>
      <c r="DH27" s="40">
        <f t="shared" si="53"/>
        <v>0</v>
      </c>
      <c r="DI27" s="40">
        <f t="shared" si="54"/>
        <v>0</v>
      </c>
      <c r="DJ27" s="40">
        <f t="shared" si="55"/>
        <v>0</v>
      </c>
      <c r="DK27" s="40">
        <f t="shared" si="56"/>
        <v>29</v>
      </c>
      <c r="DL27" s="38">
        <v>5</v>
      </c>
      <c r="DM27" s="38">
        <v>6</v>
      </c>
      <c r="DN27" s="38">
        <v>6</v>
      </c>
      <c r="DO27" s="39"/>
      <c r="DP27" s="38">
        <v>3</v>
      </c>
      <c r="DQ27" s="38">
        <v>3</v>
      </c>
      <c r="DR27" s="39"/>
      <c r="DS27" s="38">
        <v>8</v>
      </c>
      <c r="DT27" s="38">
        <v>8</v>
      </c>
      <c r="DU27" s="39"/>
      <c r="DV27" s="38">
        <v>7</v>
      </c>
      <c r="DW27" s="37">
        <f t="shared" si="39"/>
        <v>0</v>
      </c>
      <c r="DX27" s="37">
        <f t="shared" si="57"/>
        <v>0</v>
      </c>
      <c r="DY27" s="37">
        <f t="shared" si="58"/>
        <v>0</v>
      </c>
      <c r="DZ27" s="37">
        <f t="shared" si="59"/>
        <v>0</v>
      </c>
      <c r="EA27" s="37">
        <f t="shared" si="60"/>
        <v>0</v>
      </c>
      <c r="EB27" s="37">
        <f t="shared" si="61"/>
        <v>0</v>
      </c>
      <c r="EC27" s="34">
        <v>29175</v>
      </c>
      <c r="ED27" s="29">
        <v>29175</v>
      </c>
      <c r="EE27" s="29">
        <v>33228</v>
      </c>
      <c r="EF27" s="29">
        <v>30965</v>
      </c>
      <c r="EG27" s="28">
        <v>33863</v>
      </c>
      <c r="EH27" s="36">
        <v>22451</v>
      </c>
      <c r="EI27" s="36">
        <v>65</v>
      </c>
      <c r="EJ27" s="34">
        <v>34639</v>
      </c>
      <c r="EK27" s="35">
        <f t="shared" si="62"/>
        <v>24128</v>
      </c>
      <c r="EL27" s="35">
        <v>24128</v>
      </c>
      <c r="EM27" s="26">
        <f t="shared" si="63"/>
        <v>1677</v>
      </c>
      <c r="EN27" s="59">
        <v>30408</v>
      </c>
      <c r="EO27" s="27">
        <v>37598</v>
      </c>
      <c r="EP27" s="34">
        <v>30965</v>
      </c>
      <c r="EQ27" s="27">
        <v>37372</v>
      </c>
      <c r="ER27" s="33">
        <v>24128</v>
      </c>
      <c r="ES27" s="83">
        <v>30408</v>
      </c>
      <c r="ET27" s="31"/>
      <c r="EU27" s="30">
        <v>37314.300000000003</v>
      </c>
      <c r="EV27" s="28"/>
      <c r="EW27" s="28"/>
      <c r="EX27" s="28"/>
      <c r="EY27" s="28"/>
      <c r="EZ27" s="29"/>
      <c r="FA27" s="28">
        <v>31586</v>
      </c>
      <c r="FB27" s="27">
        <v>23444.400000000001</v>
      </c>
      <c r="FC27" s="26">
        <f t="shared" ref="FC27:FC45" si="85">FB27-EZ27</f>
        <v>23444.400000000001</v>
      </c>
      <c r="FD27" s="25">
        <f t="shared" si="65"/>
        <v>104.2262210796915</v>
      </c>
      <c r="FE27" s="149">
        <f t="shared" si="66"/>
        <v>104.2262210796915</v>
      </c>
      <c r="FF27" s="100">
        <f t="shared" si="67"/>
        <v>0</v>
      </c>
      <c r="FG27" s="149">
        <f t="shared" si="68"/>
        <v>120.50476344259648</v>
      </c>
      <c r="FH27" s="100">
        <f t="shared" si="69"/>
        <v>0</v>
      </c>
      <c r="FI27" s="100">
        <f t="shared" si="70"/>
        <v>0</v>
      </c>
      <c r="FJ27" s="100">
        <f t="shared" si="71"/>
        <v>0</v>
      </c>
      <c r="FK27" s="100">
        <f t="shared" si="72"/>
        <v>0</v>
      </c>
      <c r="FL27" s="24">
        <f t="shared" si="73"/>
        <v>91.186235168451745</v>
      </c>
      <c r="FM27" s="150">
        <f t="shared" si="74"/>
        <v>97.166777188328922</v>
      </c>
      <c r="FN27" s="24">
        <f t="shared" ref="FN27:FN45" si="86">FB27/EL27*100</f>
        <v>97.166777188328922</v>
      </c>
      <c r="FO27" s="23" t="e">
        <f>#REF!/#REF!*100</f>
        <v>#REF!</v>
      </c>
      <c r="FP27" s="54" t="e">
        <f>#REF!/#REF!*100</f>
        <v>#REF!</v>
      </c>
      <c r="FQ27" s="54" t="e">
        <f>#REF!/#REF!*100</f>
        <v>#REF!</v>
      </c>
      <c r="FR27" s="21" t="e">
        <f>#REF!/#REF!*100</f>
        <v>#REF!</v>
      </c>
      <c r="FS27" s="20" t="e">
        <f t="shared" si="76"/>
        <v>#REF!</v>
      </c>
      <c r="FT27" s="20" t="e">
        <f t="shared" si="77"/>
        <v>#REF!</v>
      </c>
      <c r="FU27" s="20" t="e">
        <f t="shared" si="78"/>
        <v>#REF!</v>
      </c>
      <c r="FV27" s="20" t="e">
        <f t="shared" si="79"/>
        <v>#REF!</v>
      </c>
      <c r="FW27" s="52" t="e">
        <f>#REF!</f>
        <v>#REF!</v>
      </c>
      <c r="FX27" s="51"/>
      <c r="FZ27" s="56" t="e">
        <f t="shared" si="80"/>
        <v>#REF!</v>
      </c>
      <c r="GA27" s="56" t="e">
        <f t="shared" si="81"/>
        <v>#REF!</v>
      </c>
      <c r="GB27" s="56" t="e">
        <f t="shared" si="82"/>
        <v>#REF!</v>
      </c>
      <c r="GC27" s="56" t="e">
        <f t="shared" si="83"/>
        <v>#REF!</v>
      </c>
      <c r="GD27" s="56" t="str">
        <f t="shared" si="84"/>
        <v>нарушитель</v>
      </c>
    </row>
    <row r="28" spans="1:186" s="81" customFormat="1" ht="32.25" customHeight="1" x14ac:dyDescent="0.3">
      <c r="A28" s="49">
        <v>19</v>
      </c>
      <c r="B28" s="67" t="s">
        <v>41</v>
      </c>
      <c r="C28" s="47">
        <v>43985</v>
      </c>
      <c r="D28" s="46" t="s">
        <v>19</v>
      </c>
      <c r="E28" s="45">
        <f t="shared" si="0"/>
        <v>14</v>
      </c>
      <c r="F28" s="44">
        <v>4</v>
      </c>
      <c r="G28" s="44">
        <v>6</v>
      </c>
      <c r="H28" s="44">
        <v>2</v>
      </c>
      <c r="I28" s="44">
        <v>2</v>
      </c>
      <c r="J28" s="44">
        <v>0</v>
      </c>
      <c r="K28" s="43">
        <f t="shared" si="1"/>
        <v>12</v>
      </c>
      <c r="L28" s="42">
        <v>2</v>
      </c>
      <c r="M28" s="42">
        <v>6</v>
      </c>
      <c r="N28" s="42">
        <v>2</v>
      </c>
      <c r="O28" s="42">
        <v>2</v>
      </c>
      <c r="P28" s="42">
        <v>0</v>
      </c>
      <c r="Q28" s="43">
        <f t="shared" si="2"/>
        <v>11</v>
      </c>
      <c r="R28" s="42">
        <v>0</v>
      </c>
      <c r="S28" s="42">
        <v>5</v>
      </c>
      <c r="T28" s="42">
        <v>2</v>
      </c>
      <c r="U28" s="42">
        <v>2</v>
      </c>
      <c r="V28" s="42">
        <v>2</v>
      </c>
      <c r="W28" s="43">
        <f t="shared" si="3"/>
        <v>11</v>
      </c>
      <c r="X28" s="42">
        <v>0</v>
      </c>
      <c r="Y28" s="42">
        <v>5</v>
      </c>
      <c r="Z28" s="42">
        <v>2</v>
      </c>
      <c r="AA28" s="42">
        <v>2</v>
      </c>
      <c r="AB28" s="42">
        <v>2</v>
      </c>
      <c r="AC28" s="73" t="s">
        <v>19</v>
      </c>
      <c r="AD28" s="40">
        <f t="shared" si="4"/>
        <v>11</v>
      </c>
      <c r="AE28" s="38">
        <v>0</v>
      </c>
      <c r="AF28" s="38">
        <v>5</v>
      </c>
      <c r="AG28" s="38">
        <v>2</v>
      </c>
      <c r="AH28" s="38">
        <v>2</v>
      </c>
      <c r="AI28" s="40">
        <v>2</v>
      </c>
      <c r="AJ28" s="40">
        <f t="shared" si="5"/>
        <v>11</v>
      </c>
      <c r="AK28" s="38">
        <v>0</v>
      </c>
      <c r="AL28" s="38">
        <v>5</v>
      </c>
      <c r="AM28" s="38">
        <v>2</v>
      </c>
      <c r="AN28" s="38">
        <v>2</v>
      </c>
      <c r="AO28" s="40">
        <v>2</v>
      </c>
      <c r="AP28" s="40">
        <f t="shared" si="6"/>
        <v>-3</v>
      </c>
      <c r="AQ28" s="40">
        <f t="shared" si="40"/>
        <v>-4</v>
      </c>
      <c r="AR28" s="40">
        <f t="shared" si="41"/>
        <v>-1</v>
      </c>
      <c r="AS28" s="40">
        <f t="shared" si="42"/>
        <v>0</v>
      </c>
      <c r="AT28" s="40">
        <f t="shared" si="43"/>
        <v>0</v>
      </c>
      <c r="AU28" s="40">
        <f t="shared" si="44"/>
        <v>2</v>
      </c>
      <c r="AV28" s="40">
        <f t="shared" si="7"/>
        <v>0</v>
      </c>
      <c r="AW28" s="40">
        <f t="shared" si="8"/>
        <v>0</v>
      </c>
      <c r="AX28" s="40">
        <f t="shared" si="9"/>
        <v>0</v>
      </c>
      <c r="AY28" s="40">
        <f t="shared" si="10"/>
        <v>0</v>
      </c>
      <c r="AZ28" s="40">
        <f t="shared" si="11"/>
        <v>0</v>
      </c>
      <c r="BA28" s="40">
        <f t="shared" si="12"/>
        <v>0</v>
      </c>
      <c r="BB28" s="40">
        <f t="shared" si="13"/>
        <v>11</v>
      </c>
      <c r="BC28" s="40">
        <v>0</v>
      </c>
      <c r="BD28" s="40">
        <v>5</v>
      </c>
      <c r="BE28" s="40">
        <v>2</v>
      </c>
      <c r="BF28" s="40">
        <v>2</v>
      </c>
      <c r="BG28" s="40">
        <v>2</v>
      </c>
      <c r="BH28" s="40">
        <f t="shared" si="14"/>
        <v>11</v>
      </c>
      <c r="BI28" s="40">
        <v>0</v>
      </c>
      <c r="BJ28" s="40">
        <v>5</v>
      </c>
      <c r="BK28" s="40">
        <v>2</v>
      </c>
      <c r="BL28" s="40">
        <v>2</v>
      </c>
      <c r="BM28" s="40">
        <v>2</v>
      </c>
      <c r="BN28" s="40"/>
      <c r="BO28" s="40">
        <f t="shared" si="15"/>
        <v>-1</v>
      </c>
      <c r="BP28" s="40">
        <f t="shared" si="16"/>
        <v>-2</v>
      </c>
      <c r="BQ28" s="40">
        <f t="shared" si="17"/>
        <v>-1</v>
      </c>
      <c r="BR28" s="40">
        <f t="shared" si="18"/>
        <v>0</v>
      </c>
      <c r="BS28" s="40">
        <f t="shared" si="19"/>
        <v>0</v>
      </c>
      <c r="BT28" s="40">
        <f t="shared" si="20"/>
        <v>2</v>
      </c>
      <c r="BU28" s="40">
        <f t="shared" si="21"/>
        <v>-1</v>
      </c>
      <c r="BV28" s="40">
        <f t="shared" si="22"/>
        <v>-2</v>
      </c>
      <c r="BW28" s="40">
        <f t="shared" si="23"/>
        <v>-1</v>
      </c>
      <c r="BX28" s="40">
        <f t="shared" si="24"/>
        <v>0</v>
      </c>
      <c r="BY28" s="40">
        <f t="shared" si="25"/>
        <v>0</v>
      </c>
      <c r="BZ28" s="40">
        <f t="shared" si="26"/>
        <v>2</v>
      </c>
      <c r="CA28" s="40">
        <f t="shared" si="27"/>
        <v>0</v>
      </c>
      <c r="CB28" s="40">
        <f t="shared" si="45"/>
        <v>0</v>
      </c>
      <c r="CC28" s="40">
        <f t="shared" si="46"/>
        <v>0</v>
      </c>
      <c r="CD28" s="40">
        <f t="shared" si="47"/>
        <v>0</v>
      </c>
      <c r="CE28" s="40">
        <f t="shared" si="48"/>
        <v>0</v>
      </c>
      <c r="CF28" s="40">
        <f t="shared" si="49"/>
        <v>0</v>
      </c>
      <c r="CG28" s="40">
        <f t="shared" si="28"/>
        <v>0</v>
      </c>
      <c r="CH28" s="40">
        <f t="shared" si="29"/>
        <v>0</v>
      </c>
      <c r="CI28" s="40">
        <f t="shared" si="30"/>
        <v>0</v>
      </c>
      <c r="CJ28" s="40">
        <f t="shared" si="31"/>
        <v>0</v>
      </c>
      <c r="CK28" s="40">
        <f t="shared" si="32"/>
        <v>0</v>
      </c>
      <c r="CL28" s="40">
        <f t="shared" si="33"/>
        <v>0</v>
      </c>
      <c r="CM28" s="40">
        <f t="shared" si="34"/>
        <v>375.09999999999997</v>
      </c>
      <c r="CN28" s="40">
        <v>102.5</v>
      </c>
      <c r="CO28" s="40">
        <v>189.5</v>
      </c>
      <c r="CP28" s="40">
        <v>47.9</v>
      </c>
      <c r="CQ28" s="40">
        <v>35.200000000000003</v>
      </c>
      <c r="CR28" s="40">
        <v>0</v>
      </c>
      <c r="CS28" s="40">
        <f t="shared" si="35"/>
        <v>386.3</v>
      </c>
      <c r="CT28" s="38">
        <v>0</v>
      </c>
      <c r="CU28" s="38">
        <v>284.3</v>
      </c>
      <c r="CV28" s="38">
        <v>45</v>
      </c>
      <c r="CW28" s="38">
        <v>37</v>
      </c>
      <c r="CX28" s="38">
        <v>20</v>
      </c>
      <c r="CY28" s="40">
        <f t="shared" si="50"/>
        <v>370.40000000000003</v>
      </c>
      <c r="CZ28" s="38">
        <v>0</v>
      </c>
      <c r="DA28" s="38">
        <v>271.10000000000002</v>
      </c>
      <c r="DB28" s="38">
        <v>44.8</v>
      </c>
      <c r="DC28" s="38">
        <v>34.799999999999997</v>
      </c>
      <c r="DD28" s="38">
        <v>19.7</v>
      </c>
      <c r="DE28" s="40">
        <f t="shared" si="37"/>
        <v>0</v>
      </c>
      <c r="DF28" s="40">
        <f t="shared" si="51"/>
        <v>0</v>
      </c>
      <c r="DG28" s="40">
        <f t="shared" si="52"/>
        <v>0</v>
      </c>
      <c r="DH28" s="40">
        <f t="shared" si="53"/>
        <v>0</v>
      </c>
      <c r="DI28" s="40">
        <f t="shared" si="54"/>
        <v>0</v>
      </c>
      <c r="DJ28" s="40">
        <f t="shared" si="55"/>
        <v>0</v>
      </c>
      <c r="DK28" s="40">
        <f t="shared" si="56"/>
        <v>11</v>
      </c>
      <c r="DL28" s="38">
        <v>0</v>
      </c>
      <c r="DM28" s="38">
        <v>5</v>
      </c>
      <c r="DN28" s="38">
        <v>5</v>
      </c>
      <c r="DO28" s="39"/>
      <c r="DP28" s="38">
        <v>2</v>
      </c>
      <c r="DQ28" s="38">
        <v>2</v>
      </c>
      <c r="DR28" s="39"/>
      <c r="DS28" s="38">
        <v>2</v>
      </c>
      <c r="DT28" s="38">
        <v>2</v>
      </c>
      <c r="DU28" s="39"/>
      <c r="DV28" s="38">
        <v>2</v>
      </c>
      <c r="DW28" s="37">
        <f t="shared" si="39"/>
        <v>0</v>
      </c>
      <c r="DX28" s="37">
        <f t="shared" si="57"/>
        <v>0</v>
      </c>
      <c r="DY28" s="37">
        <f t="shared" si="58"/>
        <v>0</v>
      </c>
      <c r="DZ28" s="37">
        <f t="shared" si="59"/>
        <v>0</v>
      </c>
      <c r="EA28" s="37">
        <f t="shared" si="60"/>
        <v>0</v>
      </c>
      <c r="EB28" s="37">
        <f t="shared" si="61"/>
        <v>0</v>
      </c>
      <c r="EC28" s="34">
        <v>22624</v>
      </c>
      <c r="ED28" s="34">
        <v>22624</v>
      </c>
      <c r="EE28" s="34">
        <v>31836</v>
      </c>
      <c r="EF28" s="34">
        <v>28703</v>
      </c>
      <c r="EG28" s="35">
        <v>29278</v>
      </c>
      <c r="EH28" s="36">
        <v>28702.7</v>
      </c>
      <c r="EI28" s="36">
        <v>77.3</v>
      </c>
      <c r="EJ28" s="34">
        <v>27280</v>
      </c>
      <c r="EK28" s="35">
        <f t="shared" si="62"/>
        <v>28693.760000000002</v>
      </c>
      <c r="EL28" s="35">
        <v>28702.7</v>
      </c>
      <c r="EM28" s="26">
        <f t="shared" si="63"/>
        <v>0</v>
      </c>
      <c r="EN28" s="27">
        <v>23334.9</v>
      </c>
      <c r="EO28" s="27">
        <v>37598</v>
      </c>
      <c r="EP28" s="34">
        <v>28703</v>
      </c>
      <c r="EQ28" s="27">
        <v>37372</v>
      </c>
      <c r="ER28" s="33">
        <v>28693.760000000002</v>
      </c>
      <c r="ES28" s="32">
        <v>23334.9</v>
      </c>
      <c r="ET28" s="31"/>
      <c r="EU28" s="30">
        <v>27096.2</v>
      </c>
      <c r="EV28" s="28"/>
      <c r="EW28" s="28"/>
      <c r="EX28" s="28"/>
      <c r="EY28" s="28"/>
      <c r="EZ28" s="29"/>
      <c r="FA28" s="28">
        <v>30488</v>
      </c>
      <c r="FB28" s="27">
        <v>28568.1</v>
      </c>
      <c r="FC28" s="26">
        <f t="shared" si="85"/>
        <v>28568.1</v>
      </c>
      <c r="FD28" s="25">
        <f t="shared" si="65"/>
        <v>103.14223833097596</v>
      </c>
      <c r="FE28" s="149">
        <f t="shared" si="66"/>
        <v>103.14223833097596</v>
      </c>
      <c r="FF28" s="100">
        <f t="shared" si="67"/>
        <v>0</v>
      </c>
      <c r="FG28" s="24">
        <f>EU28/EF28*100</f>
        <v>94.401978887224331</v>
      </c>
      <c r="FH28" s="100">
        <f t="shared" si="69"/>
        <v>0</v>
      </c>
      <c r="FI28" s="100">
        <f t="shared" si="70"/>
        <v>0</v>
      </c>
      <c r="FJ28" s="100">
        <f t="shared" si="71"/>
        <v>0</v>
      </c>
      <c r="FK28" s="100">
        <f t="shared" si="72"/>
        <v>0</v>
      </c>
      <c r="FL28" s="149">
        <f t="shared" si="73"/>
        <v>111.75953079178886</v>
      </c>
      <c r="FM28" s="149">
        <f t="shared" si="74"/>
        <v>99.56206506222955</v>
      </c>
      <c r="FN28" s="24">
        <f t="shared" si="86"/>
        <v>99.531054569779144</v>
      </c>
      <c r="FO28" s="23">
        <v>0</v>
      </c>
      <c r="FP28" s="54" t="e">
        <f>#REF!/#REF!*100</f>
        <v>#REF!</v>
      </c>
      <c r="FQ28" s="54" t="e">
        <f>#REF!/#REF!*100</f>
        <v>#REF!</v>
      </c>
      <c r="FR28" s="21" t="e">
        <f>#REF!/#REF!*100</f>
        <v>#REF!</v>
      </c>
      <c r="FS28" s="20">
        <f t="shared" si="76"/>
        <v>-103.14223833097596</v>
      </c>
      <c r="FT28" s="20" t="e">
        <f t="shared" si="77"/>
        <v>#REF!</v>
      </c>
      <c r="FU28" s="20" t="e">
        <f t="shared" si="78"/>
        <v>#REF!</v>
      </c>
      <c r="FV28" s="20" t="e">
        <f t="shared" si="79"/>
        <v>#REF!</v>
      </c>
      <c r="FW28" s="76" t="e">
        <f>#REF!</f>
        <v>#REF!</v>
      </c>
      <c r="FX28" s="82"/>
      <c r="FZ28" s="56">
        <f t="shared" si="80"/>
        <v>103.14223833097596</v>
      </c>
      <c r="GA28" s="56" t="e">
        <f t="shared" si="81"/>
        <v>#REF!</v>
      </c>
      <c r="GB28" s="56" t="e">
        <f t="shared" si="82"/>
        <v>#REF!</v>
      </c>
      <c r="GC28" s="56" t="e">
        <f t="shared" si="83"/>
        <v>#REF!</v>
      </c>
      <c r="GD28" s="56" t="str">
        <f t="shared" si="84"/>
        <v>нарушитель</v>
      </c>
    </row>
    <row r="29" spans="1:186" s="78" customFormat="1" ht="32.25" customHeight="1" x14ac:dyDescent="0.3">
      <c r="A29" s="49">
        <v>20</v>
      </c>
      <c r="B29" s="48" t="s">
        <v>40</v>
      </c>
      <c r="C29" s="47">
        <v>43985</v>
      </c>
      <c r="D29" s="46" t="s">
        <v>13</v>
      </c>
      <c r="E29" s="45">
        <f t="shared" si="0"/>
        <v>30</v>
      </c>
      <c r="F29" s="44">
        <v>7</v>
      </c>
      <c r="G29" s="44">
        <v>8</v>
      </c>
      <c r="H29" s="44">
        <v>2</v>
      </c>
      <c r="I29" s="44">
        <v>6</v>
      </c>
      <c r="J29" s="44">
        <v>7</v>
      </c>
      <c r="K29" s="43">
        <f t="shared" si="1"/>
        <v>24</v>
      </c>
      <c r="L29" s="42">
        <v>2</v>
      </c>
      <c r="M29" s="42">
        <v>7</v>
      </c>
      <c r="N29" s="42">
        <v>2</v>
      </c>
      <c r="O29" s="42">
        <v>6</v>
      </c>
      <c r="P29" s="42">
        <v>7</v>
      </c>
      <c r="Q29" s="43">
        <f t="shared" si="2"/>
        <v>21</v>
      </c>
      <c r="R29" s="42">
        <v>1</v>
      </c>
      <c r="S29" s="42">
        <v>6</v>
      </c>
      <c r="T29" s="42">
        <v>2</v>
      </c>
      <c r="U29" s="42">
        <v>6</v>
      </c>
      <c r="V29" s="42">
        <v>6</v>
      </c>
      <c r="W29" s="43">
        <f t="shared" si="3"/>
        <v>16</v>
      </c>
      <c r="X29" s="42">
        <v>0</v>
      </c>
      <c r="Y29" s="42">
        <v>2</v>
      </c>
      <c r="Z29" s="42">
        <v>2</v>
      </c>
      <c r="AA29" s="42">
        <v>6</v>
      </c>
      <c r="AB29" s="42">
        <v>6</v>
      </c>
      <c r="AC29" s="41" t="s">
        <v>13</v>
      </c>
      <c r="AD29" s="40">
        <f t="shared" si="4"/>
        <v>17</v>
      </c>
      <c r="AE29" s="38">
        <v>1</v>
      </c>
      <c r="AF29" s="38">
        <v>6</v>
      </c>
      <c r="AG29" s="38">
        <v>2</v>
      </c>
      <c r="AH29" s="38">
        <v>2</v>
      </c>
      <c r="AI29" s="40">
        <v>6</v>
      </c>
      <c r="AJ29" s="40">
        <f t="shared" si="5"/>
        <v>12</v>
      </c>
      <c r="AK29" s="38">
        <v>0</v>
      </c>
      <c r="AL29" s="38">
        <v>2</v>
      </c>
      <c r="AM29" s="38">
        <v>2</v>
      </c>
      <c r="AN29" s="38">
        <v>2</v>
      </c>
      <c r="AO29" s="40">
        <v>6</v>
      </c>
      <c r="AP29" s="40">
        <f t="shared" si="6"/>
        <v>-14</v>
      </c>
      <c r="AQ29" s="40">
        <f t="shared" si="40"/>
        <v>-7</v>
      </c>
      <c r="AR29" s="40">
        <f t="shared" si="41"/>
        <v>-6</v>
      </c>
      <c r="AS29" s="40">
        <f t="shared" si="42"/>
        <v>0</v>
      </c>
      <c r="AT29" s="40">
        <f t="shared" si="43"/>
        <v>0</v>
      </c>
      <c r="AU29" s="40">
        <f t="shared" si="44"/>
        <v>-1</v>
      </c>
      <c r="AV29" s="40">
        <f t="shared" si="7"/>
        <v>-5</v>
      </c>
      <c r="AW29" s="40">
        <f t="shared" si="8"/>
        <v>-1</v>
      </c>
      <c r="AX29" s="40">
        <f t="shared" si="9"/>
        <v>-4</v>
      </c>
      <c r="AY29" s="40">
        <f t="shared" si="10"/>
        <v>0</v>
      </c>
      <c r="AZ29" s="40">
        <f t="shared" si="11"/>
        <v>0</v>
      </c>
      <c r="BA29" s="40">
        <f t="shared" si="12"/>
        <v>0</v>
      </c>
      <c r="BB29" s="40">
        <f t="shared" si="13"/>
        <v>12</v>
      </c>
      <c r="BC29" s="40">
        <v>0</v>
      </c>
      <c r="BD29" s="40">
        <v>2</v>
      </c>
      <c r="BE29" s="40">
        <v>2</v>
      </c>
      <c r="BF29" s="40">
        <v>2</v>
      </c>
      <c r="BG29" s="40">
        <v>6</v>
      </c>
      <c r="BH29" s="40">
        <f t="shared" si="14"/>
        <v>12</v>
      </c>
      <c r="BI29" s="40">
        <v>0</v>
      </c>
      <c r="BJ29" s="40">
        <v>2</v>
      </c>
      <c r="BK29" s="40">
        <v>2</v>
      </c>
      <c r="BL29" s="40">
        <v>2</v>
      </c>
      <c r="BM29" s="40">
        <v>6</v>
      </c>
      <c r="BN29" s="40"/>
      <c r="BO29" s="40">
        <f t="shared" si="15"/>
        <v>-12</v>
      </c>
      <c r="BP29" s="40">
        <f t="shared" si="16"/>
        <v>-2</v>
      </c>
      <c r="BQ29" s="40">
        <f t="shared" si="17"/>
        <v>-5</v>
      </c>
      <c r="BR29" s="40">
        <f t="shared" si="18"/>
        <v>0</v>
      </c>
      <c r="BS29" s="40">
        <f t="shared" si="19"/>
        <v>-4</v>
      </c>
      <c r="BT29" s="40">
        <f t="shared" si="20"/>
        <v>-1</v>
      </c>
      <c r="BU29" s="40">
        <f t="shared" si="21"/>
        <v>-7</v>
      </c>
      <c r="BV29" s="40">
        <f t="shared" si="22"/>
        <v>-1</v>
      </c>
      <c r="BW29" s="40">
        <f t="shared" si="23"/>
        <v>-1</v>
      </c>
      <c r="BX29" s="40">
        <f t="shared" si="24"/>
        <v>0</v>
      </c>
      <c r="BY29" s="40">
        <f t="shared" si="25"/>
        <v>-4</v>
      </c>
      <c r="BZ29" s="40">
        <f t="shared" si="26"/>
        <v>-1</v>
      </c>
      <c r="CA29" s="40">
        <f t="shared" si="27"/>
        <v>-5</v>
      </c>
      <c r="CB29" s="40">
        <f t="shared" si="45"/>
        <v>-1</v>
      </c>
      <c r="CC29" s="40">
        <f t="shared" si="46"/>
        <v>-4</v>
      </c>
      <c r="CD29" s="40">
        <f t="shared" si="47"/>
        <v>0</v>
      </c>
      <c r="CE29" s="40">
        <f t="shared" si="48"/>
        <v>0</v>
      </c>
      <c r="CF29" s="40">
        <f t="shared" si="49"/>
        <v>0</v>
      </c>
      <c r="CG29" s="40">
        <f t="shared" si="28"/>
        <v>-5</v>
      </c>
      <c r="CH29" s="40">
        <f t="shared" si="29"/>
        <v>-1</v>
      </c>
      <c r="CI29" s="40">
        <f t="shared" si="30"/>
        <v>-4</v>
      </c>
      <c r="CJ29" s="40">
        <f t="shared" si="31"/>
        <v>0</v>
      </c>
      <c r="CK29" s="40">
        <f t="shared" si="32"/>
        <v>0</v>
      </c>
      <c r="CL29" s="40">
        <f t="shared" si="33"/>
        <v>0</v>
      </c>
      <c r="CM29" s="40">
        <f t="shared" si="34"/>
        <v>485</v>
      </c>
      <c r="CN29" s="40">
        <v>64</v>
      </c>
      <c r="CO29" s="40">
        <v>306</v>
      </c>
      <c r="CP29" s="40">
        <v>13.3</v>
      </c>
      <c r="CQ29" s="40">
        <v>37.799999999999997</v>
      </c>
      <c r="CR29" s="40">
        <v>63.9</v>
      </c>
      <c r="CS29" s="40">
        <f t="shared" si="35"/>
        <v>479.9</v>
      </c>
      <c r="CT29" s="38">
        <v>50</v>
      </c>
      <c r="CU29" s="38">
        <v>310.3</v>
      </c>
      <c r="CV29" s="38">
        <v>13.9</v>
      </c>
      <c r="CW29" s="38">
        <v>37.799999999999997</v>
      </c>
      <c r="CX29" s="38">
        <v>67.900000000000006</v>
      </c>
      <c r="CY29" s="40">
        <f t="shared" si="50"/>
        <v>471.69999999999993</v>
      </c>
      <c r="CZ29" s="38">
        <v>0</v>
      </c>
      <c r="DA29" s="38">
        <v>361</v>
      </c>
      <c r="DB29" s="38">
        <v>13.4</v>
      </c>
      <c r="DC29" s="38">
        <v>31.7</v>
      </c>
      <c r="DD29" s="38">
        <v>65.599999999999994</v>
      </c>
      <c r="DE29" s="40">
        <f t="shared" si="37"/>
        <v>0</v>
      </c>
      <c r="DF29" s="40">
        <f t="shared" si="51"/>
        <v>0</v>
      </c>
      <c r="DG29" s="40">
        <f t="shared" si="52"/>
        <v>0</v>
      </c>
      <c r="DH29" s="40">
        <f t="shared" si="53"/>
        <v>0</v>
      </c>
      <c r="DI29" s="40">
        <f t="shared" si="54"/>
        <v>0</v>
      </c>
      <c r="DJ29" s="40">
        <f t="shared" si="55"/>
        <v>0</v>
      </c>
      <c r="DK29" s="40">
        <f t="shared" si="56"/>
        <v>12</v>
      </c>
      <c r="DL29" s="38">
        <v>0</v>
      </c>
      <c r="DM29" s="38">
        <v>2</v>
      </c>
      <c r="DN29" s="38">
        <v>2</v>
      </c>
      <c r="DO29" s="39"/>
      <c r="DP29" s="38">
        <v>2</v>
      </c>
      <c r="DQ29" s="38">
        <v>2</v>
      </c>
      <c r="DR29" s="39"/>
      <c r="DS29" s="38">
        <v>2</v>
      </c>
      <c r="DT29" s="38">
        <v>2</v>
      </c>
      <c r="DU29" s="39"/>
      <c r="DV29" s="38">
        <v>6</v>
      </c>
      <c r="DW29" s="37">
        <f t="shared" si="39"/>
        <v>-5</v>
      </c>
      <c r="DX29" s="37">
        <f t="shared" si="57"/>
        <v>-1</v>
      </c>
      <c r="DY29" s="37">
        <f t="shared" si="58"/>
        <v>-4</v>
      </c>
      <c r="DZ29" s="37">
        <f t="shared" si="59"/>
        <v>0</v>
      </c>
      <c r="EA29" s="37">
        <f t="shared" si="60"/>
        <v>0</v>
      </c>
      <c r="EB29" s="37">
        <f t="shared" si="61"/>
        <v>0</v>
      </c>
      <c r="EC29" s="34">
        <v>29500</v>
      </c>
      <c r="ED29" s="34">
        <v>29500</v>
      </c>
      <c r="EE29" s="34">
        <v>35500</v>
      </c>
      <c r="EF29" s="34">
        <v>34434</v>
      </c>
      <c r="EG29" s="35">
        <v>35783</v>
      </c>
      <c r="EH29" s="36">
        <v>29288</v>
      </c>
      <c r="EI29" s="36">
        <v>78.900000000000006</v>
      </c>
      <c r="EJ29" s="34">
        <v>33107.599999999999</v>
      </c>
      <c r="EK29" s="35">
        <f t="shared" si="62"/>
        <v>29287.68</v>
      </c>
      <c r="EL29" s="35">
        <v>29288</v>
      </c>
      <c r="EM29" s="26">
        <f t="shared" si="63"/>
        <v>0</v>
      </c>
      <c r="EN29" s="27">
        <v>29509.599999999999</v>
      </c>
      <c r="EO29" s="27">
        <v>37598</v>
      </c>
      <c r="EP29" s="34">
        <v>34434</v>
      </c>
      <c r="EQ29" s="27">
        <v>37372</v>
      </c>
      <c r="ER29" s="33">
        <v>29287.68</v>
      </c>
      <c r="ES29" s="30">
        <v>29509.599999999999</v>
      </c>
      <c r="ET29" s="71"/>
      <c r="EU29" s="30">
        <v>33048.6</v>
      </c>
      <c r="EV29" s="28"/>
      <c r="EW29" s="28"/>
      <c r="EX29" s="28"/>
      <c r="EY29" s="28"/>
      <c r="EZ29" s="29"/>
      <c r="FA29" s="28">
        <v>35786.400000000001</v>
      </c>
      <c r="FB29" s="27">
        <v>29288.3</v>
      </c>
      <c r="FC29" s="26">
        <f t="shared" si="85"/>
        <v>29288.3</v>
      </c>
      <c r="FD29" s="25">
        <f t="shared" si="65"/>
        <v>100.03254237288135</v>
      </c>
      <c r="FE29" s="149">
        <f t="shared" si="66"/>
        <v>100.03254237288135</v>
      </c>
      <c r="FF29" s="100">
        <f t="shared" si="67"/>
        <v>0</v>
      </c>
      <c r="FG29" s="150">
        <f t="shared" si="68"/>
        <v>95.976650984492068</v>
      </c>
      <c r="FH29" s="100">
        <f t="shared" si="69"/>
        <v>0</v>
      </c>
      <c r="FI29" s="100">
        <f t="shared" si="70"/>
        <v>0</v>
      </c>
      <c r="FJ29" s="100">
        <f t="shared" si="71"/>
        <v>0</v>
      </c>
      <c r="FK29" s="100">
        <f t="shared" si="72"/>
        <v>0</v>
      </c>
      <c r="FL29" s="149">
        <f t="shared" si="73"/>
        <v>108.09119356280735</v>
      </c>
      <c r="FM29" s="149">
        <f t="shared" si="74"/>
        <v>100.00211693107819</v>
      </c>
      <c r="FN29" s="25">
        <f t="shared" si="86"/>
        <v>100.00102431029774</v>
      </c>
      <c r="FO29" s="23" t="e">
        <f>#REF!/#REF!*100</f>
        <v>#REF!</v>
      </c>
      <c r="FP29" s="54" t="e">
        <f>#REF!/#REF!*100</f>
        <v>#REF!</v>
      </c>
      <c r="FQ29" s="22" t="e">
        <f>#REF!/#REF!*100</f>
        <v>#REF!</v>
      </c>
      <c r="FR29" s="54" t="e">
        <f>#REF!/#REF!*100</f>
        <v>#REF!</v>
      </c>
      <c r="FS29" s="20" t="e">
        <f t="shared" si="76"/>
        <v>#REF!</v>
      </c>
      <c r="FT29" s="20" t="e">
        <f t="shared" si="77"/>
        <v>#REF!</v>
      </c>
      <c r="FU29" s="53" t="e">
        <f t="shared" si="78"/>
        <v>#REF!</v>
      </c>
      <c r="FV29" s="20" t="e">
        <f t="shared" si="79"/>
        <v>#REF!</v>
      </c>
      <c r="FW29" s="69" t="e">
        <f>#REF!</f>
        <v>#REF!</v>
      </c>
      <c r="FX29" s="79"/>
      <c r="FZ29" s="56" t="e">
        <f t="shared" si="80"/>
        <v>#REF!</v>
      </c>
      <c r="GA29" s="56" t="e">
        <f t="shared" si="81"/>
        <v>#REF!</v>
      </c>
      <c r="GB29" s="56" t="e">
        <f t="shared" si="82"/>
        <v>#REF!</v>
      </c>
      <c r="GC29" s="56" t="e">
        <f t="shared" si="83"/>
        <v>#REF!</v>
      </c>
      <c r="GD29" s="56" t="str">
        <f t="shared" si="84"/>
        <v>ок</v>
      </c>
    </row>
    <row r="30" spans="1:186" s="50" customFormat="1" ht="32.25" customHeight="1" x14ac:dyDescent="0.3">
      <c r="A30" s="49">
        <v>21</v>
      </c>
      <c r="B30" s="48" t="s">
        <v>39</v>
      </c>
      <c r="C30" s="66">
        <v>43986</v>
      </c>
      <c r="D30" s="63" t="s">
        <v>11</v>
      </c>
      <c r="E30" s="65">
        <f t="shared" si="0"/>
        <v>77</v>
      </c>
      <c r="F30" s="64">
        <v>4</v>
      </c>
      <c r="G30" s="64">
        <v>24</v>
      </c>
      <c r="H30" s="64">
        <v>4</v>
      </c>
      <c r="I30" s="64">
        <v>42</v>
      </c>
      <c r="J30" s="64">
        <v>3</v>
      </c>
      <c r="K30" s="65">
        <f t="shared" si="1"/>
        <v>74</v>
      </c>
      <c r="L30" s="64">
        <v>0</v>
      </c>
      <c r="M30" s="64">
        <v>24</v>
      </c>
      <c r="N30" s="64">
        <v>4</v>
      </c>
      <c r="O30" s="64">
        <v>41</v>
      </c>
      <c r="P30" s="64">
        <v>5</v>
      </c>
      <c r="Q30" s="65">
        <f t="shared" si="2"/>
        <v>42</v>
      </c>
      <c r="R30" s="64">
        <v>0</v>
      </c>
      <c r="S30" s="64">
        <v>16</v>
      </c>
      <c r="T30" s="64">
        <v>2</v>
      </c>
      <c r="U30" s="64">
        <v>19</v>
      </c>
      <c r="V30" s="64">
        <v>5</v>
      </c>
      <c r="W30" s="65">
        <f t="shared" si="3"/>
        <v>58</v>
      </c>
      <c r="X30" s="64">
        <v>0</v>
      </c>
      <c r="Y30" s="64">
        <v>16</v>
      </c>
      <c r="Z30" s="64">
        <v>2</v>
      </c>
      <c r="AA30" s="64">
        <v>35</v>
      </c>
      <c r="AB30" s="64">
        <v>5</v>
      </c>
      <c r="AC30" s="63" t="s">
        <v>11</v>
      </c>
      <c r="AD30" s="60">
        <f t="shared" si="4"/>
        <v>45</v>
      </c>
      <c r="AE30" s="61">
        <v>0</v>
      </c>
      <c r="AF30" s="61">
        <v>16</v>
      </c>
      <c r="AG30" s="61">
        <v>2</v>
      </c>
      <c r="AH30" s="61">
        <v>21</v>
      </c>
      <c r="AI30" s="60">
        <v>6</v>
      </c>
      <c r="AJ30" s="60">
        <f t="shared" si="5"/>
        <v>45</v>
      </c>
      <c r="AK30" s="61">
        <v>0</v>
      </c>
      <c r="AL30" s="61">
        <v>16</v>
      </c>
      <c r="AM30" s="61">
        <v>2</v>
      </c>
      <c r="AN30" s="61">
        <v>21</v>
      </c>
      <c r="AO30" s="60">
        <v>6</v>
      </c>
      <c r="AP30" s="60">
        <f t="shared" si="6"/>
        <v>-35</v>
      </c>
      <c r="AQ30" s="60">
        <f t="shared" si="40"/>
        <v>-4</v>
      </c>
      <c r="AR30" s="60">
        <f t="shared" si="41"/>
        <v>-8</v>
      </c>
      <c r="AS30" s="60">
        <f t="shared" si="42"/>
        <v>-2</v>
      </c>
      <c r="AT30" s="60">
        <f t="shared" si="43"/>
        <v>-23</v>
      </c>
      <c r="AU30" s="60">
        <f t="shared" si="44"/>
        <v>2</v>
      </c>
      <c r="AV30" s="60">
        <f t="shared" si="7"/>
        <v>16</v>
      </c>
      <c r="AW30" s="60">
        <f t="shared" si="8"/>
        <v>0</v>
      </c>
      <c r="AX30" s="60">
        <f t="shared" si="9"/>
        <v>0</v>
      </c>
      <c r="AY30" s="60">
        <f t="shared" si="10"/>
        <v>0</v>
      </c>
      <c r="AZ30" s="60">
        <f t="shared" si="11"/>
        <v>16</v>
      </c>
      <c r="BA30" s="60">
        <f t="shared" si="12"/>
        <v>0</v>
      </c>
      <c r="BB30" s="60">
        <f t="shared" si="13"/>
        <v>45</v>
      </c>
      <c r="BC30" s="60">
        <v>0</v>
      </c>
      <c r="BD30" s="60">
        <v>16</v>
      </c>
      <c r="BE30" s="60">
        <v>2</v>
      </c>
      <c r="BF30" s="60">
        <v>21</v>
      </c>
      <c r="BG30" s="60">
        <v>6</v>
      </c>
      <c r="BH30" s="60">
        <f t="shared" si="14"/>
        <v>45</v>
      </c>
      <c r="BI30" s="60">
        <v>0</v>
      </c>
      <c r="BJ30" s="60">
        <v>16</v>
      </c>
      <c r="BK30" s="60">
        <v>2</v>
      </c>
      <c r="BL30" s="60">
        <v>21</v>
      </c>
      <c r="BM30" s="60">
        <v>6</v>
      </c>
      <c r="BN30" s="60"/>
      <c r="BO30" s="60">
        <f t="shared" si="15"/>
        <v>-29</v>
      </c>
      <c r="BP30" s="60">
        <f t="shared" si="16"/>
        <v>0</v>
      </c>
      <c r="BQ30" s="60">
        <f t="shared" si="17"/>
        <v>-8</v>
      </c>
      <c r="BR30" s="60">
        <f t="shared" si="18"/>
        <v>-2</v>
      </c>
      <c r="BS30" s="60">
        <f t="shared" si="19"/>
        <v>-20</v>
      </c>
      <c r="BT30" s="60">
        <f t="shared" si="20"/>
        <v>1</v>
      </c>
      <c r="BU30" s="60">
        <f t="shared" si="21"/>
        <v>-29</v>
      </c>
      <c r="BV30" s="60">
        <f t="shared" si="22"/>
        <v>0</v>
      </c>
      <c r="BW30" s="60">
        <f t="shared" si="23"/>
        <v>-8</v>
      </c>
      <c r="BX30" s="60">
        <f t="shared" si="24"/>
        <v>-2</v>
      </c>
      <c r="BY30" s="60">
        <f t="shared" si="25"/>
        <v>-20</v>
      </c>
      <c r="BZ30" s="60">
        <f t="shared" si="26"/>
        <v>1</v>
      </c>
      <c r="CA30" s="60">
        <f t="shared" si="27"/>
        <v>0</v>
      </c>
      <c r="CB30" s="60">
        <f t="shared" si="45"/>
        <v>0</v>
      </c>
      <c r="CC30" s="60">
        <f t="shared" si="46"/>
        <v>0</v>
      </c>
      <c r="CD30" s="60">
        <f t="shared" si="47"/>
        <v>0</v>
      </c>
      <c r="CE30" s="60">
        <f t="shared" si="48"/>
        <v>0</v>
      </c>
      <c r="CF30" s="60">
        <f t="shared" si="49"/>
        <v>0</v>
      </c>
      <c r="CG30" s="60">
        <f t="shared" si="28"/>
        <v>0</v>
      </c>
      <c r="CH30" s="60">
        <f t="shared" si="29"/>
        <v>0</v>
      </c>
      <c r="CI30" s="60">
        <f t="shared" si="30"/>
        <v>0</v>
      </c>
      <c r="CJ30" s="60">
        <f t="shared" si="31"/>
        <v>0</v>
      </c>
      <c r="CK30" s="60">
        <f t="shared" si="32"/>
        <v>0</v>
      </c>
      <c r="CL30" s="60">
        <f t="shared" si="33"/>
        <v>0</v>
      </c>
      <c r="CM30" s="60">
        <f t="shared" si="34"/>
        <v>1538.7</v>
      </c>
      <c r="CN30" s="60">
        <v>0</v>
      </c>
      <c r="CO30" s="60">
        <v>1243.2</v>
      </c>
      <c r="CP30" s="60">
        <v>106.2</v>
      </c>
      <c r="CQ30" s="60">
        <v>128.80000000000001</v>
      </c>
      <c r="CR30" s="60">
        <v>60.5</v>
      </c>
      <c r="CS30" s="60">
        <f t="shared" si="35"/>
        <v>1535.6</v>
      </c>
      <c r="CT30" s="61">
        <v>0</v>
      </c>
      <c r="CU30" s="61">
        <v>1228.2</v>
      </c>
      <c r="CV30" s="61">
        <v>105.5</v>
      </c>
      <c r="CW30" s="61">
        <v>121.6</v>
      </c>
      <c r="CX30" s="61">
        <v>80.3</v>
      </c>
      <c r="CY30" s="60">
        <f t="shared" si="50"/>
        <v>1491.5</v>
      </c>
      <c r="CZ30" s="61">
        <v>0</v>
      </c>
      <c r="DA30" s="61">
        <v>1179.5</v>
      </c>
      <c r="DB30" s="61">
        <v>105.5</v>
      </c>
      <c r="DC30" s="61">
        <v>126.2</v>
      </c>
      <c r="DD30" s="61">
        <v>80.3</v>
      </c>
      <c r="DE30" s="60">
        <f t="shared" si="37"/>
        <v>0</v>
      </c>
      <c r="DF30" s="60">
        <f t="shared" si="51"/>
        <v>0</v>
      </c>
      <c r="DG30" s="60">
        <f t="shared" si="52"/>
        <v>0</v>
      </c>
      <c r="DH30" s="60">
        <f t="shared" si="53"/>
        <v>0</v>
      </c>
      <c r="DI30" s="60">
        <f t="shared" si="54"/>
        <v>0</v>
      </c>
      <c r="DJ30" s="60">
        <f t="shared" si="55"/>
        <v>0</v>
      </c>
      <c r="DK30" s="60">
        <f t="shared" si="56"/>
        <v>45</v>
      </c>
      <c r="DL30" s="61">
        <v>0</v>
      </c>
      <c r="DM30" s="61">
        <v>16</v>
      </c>
      <c r="DN30" s="61">
        <v>16</v>
      </c>
      <c r="DO30" s="62"/>
      <c r="DP30" s="61">
        <v>2</v>
      </c>
      <c r="DQ30" s="61">
        <v>2</v>
      </c>
      <c r="DR30" s="62"/>
      <c r="DS30" s="61">
        <v>21</v>
      </c>
      <c r="DT30" s="61">
        <v>21</v>
      </c>
      <c r="DU30" s="62"/>
      <c r="DV30" s="61">
        <v>6</v>
      </c>
      <c r="DW30" s="60">
        <f t="shared" si="39"/>
        <v>0</v>
      </c>
      <c r="DX30" s="60">
        <f t="shared" si="57"/>
        <v>0</v>
      </c>
      <c r="DY30" s="60">
        <f t="shared" si="58"/>
        <v>0</v>
      </c>
      <c r="DZ30" s="60">
        <f t="shared" si="59"/>
        <v>0</v>
      </c>
      <c r="EA30" s="60">
        <f t="shared" si="60"/>
        <v>0</v>
      </c>
      <c r="EB30" s="60">
        <f t="shared" si="61"/>
        <v>0</v>
      </c>
      <c r="EC30" s="34">
        <v>29094</v>
      </c>
      <c r="ED30" s="34">
        <v>29094</v>
      </c>
      <c r="EE30" s="34">
        <v>34775</v>
      </c>
      <c r="EF30" s="34">
        <v>32824</v>
      </c>
      <c r="EG30" s="35">
        <v>34731.4</v>
      </c>
      <c r="EH30" s="36">
        <v>31569.599999999999</v>
      </c>
      <c r="EI30" s="36">
        <v>85</v>
      </c>
      <c r="EJ30" s="34">
        <v>32630</v>
      </c>
      <c r="EK30" s="35">
        <f t="shared" si="62"/>
        <v>31552</v>
      </c>
      <c r="EL30" s="35">
        <v>33927.699999999997</v>
      </c>
      <c r="EM30" s="26">
        <f t="shared" si="63"/>
        <v>2358.0999999999985</v>
      </c>
      <c r="EN30" s="27">
        <v>29316.1</v>
      </c>
      <c r="EO30" s="27">
        <v>37598</v>
      </c>
      <c r="EP30" s="34">
        <v>32824</v>
      </c>
      <c r="EQ30" s="27">
        <v>37372</v>
      </c>
      <c r="ER30" s="33">
        <v>31552</v>
      </c>
      <c r="ES30" s="32">
        <v>29316.1</v>
      </c>
      <c r="ET30" s="31"/>
      <c r="EU30" s="30">
        <v>32555.9</v>
      </c>
      <c r="EV30" s="28"/>
      <c r="EW30" s="28"/>
      <c r="EX30" s="28"/>
      <c r="EY30" s="28"/>
      <c r="EZ30" s="29"/>
      <c r="FA30" s="28">
        <v>34805.9</v>
      </c>
      <c r="FB30" s="80">
        <v>34360.400000000001</v>
      </c>
      <c r="FC30" s="26">
        <f t="shared" si="85"/>
        <v>34360.400000000001</v>
      </c>
      <c r="FD30" s="25">
        <f t="shared" si="65"/>
        <v>100.76338764006323</v>
      </c>
      <c r="FE30" s="149">
        <f t="shared" si="66"/>
        <v>100.76338764006323</v>
      </c>
      <c r="FF30" s="100">
        <f t="shared" si="67"/>
        <v>0</v>
      </c>
      <c r="FG30" s="150">
        <f t="shared" si="68"/>
        <v>99.183219595417995</v>
      </c>
      <c r="FH30" s="100">
        <f t="shared" si="69"/>
        <v>0</v>
      </c>
      <c r="FI30" s="100">
        <f t="shared" si="70"/>
        <v>0</v>
      </c>
      <c r="FJ30" s="100">
        <f t="shared" si="71"/>
        <v>0</v>
      </c>
      <c r="FK30" s="100">
        <f t="shared" si="72"/>
        <v>0</v>
      </c>
      <c r="FL30" s="149">
        <f t="shared" si="73"/>
        <v>106.66840330983757</v>
      </c>
      <c r="FM30" s="149">
        <f t="shared" si="74"/>
        <v>108.90086206896552</v>
      </c>
      <c r="FN30" s="25">
        <f t="shared" si="86"/>
        <v>101.27535907238038</v>
      </c>
      <c r="FO30" s="23" t="e">
        <f>#REF!/#REF!*100</f>
        <v>#REF!</v>
      </c>
      <c r="FP30" s="54" t="e">
        <f>#REF!/#REF!*100</f>
        <v>#REF!</v>
      </c>
      <c r="FQ30" s="21" t="e">
        <f>#REF!/#REF!*100</f>
        <v>#REF!</v>
      </c>
      <c r="FR30" s="54" t="e">
        <f>#REF!/#REF!*100</f>
        <v>#REF!</v>
      </c>
      <c r="FS30" s="20" t="e">
        <f t="shared" si="76"/>
        <v>#REF!</v>
      </c>
      <c r="FT30" s="20" t="e">
        <f t="shared" si="77"/>
        <v>#REF!</v>
      </c>
      <c r="FU30" s="53" t="e">
        <f t="shared" si="78"/>
        <v>#REF!</v>
      </c>
      <c r="FV30" s="20" t="e">
        <f t="shared" si="79"/>
        <v>#REF!</v>
      </c>
      <c r="FW30" s="69" t="e">
        <f>#REF!</f>
        <v>#REF!</v>
      </c>
      <c r="FX30" s="51"/>
      <c r="FZ30" s="56" t="e">
        <f t="shared" si="80"/>
        <v>#REF!</v>
      </c>
      <c r="GA30" s="56" t="e">
        <f t="shared" si="81"/>
        <v>#REF!</v>
      </c>
      <c r="GB30" s="56" t="e">
        <f t="shared" si="82"/>
        <v>#REF!</v>
      </c>
      <c r="GC30" s="56" t="e">
        <f t="shared" si="83"/>
        <v>#REF!</v>
      </c>
      <c r="GD30" s="56" t="str">
        <f t="shared" si="84"/>
        <v>ок</v>
      </c>
    </row>
    <row r="31" spans="1:186" s="78" customFormat="1" ht="32.25" customHeight="1" x14ac:dyDescent="0.3">
      <c r="A31" s="49">
        <v>22</v>
      </c>
      <c r="B31" s="67" t="s">
        <v>38</v>
      </c>
      <c r="C31" s="47">
        <v>43986</v>
      </c>
      <c r="D31" s="46" t="s">
        <v>13</v>
      </c>
      <c r="E31" s="45">
        <f t="shared" si="0"/>
        <v>37</v>
      </c>
      <c r="F31" s="44">
        <v>5</v>
      </c>
      <c r="G31" s="44">
        <v>10</v>
      </c>
      <c r="H31" s="44">
        <v>3</v>
      </c>
      <c r="I31" s="44">
        <v>12</v>
      </c>
      <c r="J31" s="44">
        <v>7</v>
      </c>
      <c r="K31" s="43">
        <f t="shared" si="1"/>
        <v>29</v>
      </c>
      <c r="L31" s="42">
        <v>0</v>
      </c>
      <c r="M31" s="42">
        <v>10</v>
      </c>
      <c r="N31" s="42">
        <v>2</v>
      </c>
      <c r="O31" s="42">
        <v>11</v>
      </c>
      <c r="P31" s="42">
        <v>6</v>
      </c>
      <c r="Q31" s="43">
        <f t="shared" si="2"/>
        <v>29</v>
      </c>
      <c r="R31" s="42">
        <v>0</v>
      </c>
      <c r="S31" s="42">
        <v>10</v>
      </c>
      <c r="T31" s="42">
        <v>1</v>
      </c>
      <c r="U31" s="42">
        <v>11</v>
      </c>
      <c r="V31" s="42">
        <v>7</v>
      </c>
      <c r="W31" s="43">
        <f t="shared" si="3"/>
        <v>30</v>
      </c>
      <c r="X31" s="42">
        <v>0</v>
      </c>
      <c r="Y31" s="42">
        <v>10</v>
      </c>
      <c r="Z31" s="42">
        <v>2</v>
      </c>
      <c r="AA31" s="42">
        <v>11</v>
      </c>
      <c r="AB31" s="42">
        <v>7</v>
      </c>
      <c r="AC31" s="41" t="s">
        <v>13</v>
      </c>
      <c r="AD31" s="40">
        <f t="shared" si="4"/>
        <v>27</v>
      </c>
      <c r="AE31" s="38">
        <v>0</v>
      </c>
      <c r="AF31" s="38">
        <v>8</v>
      </c>
      <c r="AG31" s="38">
        <v>1</v>
      </c>
      <c r="AH31" s="38">
        <v>11</v>
      </c>
      <c r="AI31" s="40">
        <v>7</v>
      </c>
      <c r="AJ31" s="40">
        <f t="shared" si="5"/>
        <v>29</v>
      </c>
      <c r="AK31" s="38">
        <v>0</v>
      </c>
      <c r="AL31" s="38">
        <v>10</v>
      </c>
      <c r="AM31" s="38">
        <v>1</v>
      </c>
      <c r="AN31" s="38">
        <v>11</v>
      </c>
      <c r="AO31" s="40">
        <v>7</v>
      </c>
      <c r="AP31" s="40">
        <f t="shared" si="6"/>
        <v>-8</v>
      </c>
      <c r="AQ31" s="40">
        <f t="shared" si="40"/>
        <v>-5</v>
      </c>
      <c r="AR31" s="40">
        <f t="shared" si="41"/>
        <v>0</v>
      </c>
      <c r="AS31" s="40">
        <f t="shared" si="42"/>
        <v>-2</v>
      </c>
      <c r="AT31" s="40">
        <f t="shared" si="43"/>
        <v>-1</v>
      </c>
      <c r="AU31" s="40">
        <f t="shared" si="44"/>
        <v>0</v>
      </c>
      <c r="AV31" s="40">
        <f t="shared" si="7"/>
        <v>1</v>
      </c>
      <c r="AW31" s="40">
        <f t="shared" si="8"/>
        <v>0</v>
      </c>
      <c r="AX31" s="40">
        <f t="shared" si="9"/>
        <v>0</v>
      </c>
      <c r="AY31" s="40">
        <f t="shared" si="10"/>
        <v>1</v>
      </c>
      <c r="AZ31" s="40">
        <f t="shared" si="11"/>
        <v>0</v>
      </c>
      <c r="BA31" s="40">
        <f t="shared" si="12"/>
        <v>0</v>
      </c>
      <c r="BB31" s="40">
        <f t="shared" si="13"/>
        <v>26</v>
      </c>
      <c r="BC31" s="40">
        <v>0</v>
      </c>
      <c r="BD31" s="40">
        <v>10</v>
      </c>
      <c r="BE31" s="40">
        <v>1</v>
      </c>
      <c r="BF31" s="40">
        <v>11</v>
      </c>
      <c r="BG31" s="40">
        <v>4</v>
      </c>
      <c r="BH31" s="40">
        <f t="shared" si="14"/>
        <v>25</v>
      </c>
      <c r="BI31" s="40">
        <v>1</v>
      </c>
      <c r="BJ31" s="40">
        <v>8</v>
      </c>
      <c r="BK31" s="40">
        <v>1</v>
      </c>
      <c r="BL31" s="40">
        <v>11</v>
      </c>
      <c r="BM31" s="40">
        <v>4</v>
      </c>
      <c r="BN31" s="40"/>
      <c r="BO31" s="40">
        <f t="shared" si="15"/>
        <v>0</v>
      </c>
      <c r="BP31" s="40">
        <f t="shared" si="16"/>
        <v>0</v>
      </c>
      <c r="BQ31" s="40">
        <f t="shared" si="17"/>
        <v>0</v>
      </c>
      <c r="BR31" s="40">
        <f t="shared" si="18"/>
        <v>-1</v>
      </c>
      <c r="BS31" s="40">
        <f t="shared" si="19"/>
        <v>0</v>
      </c>
      <c r="BT31" s="40">
        <f t="shared" si="20"/>
        <v>1</v>
      </c>
      <c r="BU31" s="40">
        <f t="shared" si="21"/>
        <v>-2</v>
      </c>
      <c r="BV31" s="40">
        <f t="shared" si="22"/>
        <v>0</v>
      </c>
      <c r="BW31" s="40">
        <f t="shared" si="23"/>
        <v>-2</v>
      </c>
      <c r="BX31" s="40">
        <f t="shared" si="24"/>
        <v>-1</v>
      </c>
      <c r="BY31" s="40">
        <f t="shared" si="25"/>
        <v>0</v>
      </c>
      <c r="BZ31" s="40">
        <f t="shared" si="26"/>
        <v>1</v>
      </c>
      <c r="CA31" s="40">
        <f t="shared" si="27"/>
        <v>-2</v>
      </c>
      <c r="CB31" s="40">
        <f t="shared" si="45"/>
        <v>1</v>
      </c>
      <c r="CC31" s="40">
        <f t="shared" si="46"/>
        <v>0</v>
      </c>
      <c r="CD31" s="40">
        <f t="shared" si="47"/>
        <v>0</v>
      </c>
      <c r="CE31" s="40">
        <f t="shared" si="48"/>
        <v>0</v>
      </c>
      <c r="CF31" s="40">
        <f t="shared" si="49"/>
        <v>-3</v>
      </c>
      <c r="CG31" s="40">
        <f t="shared" si="28"/>
        <v>2</v>
      </c>
      <c r="CH31" s="40">
        <f t="shared" si="29"/>
        <v>0</v>
      </c>
      <c r="CI31" s="40">
        <f t="shared" si="30"/>
        <v>2</v>
      </c>
      <c r="CJ31" s="40">
        <f t="shared" si="31"/>
        <v>0</v>
      </c>
      <c r="CK31" s="40">
        <f t="shared" si="32"/>
        <v>0</v>
      </c>
      <c r="CL31" s="40">
        <f t="shared" si="33"/>
        <v>0</v>
      </c>
      <c r="CM31" s="40">
        <f t="shared" si="34"/>
        <v>845.3</v>
      </c>
      <c r="CN31" s="40">
        <v>0</v>
      </c>
      <c r="CO31" s="40">
        <v>651.70000000000005</v>
      </c>
      <c r="CP31" s="40">
        <v>57</v>
      </c>
      <c r="CQ31" s="40">
        <v>85.3</v>
      </c>
      <c r="CR31" s="40">
        <v>51.3</v>
      </c>
      <c r="CS31" s="40">
        <f t="shared" si="35"/>
        <v>752.5</v>
      </c>
      <c r="CT31" s="38">
        <v>0</v>
      </c>
      <c r="CU31" s="38">
        <v>486</v>
      </c>
      <c r="CV31" s="38">
        <v>64.400000000000006</v>
      </c>
      <c r="CW31" s="38">
        <v>79.599999999999994</v>
      </c>
      <c r="CX31" s="38">
        <v>122.5</v>
      </c>
      <c r="CY31" s="40">
        <f t="shared" si="50"/>
        <v>832.69999999999993</v>
      </c>
      <c r="CZ31" s="38">
        <v>0</v>
      </c>
      <c r="DA31" s="38">
        <v>594.29999999999995</v>
      </c>
      <c r="DB31" s="38">
        <v>51.8</v>
      </c>
      <c r="DC31" s="38">
        <v>78.5</v>
      </c>
      <c r="DD31" s="38">
        <v>108.1</v>
      </c>
      <c r="DE31" s="40">
        <f t="shared" si="37"/>
        <v>-1</v>
      </c>
      <c r="DF31" s="40">
        <f t="shared" si="51"/>
        <v>1</v>
      </c>
      <c r="DG31" s="40">
        <f t="shared" si="52"/>
        <v>-2</v>
      </c>
      <c r="DH31" s="40">
        <f t="shared" si="53"/>
        <v>0</v>
      </c>
      <c r="DI31" s="40">
        <f t="shared" si="54"/>
        <v>0</v>
      </c>
      <c r="DJ31" s="40">
        <f t="shared" si="55"/>
        <v>0</v>
      </c>
      <c r="DK31" s="40">
        <f t="shared" si="56"/>
        <v>27</v>
      </c>
      <c r="DL31" s="38">
        <v>0</v>
      </c>
      <c r="DM31" s="38">
        <v>8</v>
      </c>
      <c r="DN31" s="38">
        <v>9</v>
      </c>
      <c r="DO31" s="39">
        <f>DM31-DN31</f>
        <v>-1</v>
      </c>
      <c r="DP31" s="38">
        <v>1</v>
      </c>
      <c r="DQ31" s="38">
        <v>1</v>
      </c>
      <c r="DR31" s="39"/>
      <c r="DS31" s="38">
        <v>11</v>
      </c>
      <c r="DT31" s="38">
        <v>11</v>
      </c>
      <c r="DU31" s="39"/>
      <c r="DV31" s="38">
        <v>7</v>
      </c>
      <c r="DW31" s="37">
        <f t="shared" si="39"/>
        <v>0</v>
      </c>
      <c r="DX31" s="37">
        <f t="shared" si="57"/>
        <v>0</v>
      </c>
      <c r="DY31" s="37">
        <f t="shared" si="58"/>
        <v>0</v>
      </c>
      <c r="DZ31" s="37">
        <f t="shared" si="59"/>
        <v>0</v>
      </c>
      <c r="EA31" s="37">
        <f t="shared" si="60"/>
        <v>0</v>
      </c>
      <c r="EB31" s="37">
        <f t="shared" si="61"/>
        <v>0</v>
      </c>
      <c r="EC31" s="34">
        <v>22407</v>
      </c>
      <c r="ED31" s="34">
        <v>22407</v>
      </c>
      <c r="EE31" s="34">
        <v>32871</v>
      </c>
      <c r="EF31" s="34">
        <v>29999</v>
      </c>
      <c r="EG31" s="35">
        <v>33228</v>
      </c>
      <c r="EH31" s="36">
        <v>31292.2</v>
      </c>
      <c r="EI31" s="36">
        <v>84.3</v>
      </c>
      <c r="EJ31" s="34">
        <v>33078.9</v>
      </c>
      <c r="EK31" s="35">
        <f t="shared" si="62"/>
        <v>31292.16</v>
      </c>
      <c r="EL31" s="35">
        <v>31292.2</v>
      </c>
      <c r="EM31" s="26">
        <f t="shared" si="63"/>
        <v>0</v>
      </c>
      <c r="EN31" s="27">
        <v>24347.3</v>
      </c>
      <c r="EO31" s="27">
        <v>37598</v>
      </c>
      <c r="EP31" s="34">
        <v>29999</v>
      </c>
      <c r="EQ31" s="27">
        <v>37372</v>
      </c>
      <c r="ER31" s="33">
        <v>31292.16</v>
      </c>
      <c r="ES31" s="32">
        <v>24347.3</v>
      </c>
      <c r="ET31" s="31"/>
      <c r="EU31" s="30">
        <v>33090.9</v>
      </c>
      <c r="EV31" s="28"/>
      <c r="EW31" s="28"/>
      <c r="EX31" s="28"/>
      <c r="EY31" s="28"/>
      <c r="EZ31" s="29"/>
      <c r="FA31" s="28">
        <v>32727.4</v>
      </c>
      <c r="FB31" s="27">
        <v>30707.200000000001</v>
      </c>
      <c r="FC31" s="26">
        <f t="shared" si="85"/>
        <v>30707.200000000001</v>
      </c>
      <c r="FD31" s="25">
        <f t="shared" si="65"/>
        <v>108.65934752532691</v>
      </c>
      <c r="FE31" s="149">
        <f t="shared" si="66"/>
        <v>108.65934752532691</v>
      </c>
      <c r="FF31" s="100">
        <f t="shared" si="67"/>
        <v>0</v>
      </c>
      <c r="FG31" s="149">
        <f t="shared" si="68"/>
        <v>110.30667688922964</v>
      </c>
      <c r="FH31" s="100">
        <f t="shared" si="69"/>
        <v>0</v>
      </c>
      <c r="FI31" s="100">
        <f t="shared" si="70"/>
        <v>0</v>
      </c>
      <c r="FJ31" s="100">
        <f t="shared" si="71"/>
        <v>0</v>
      </c>
      <c r="FK31" s="100">
        <f t="shared" si="72"/>
        <v>0</v>
      </c>
      <c r="FL31" s="150">
        <f t="shared" si="73"/>
        <v>98.937389090931077</v>
      </c>
      <c r="FM31" s="150">
        <f t="shared" si="74"/>
        <v>98.130649977502358</v>
      </c>
      <c r="FN31" s="24">
        <f t="shared" si="86"/>
        <v>98.13052453966165</v>
      </c>
      <c r="FO31" s="23" t="e">
        <f>#REF!/#REF!*100</f>
        <v>#REF!</v>
      </c>
      <c r="FP31" s="54" t="e">
        <f>#REF!/#REF!*100</f>
        <v>#REF!</v>
      </c>
      <c r="FQ31" s="54" t="e">
        <f>#REF!/#REF!*100</f>
        <v>#REF!</v>
      </c>
      <c r="FR31" s="54" t="e">
        <f>#REF!/#REF!*100</f>
        <v>#REF!</v>
      </c>
      <c r="FS31" s="20" t="e">
        <f t="shared" si="76"/>
        <v>#REF!</v>
      </c>
      <c r="FT31" s="20" t="e">
        <f t="shared" si="77"/>
        <v>#REF!</v>
      </c>
      <c r="FU31" s="53" t="e">
        <f t="shared" si="78"/>
        <v>#REF!</v>
      </c>
      <c r="FV31" s="20" t="e">
        <f t="shared" si="79"/>
        <v>#REF!</v>
      </c>
      <c r="FW31" s="69" t="e">
        <f>#REF!</f>
        <v>#REF!</v>
      </c>
      <c r="FX31" s="79"/>
      <c r="FZ31" s="56" t="e">
        <f t="shared" si="80"/>
        <v>#REF!</v>
      </c>
      <c r="GA31" s="56" t="e">
        <f t="shared" si="81"/>
        <v>#REF!</v>
      </c>
      <c r="GB31" s="56" t="e">
        <f t="shared" si="82"/>
        <v>#REF!</v>
      </c>
      <c r="GC31" s="56" t="e">
        <f t="shared" si="83"/>
        <v>#REF!</v>
      </c>
      <c r="GD31" s="56" t="str">
        <f t="shared" si="84"/>
        <v>ок</v>
      </c>
    </row>
    <row r="32" spans="1:186" ht="32.25" customHeight="1" x14ac:dyDescent="0.3">
      <c r="A32" s="49">
        <v>23</v>
      </c>
      <c r="B32" s="67" t="s">
        <v>37</v>
      </c>
      <c r="C32" s="47">
        <v>43987</v>
      </c>
      <c r="D32" s="46" t="s">
        <v>19</v>
      </c>
      <c r="E32" s="45">
        <f t="shared" si="0"/>
        <v>65</v>
      </c>
      <c r="F32" s="44">
        <v>10</v>
      </c>
      <c r="G32" s="44">
        <v>16</v>
      </c>
      <c r="H32" s="44">
        <v>10</v>
      </c>
      <c r="I32" s="44">
        <v>12</v>
      </c>
      <c r="J32" s="44">
        <v>17</v>
      </c>
      <c r="K32" s="43">
        <f t="shared" si="1"/>
        <v>62</v>
      </c>
      <c r="L32" s="42">
        <v>10</v>
      </c>
      <c r="M32" s="42">
        <v>16</v>
      </c>
      <c r="N32" s="42">
        <v>9</v>
      </c>
      <c r="O32" s="42">
        <v>10</v>
      </c>
      <c r="P32" s="42">
        <v>17</v>
      </c>
      <c r="Q32" s="43">
        <f t="shared" si="2"/>
        <v>47</v>
      </c>
      <c r="R32" s="43">
        <v>5</v>
      </c>
      <c r="S32" s="43">
        <v>9</v>
      </c>
      <c r="T32" s="43">
        <v>7</v>
      </c>
      <c r="U32" s="43">
        <v>8</v>
      </c>
      <c r="V32" s="43">
        <v>18</v>
      </c>
      <c r="W32" s="43">
        <f t="shared" si="3"/>
        <v>58</v>
      </c>
      <c r="X32" s="43">
        <v>10</v>
      </c>
      <c r="Y32" s="43">
        <v>16</v>
      </c>
      <c r="Z32" s="43">
        <v>6</v>
      </c>
      <c r="AA32" s="43">
        <v>8</v>
      </c>
      <c r="AB32" s="43">
        <v>18</v>
      </c>
      <c r="AC32" s="73" t="s">
        <v>19</v>
      </c>
      <c r="AD32" s="40">
        <f t="shared" si="4"/>
        <v>45</v>
      </c>
      <c r="AE32" s="40">
        <v>6</v>
      </c>
      <c r="AF32" s="40">
        <v>12</v>
      </c>
      <c r="AG32" s="40">
        <v>4</v>
      </c>
      <c r="AH32" s="40">
        <v>4</v>
      </c>
      <c r="AI32" s="40">
        <v>19</v>
      </c>
      <c r="AJ32" s="40">
        <f t="shared" si="5"/>
        <v>44</v>
      </c>
      <c r="AK32" s="40">
        <v>6</v>
      </c>
      <c r="AL32" s="40">
        <v>12</v>
      </c>
      <c r="AM32" s="40">
        <v>4</v>
      </c>
      <c r="AN32" s="40">
        <v>4</v>
      </c>
      <c r="AO32" s="40">
        <v>18</v>
      </c>
      <c r="AP32" s="40">
        <f t="shared" si="6"/>
        <v>-6</v>
      </c>
      <c r="AQ32" s="40">
        <f t="shared" si="40"/>
        <v>0</v>
      </c>
      <c r="AR32" s="40">
        <f t="shared" si="41"/>
        <v>0</v>
      </c>
      <c r="AS32" s="40">
        <f t="shared" si="42"/>
        <v>-3</v>
      </c>
      <c r="AT32" s="40">
        <f t="shared" si="43"/>
        <v>-4</v>
      </c>
      <c r="AU32" s="40">
        <f t="shared" si="44"/>
        <v>1</v>
      </c>
      <c r="AV32" s="40">
        <f t="shared" si="7"/>
        <v>11</v>
      </c>
      <c r="AW32" s="40">
        <f t="shared" si="8"/>
        <v>5</v>
      </c>
      <c r="AX32" s="40">
        <f t="shared" si="9"/>
        <v>7</v>
      </c>
      <c r="AY32" s="40">
        <f t="shared" si="10"/>
        <v>-1</v>
      </c>
      <c r="AZ32" s="40">
        <f t="shared" si="11"/>
        <v>0</v>
      </c>
      <c r="BA32" s="40">
        <f t="shared" si="12"/>
        <v>0</v>
      </c>
      <c r="BB32" s="40">
        <f t="shared" si="13"/>
        <v>45</v>
      </c>
      <c r="BC32" s="40">
        <v>6</v>
      </c>
      <c r="BD32" s="40">
        <v>12</v>
      </c>
      <c r="BE32" s="40">
        <v>4</v>
      </c>
      <c r="BF32" s="40">
        <v>4</v>
      </c>
      <c r="BG32" s="40">
        <v>19</v>
      </c>
      <c r="BH32" s="40">
        <f t="shared" si="14"/>
        <v>36</v>
      </c>
      <c r="BI32" s="40">
        <v>2</v>
      </c>
      <c r="BJ32" s="40">
        <v>7</v>
      </c>
      <c r="BK32" s="40">
        <v>4</v>
      </c>
      <c r="BL32" s="40">
        <v>4</v>
      </c>
      <c r="BM32" s="40">
        <v>19</v>
      </c>
      <c r="BN32" s="40"/>
      <c r="BO32" s="40">
        <f t="shared" si="15"/>
        <v>-18</v>
      </c>
      <c r="BP32" s="40">
        <f t="shared" si="16"/>
        <v>-4</v>
      </c>
      <c r="BQ32" s="40">
        <f t="shared" si="17"/>
        <v>-4</v>
      </c>
      <c r="BR32" s="40">
        <f t="shared" si="18"/>
        <v>-5</v>
      </c>
      <c r="BS32" s="40">
        <f t="shared" si="19"/>
        <v>-6</v>
      </c>
      <c r="BT32" s="40">
        <f t="shared" si="20"/>
        <v>1</v>
      </c>
      <c r="BU32" s="40">
        <f t="shared" si="21"/>
        <v>-17</v>
      </c>
      <c r="BV32" s="40">
        <f t="shared" si="22"/>
        <v>-4</v>
      </c>
      <c r="BW32" s="40">
        <f t="shared" si="23"/>
        <v>-4</v>
      </c>
      <c r="BX32" s="40">
        <f t="shared" si="24"/>
        <v>-5</v>
      </c>
      <c r="BY32" s="40">
        <f t="shared" si="25"/>
        <v>-6</v>
      </c>
      <c r="BZ32" s="40">
        <f t="shared" si="26"/>
        <v>2</v>
      </c>
      <c r="CA32" s="40">
        <f t="shared" si="27"/>
        <v>-9</v>
      </c>
      <c r="CB32" s="40">
        <f t="shared" si="45"/>
        <v>-4</v>
      </c>
      <c r="CC32" s="40">
        <f t="shared" si="46"/>
        <v>-5</v>
      </c>
      <c r="CD32" s="40">
        <f t="shared" si="47"/>
        <v>0</v>
      </c>
      <c r="CE32" s="40">
        <f t="shared" si="48"/>
        <v>0</v>
      </c>
      <c r="CF32" s="40">
        <f t="shared" si="49"/>
        <v>0</v>
      </c>
      <c r="CG32" s="40">
        <f t="shared" si="28"/>
        <v>-1</v>
      </c>
      <c r="CH32" s="40">
        <f t="shared" si="29"/>
        <v>0</v>
      </c>
      <c r="CI32" s="40">
        <f t="shared" si="30"/>
        <v>0</v>
      </c>
      <c r="CJ32" s="40">
        <f t="shared" si="31"/>
        <v>0</v>
      </c>
      <c r="CK32" s="40">
        <f t="shared" si="32"/>
        <v>0</v>
      </c>
      <c r="CL32" s="40">
        <f t="shared" si="33"/>
        <v>-1</v>
      </c>
      <c r="CM32" s="40">
        <f t="shared" si="34"/>
        <v>2251.6</v>
      </c>
      <c r="CN32" s="40">
        <v>548.70000000000005</v>
      </c>
      <c r="CO32" s="40">
        <v>996</v>
      </c>
      <c r="CP32" s="40">
        <v>251.3</v>
      </c>
      <c r="CQ32" s="40">
        <v>173.9</v>
      </c>
      <c r="CR32" s="40">
        <v>281.7</v>
      </c>
      <c r="CS32" s="40">
        <f t="shared" si="35"/>
        <v>2343.6000000000004</v>
      </c>
      <c r="CT32" s="40">
        <v>585.70000000000005</v>
      </c>
      <c r="CU32" s="40">
        <v>1002.6</v>
      </c>
      <c r="CV32" s="40">
        <v>229.5</v>
      </c>
      <c r="CW32" s="40">
        <v>159.69999999999999</v>
      </c>
      <c r="CX32" s="40">
        <v>366.1</v>
      </c>
      <c r="CY32" s="40">
        <f t="shared" si="50"/>
        <v>2205.8999999999996</v>
      </c>
      <c r="CZ32" s="40">
        <v>529.29999999999995</v>
      </c>
      <c r="DA32" s="40">
        <v>979</v>
      </c>
      <c r="DB32" s="40">
        <v>170.6</v>
      </c>
      <c r="DC32" s="40">
        <v>169.6</v>
      </c>
      <c r="DD32" s="40">
        <v>357.4</v>
      </c>
      <c r="DE32" s="40">
        <f t="shared" si="37"/>
        <v>-9</v>
      </c>
      <c r="DF32" s="40">
        <f t="shared" si="51"/>
        <v>-4</v>
      </c>
      <c r="DG32" s="40">
        <f t="shared" si="52"/>
        <v>-5</v>
      </c>
      <c r="DH32" s="40">
        <f t="shared" si="53"/>
        <v>0</v>
      </c>
      <c r="DI32" s="40">
        <f t="shared" si="54"/>
        <v>0</v>
      </c>
      <c r="DJ32" s="40">
        <f t="shared" si="55"/>
        <v>0</v>
      </c>
      <c r="DK32" s="40">
        <f t="shared" si="56"/>
        <v>45</v>
      </c>
      <c r="DL32" s="40">
        <v>6</v>
      </c>
      <c r="DM32" s="40">
        <v>12</v>
      </c>
      <c r="DN32" s="40">
        <v>12</v>
      </c>
      <c r="DO32" s="39"/>
      <c r="DP32" s="40">
        <v>4</v>
      </c>
      <c r="DQ32" s="40">
        <v>5</v>
      </c>
      <c r="DR32" s="39">
        <f>DP32-DQ32</f>
        <v>-1</v>
      </c>
      <c r="DS32" s="40">
        <v>4</v>
      </c>
      <c r="DT32" s="40">
        <v>4</v>
      </c>
      <c r="DU32" s="39"/>
      <c r="DV32" s="40">
        <v>19</v>
      </c>
      <c r="DW32" s="37">
        <f t="shared" si="39"/>
        <v>0</v>
      </c>
      <c r="DX32" s="37">
        <f t="shared" si="57"/>
        <v>0</v>
      </c>
      <c r="DY32" s="37">
        <f t="shared" si="58"/>
        <v>0</v>
      </c>
      <c r="DZ32" s="37">
        <f t="shared" si="59"/>
        <v>0</v>
      </c>
      <c r="EA32" s="37">
        <f t="shared" si="60"/>
        <v>0</v>
      </c>
      <c r="EB32" s="37">
        <f t="shared" si="61"/>
        <v>0</v>
      </c>
      <c r="EC32" s="34">
        <v>32855</v>
      </c>
      <c r="ED32" s="34">
        <v>32855</v>
      </c>
      <c r="EE32" s="34">
        <v>43506</v>
      </c>
      <c r="EF32" s="34">
        <v>41896</v>
      </c>
      <c r="EG32" s="35">
        <v>41848</v>
      </c>
      <c r="EH32" s="36">
        <v>33445.1</v>
      </c>
      <c r="EI32" s="36">
        <v>90.1</v>
      </c>
      <c r="EJ32" s="34">
        <v>42328.4</v>
      </c>
      <c r="EK32" s="35">
        <f t="shared" si="62"/>
        <v>33445.119999999995</v>
      </c>
      <c r="EL32" s="35">
        <v>33445.1</v>
      </c>
      <c r="EM32" s="26">
        <f t="shared" si="63"/>
        <v>0</v>
      </c>
      <c r="EN32" s="27">
        <v>33674.699999999997</v>
      </c>
      <c r="EO32" s="27">
        <v>37598</v>
      </c>
      <c r="EP32" s="34">
        <v>41896</v>
      </c>
      <c r="EQ32" s="27">
        <v>37372</v>
      </c>
      <c r="ER32" s="33">
        <v>33445.119999999995</v>
      </c>
      <c r="ES32" s="32">
        <v>33674.699999999997</v>
      </c>
      <c r="ET32" s="31"/>
      <c r="EU32" s="30">
        <v>40302.9</v>
      </c>
      <c r="EV32" s="28"/>
      <c r="EW32" s="28"/>
      <c r="EX32" s="28"/>
      <c r="EY32" s="28"/>
      <c r="EZ32" s="29"/>
      <c r="FA32" s="28">
        <v>41365.699999999997</v>
      </c>
      <c r="FB32" s="27">
        <v>31248.1</v>
      </c>
      <c r="FC32" s="26">
        <f t="shared" si="85"/>
        <v>31248.1</v>
      </c>
      <c r="FD32" s="25">
        <f t="shared" si="65"/>
        <v>102.49490184142442</v>
      </c>
      <c r="FE32" s="149">
        <f t="shared" si="66"/>
        <v>102.49490184142442</v>
      </c>
      <c r="FF32" s="100">
        <f t="shared" si="67"/>
        <v>0</v>
      </c>
      <c r="FG32" s="150">
        <f t="shared" si="68"/>
        <v>96.197489020431547</v>
      </c>
      <c r="FH32" s="100">
        <f t="shared" si="69"/>
        <v>0</v>
      </c>
      <c r="FI32" s="100">
        <f t="shared" si="70"/>
        <v>0</v>
      </c>
      <c r="FJ32" s="100">
        <f t="shared" si="71"/>
        <v>0</v>
      </c>
      <c r="FK32" s="100">
        <f t="shared" si="72"/>
        <v>0</v>
      </c>
      <c r="FL32" s="150">
        <f t="shared" si="73"/>
        <v>97.725640468338042</v>
      </c>
      <c r="FM32" s="24">
        <f>FB32/EK32*100</f>
        <v>93.430969899345556</v>
      </c>
      <c r="FN32" s="24">
        <f t="shared" si="86"/>
        <v>93.431025770591205</v>
      </c>
      <c r="FO32" s="55" t="e">
        <f>#REF!/#REF!*100</f>
        <v>#REF!</v>
      </c>
      <c r="FP32" s="22" t="e">
        <f>#REF!/#REF!*100</f>
        <v>#REF!</v>
      </c>
      <c r="FQ32" s="21" t="e">
        <f>#REF!/#REF!*100</f>
        <v>#REF!</v>
      </c>
      <c r="FR32" s="21" t="e">
        <f>#REF!/#REF!*100</f>
        <v>#REF!</v>
      </c>
      <c r="FS32" s="20" t="e">
        <f t="shared" si="76"/>
        <v>#REF!</v>
      </c>
      <c r="FT32" s="20" t="e">
        <f t="shared" si="77"/>
        <v>#REF!</v>
      </c>
      <c r="FU32" s="53" t="e">
        <f t="shared" si="78"/>
        <v>#REF!</v>
      </c>
      <c r="FV32" s="20" t="e">
        <f t="shared" si="79"/>
        <v>#REF!</v>
      </c>
      <c r="FW32" s="76" t="e">
        <f>#REF!</f>
        <v>#REF!</v>
      </c>
      <c r="FX32" s="70"/>
      <c r="FZ32" s="56" t="e">
        <f t="shared" si="80"/>
        <v>#REF!</v>
      </c>
      <c r="GA32" s="56" t="e">
        <f t="shared" si="81"/>
        <v>#REF!</v>
      </c>
      <c r="GB32" s="56" t="e">
        <f t="shared" si="82"/>
        <v>#REF!</v>
      </c>
      <c r="GC32" s="56" t="e">
        <f t="shared" si="83"/>
        <v>#REF!</v>
      </c>
      <c r="GD32" s="56" t="str">
        <f t="shared" si="84"/>
        <v>нарушитель</v>
      </c>
    </row>
    <row r="33" spans="1:186" ht="32.25" customHeight="1" x14ac:dyDescent="0.3">
      <c r="A33" s="49">
        <v>24</v>
      </c>
      <c r="B33" s="67" t="s">
        <v>36</v>
      </c>
      <c r="C33" s="47">
        <v>43987</v>
      </c>
      <c r="D33" s="46" t="s">
        <v>11</v>
      </c>
      <c r="E33" s="45">
        <f t="shared" si="0"/>
        <v>59</v>
      </c>
      <c r="F33" s="44">
        <v>9</v>
      </c>
      <c r="G33" s="44">
        <v>21</v>
      </c>
      <c r="H33" s="44">
        <v>7</v>
      </c>
      <c r="I33" s="44">
        <v>11</v>
      </c>
      <c r="J33" s="44">
        <v>11</v>
      </c>
      <c r="K33" s="43">
        <f t="shared" si="1"/>
        <v>47</v>
      </c>
      <c r="L33" s="42">
        <v>8</v>
      </c>
      <c r="M33" s="42">
        <v>16</v>
      </c>
      <c r="N33" s="42">
        <v>4</v>
      </c>
      <c r="O33" s="42">
        <v>8</v>
      </c>
      <c r="P33" s="42">
        <v>11</v>
      </c>
      <c r="Q33" s="43">
        <f t="shared" si="2"/>
        <v>38</v>
      </c>
      <c r="R33" s="42">
        <v>7</v>
      </c>
      <c r="S33" s="42">
        <v>13</v>
      </c>
      <c r="T33" s="42">
        <v>4</v>
      </c>
      <c r="U33" s="42">
        <v>5</v>
      </c>
      <c r="V33" s="42">
        <v>9</v>
      </c>
      <c r="W33" s="43">
        <f t="shared" si="3"/>
        <v>33</v>
      </c>
      <c r="X33" s="42">
        <v>8</v>
      </c>
      <c r="Y33" s="42">
        <v>7</v>
      </c>
      <c r="Z33" s="42">
        <v>4</v>
      </c>
      <c r="AA33" s="42">
        <v>5</v>
      </c>
      <c r="AB33" s="42">
        <v>9</v>
      </c>
      <c r="AC33" s="41" t="s">
        <v>11</v>
      </c>
      <c r="AD33" s="40">
        <f t="shared" si="4"/>
        <v>38</v>
      </c>
      <c r="AE33" s="38">
        <v>7</v>
      </c>
      <c r="AF33" s="38">
        <v>13</v>
      </c>
      <c r="AG33" s="38">
        <v>3</v>
      </c>
      <c r="AH33" s="38">
        <v>5</v>
      </c>
      <c r="AI33" s="40">
        <v>10</v>
      </c>
      <c r="AJ33" s="40">
        <f t="shared" si="5"/>
        <v>32</v>
      </c>
      <c r="AK33" s="38">
        <v>7</v>
      </c>
      <c r="AL33" s="38">
        <v>7</v>
      </c>
      <c r="AM33" s="38">
        <v>3</v>
      </c>
      <c r="AN33" s="38">
        <v>5</v>
      </c>
      <c r="AO33" s="40">
        <v>10</v>
      </c>
      <c r="AP33" s="40">
        <f t="shared" si="6"/>
        <v>-26</v>
      </c>
      <c r="AQ33" s="40">
        <f t="shared" si="40"/>
        <v>-1</v>
      </c>
      <c r="AR33" s="40">
        <f t="shared" si="41"/>
        <v>-14</v>
      </c>
      <c r="AS33" s="40">
        <f t="shared" si="42"/>
        <v>-3</v>
      </c>
      <c r="AT33" s="40">
        <f t="shared" si="43"/>
        <v>-6</v>
      </c>
      <c r="AU33" s="40">
        <f t="shared" si="44"/>
        <v>-2</v>
      </c>
      <c r="AV33" s="40">
        <f t="shared" si="7"/>
        <v>-5</v>
      </c>
      <c r="AW33" s="40">
        <f t="shared" si="8"/>
        <v>1</v>
      </c>
      <c r="AX33" s="40">
        <f t="shared" si="9"/>
        <v>-6</v>
      </c>
      <c r="AY33" s="40">
        <f t="shared" si="10"/>
        <v>0</v>
      </c>
      <c r="AZ33" s="40">
        <f t="shared" si="11"/>
        <v>0</v>
      </c>
      <c r="BA33" s="40">
        <f t="shared" si="12"/>
        <v>0</v>
      </c>
      <c r="BB33" s="40">
        <f t="shared" si="13"/>
        <v>32</v>
      </c>
      <c r="BC33" s="40">
        <v>7</v>
      </c>
      <c r="BD33" s="40">
        <v>7</v>
      </c>
      <c r="BE33" s="40">
        <v>3</v>
      </c>
      <c r="BF33" s="40">
        <v>5</v>
      </c>
      <c r="BG33" s="40">
        <v>10</v>
      </c>
      <c r="BH33" s="40">
        <f t="shared" si="14"/>
        <v>32</v>
      </c>
      <c r="BI33" s="40">
        <v>7</v>
      </c>
      <c r="BJ33" s="40">
        <v>7</v>
      </c>
      <c r="BK33" s="40">
        <v>3</v>
      </c>
      <c r="BL33" s="40">
        <v>5</v>
      </c>
      <c r="BM33" s="40">
        <v>10</v>
      </c>
      <c r="BN33" s="40"/>
      <c r="BO33" s="40">
        <f t="shared" si="15"/>
        <v>-15</v>
      </c>
      <c r="BP33" s="40">
        <f t="shared" si="16"/>
        <v>-1</v>
      </c>
      <c r="BQ33" s="40">
        <f t="shared" si="17"/>
        <v>-9</v>
      </c>
      <c r="BR33" s="40">
        <f t="shared" si="18"/>
        <v>-1</v>
      </c>
      <c r="BS33" s="40">
        <f t="shared" si="19"/>
        <v>-3</v>
      </c>
      <c r="BT33" s="40">
        <f t="shared" si="20"/>
        <v>-1</v>
      </c>
      <c r="BU33" s="40">
        <f t="shared" si="21"/>
        <v>-9</v>
      </c>
      <c r="BV33" s="40">
        <f t="shared" si="22"/>
        <v>-1</v>
      </c>
      <c r="BW33" s="40">
        <f t="shared" si="23"/>
        <v>-3</v>
      </c>
      <c r="BX33" s="40">
        <f t="shared" si="24"/>
        <v>-1</v>
      </c>
      <c r="BY33" s="40">
        <f t="shared" si="25"/>
        <v>-3</v>
      </c>
      <c r="BZ33" s="40">
        <f t="shared" si="26"/>
        <v>-1</v>
      </c>
      <c r="CA33" s="40">
        <f t="shared" si="27"/>
        <v>-6</v>
      </c>
      <c r="CB33" s="40">
        <f t="shared" si="45"/>
        <v>0</v>
      </c>
      <c r="CC33" s="40">
        <f t="shared" si="46"/>
        <v>-6</v>
      </c>
      <c r="CD33" s="40">
        <f t="shared" si="47"/>
        <v>0</v>
      </c>
      <c r="CE33" s="40">
        <f t="shared" si="48"/>
        <v>0</v>
      </c>
      <c r="CF33" s="40">
        <f t="shared" si="49"/>
        <v>0</v>
      </c>
      <c r="CG33" s="40">
        <f t="shared" si="28"/>
        <v>-6</v>
      </c>
      <c r="CH33" s="40">
        <f t="shared" si="29"/>
        <v>0</v>
      </c>
      <c r="CI33" s="40">
        <f t="shared" si="30"/>
        <v>-6</v>
      </c>
      <c r="CJ33" s="40">
        <f t="shared" si="31"/>
        <v>0</v>
      </c>
      <c r="CK33" s="40">
        <f t="shared" si="32"/>
        <v>0</v>
      </c>
      <c r="CL33" s="40">
        <f t="shared" si="33"/>
        <v>0</v>
      </c>
      <c r="CM33" s="40">
        <f t="shared" si="34"/>
        <v>2466.2000000000003</v>
      </c>
      <c r="CN33" s="40">
        <v>738.6</v>
      </c>
      <c r="CO33" s="40">
        <v>998.2</v>
      </c>
      <c r="CP33" s="40">
        <v>204.5</v>
      </c>
      <c r="CQ33" s="40">
        <v>199.9</v>
      </c>
      <c r="CR33" s="40">
        <v>325</v>
      </c>
      <c r="CS33" s="40">
        <f t="shared" si="35"/>
        <v>2299.7000000000003</v>
      </c>
      <c r="CT33" s="38">
        <v>738.6</v>
      </c>
      <c r="CU33" s="38">
        <v>902.3</v>
      </c>
      <c r="CV33" s="38">
        <v>196.4</v>
      </c>
      <c r="CW33" s="38">
        <v>190.8</v>
      </c>
      <c r="CX33" s="38">
        <v>271.60000000000002</v>
      </c>
      <c r="CY33" s="40">
        <f t="shared" si="50"/>
        <v>2261.4</v>
      </c>
      <c r="CZ33" s="38">
        <v>726.9</v>
      </c>
      <c r="DA33" s="38">
        <v>927.1</v>
      </c>
      <c r="DB33" s="38">
        <v>198</v>
      </c>
      <c r="DC33" s="38">
        <v>186.9</v>
      </c>
      <c r="DD33" s="38">
        <v>222.5</v>
      </c>
      <c r="DE33" s="40">
        <f t="shared" si="37"/>
        <v>0</v>
      </c>
      <c r="DF33" s="40">
        <f t="shared" si="51"/>
        <v>0</v>
      </c>
      <c r="DG33" s="40">
        <f t="shared" si="52"/>
        <v>0</v>
      </c>
      <c r="DH33" s="40">
        <f t="shared" si="53"/>
        <v>0</v>
      </c>
      <c r="DI33" s="40">
        <f t="shared" si="54"/>
        <v>0</v>
      </c>
      <c r="DJ33" s="40">
        <f t="shared" si="55"/>
        <v>0</v>
      </c>
      <c r="DK33" s="40">
        <f t="shared" si="56"/>
        <v>32</v>
      </c>
      <c r="DL33" s="38">
        <v>7</v>
      </c>
      <c r="DM33" s="38">
        <v>7</v>
      </c>
      <c r="DN33" s="38">
        <v>7</v>
      </c>
      <c r="DO33" s="39"/>
      <c r="DP33" s="38">
        <v>3</v>
      </c>
      <c r="DQ33" s="38">
        <v>3</v>
      </c>
      <c r="DR33" s="39"/>
      <c r="DS33" s="38">
        <v>5</v>
      </c>
      <c r="DT33" s="38">
        <v>5</v>
      </c>
      <c r="DU33" s="39"/>
      <c r="DV33" s="38">
        <v>10</v>
      </c>
      <c r="DW33" s="37">
        <f t="shared" si="39"/>
        <v>-6</v>
      </c>
      <c r="DX33" s="37">
        <f t="shared" si="57"/>
        <v>0</v>
      </c>
      <c r="DY33" s="37">
        <f t="shared" si="58"/>
        <v>-6</v>
      </c>
      <c r="DZ33" s="37">
        <f t="shared" si="59"/>
        <v>0</v>
      </c>
      <c r="EA33" s="37">
        <f t="shared" si="60"/>
        <v>0</v>
      </c>
      <c r="EB33" s="37">
        <f t="shared" si="61"/>
        <v>0</v>
      </c>
      <c r="EC33" s="34">
        <v>32825</v>
      </c>
      <c r="ED33" s="34">
        <v>32825</v>
      </c>
      <c r="EE33" s="34">
        <v>37459</v>
      </c>
      <c r="EF33" s="34">
        <v>34653</v>
      </c>
      <c r="EG33" s="35">
        <v>37620</v>
      </c>
      <c r="EH33" s="36">
        <v>32108.799999999999</v>
      </c>
      <c r="EI33" s="36">
        <v>86.5</v>
      </c>
      <c r="EJ33" s="34">
        <v>35168.800000000003</v>
      </c>
      <c r="EK33" s="35">
        <f t="shared" si="62"/>
        <v>32108.799999999999</v>
      </c>
      <c r="EL33" s="35">
        <v>32108.799999999999</v>
      </c>
      <c r="EM33" s="26">
        <f t="shared" si="63"/>
        <v>0</v>
      </c>
      <c r="EN33" s="59">
        <v>34707</v>
      </c>
      <c r="EO33" s="27">
        <v>37598</v>
      </c>
      <c r="EP33" s="34">
        <v>34653</v>
      </c>
      <c r="EQ33" s="27">
        <v>37372</v>
      </c>
      <c r="ER33" s="33">
        <v>32108.799999999999</v>
      </c>
      <c r="ES33" s="32">
        <v>34707</v>
      </c>
      <c r="ET33" s="31"/>
      <c r="EU33" s="30">
        <v>34846.9</v>
      </c>
      <c r="EV33" s="28"/>
      <c r="EW33" s="28"/>
      <c r="EX33" s="28"/>
      <c r="EY33" s="28"/>
      <c r="EZ33" s="29"/>
      <c r="FA33" s="28">
        <v>37465.4</v>
      </c>
      <c r="FB33" s="27">
        <v>32184.2</v>
      </c>
      <c r="FC33" s="26">
        <f t="shared" si="85"/>
        <v>32184.2</v>
      </c>
      <c r="FD33" s="25">
        <f t="shared" si="65"/>
        <v>105.73343488194973</v>
      </c>
      <c r="FE33" s="149">
        <f t="shared" si="66"/>
        <v>105.73343488194973</v>
      </c>
      <c r="FF33" s="100">
        <f t="shared" si="67"/>
        <v>0</v>
      </c>
      <c r="FG33" s="149">
        <f t="shared" si="68"/>
        <v>100.55954751392375</v>
      </c>
      <c r="FH33" s="100">
        <f t="shared" si="69"/>
        <v>0</v>
      </c>
      <c r="FI33" s="100">
        <f t="shared" si="70"/>
        <v>0</v>
      </c>
      <c r="FJ33" s="100">
        <f t="shared" si="71"/>
        <v>0</v>
      </c>
      <c r="FK33" s="100">
        <f t="shared" si="72"/>
        <v>0</v>
      </c>
      <c r="FL33" s="149">
        <f t="shared" si="73"/>
        <v>106.53021996769864</v>
      </c>
      <c r="FM33" s="149">
        <f t="shared" si="74"/>
        <v>100.23482658959537</v>
      </c>
      <c r="FN33" s="24">
        <f t="shared" si="86"/>
        <v>100.23482658959537</v>
      </c>
      <c r="FO33" s="23" t="e">
        <f>#REF!/#REF!*100</f>
        <v>#REF!</v>
      </c>
      <c r="FP33" s="54" t="e">
        <f>#REF!/#REF!*100</f>
        <v>#REF!</v>
      </c>
      <c r="FQ33" s="54" t="e">
        <f>#REF!/#REF!*100</f>
        <v>#REF!</v>
      </c>
      <c r="FR33" s="54" t="e">
        <f>#REF!/#REF!*100</f>
        <v>#REF!</v>
      </c>
      <c r="FS33" s="20" t="e">
        <f t="shared" si="76"/>
        <v>#REF!</v>
      </c>
      <c r="FT33" s="20" t="e">
        <f t="shared" si="77"/>
        <v>#REF!</v>
      </c>
      <c r="FU33" s="20" t="e">
        <f t="shared" si="78"/>
        <v>#REF!</v>
      </c>
      <c r="FV33" s="20" t="e">
        <f t="shared" si="79"/>
        <v>#REF!</v>
      </c>
      <c r="FW33" s="58" t="e">
        <f>#REF!</f>
        <v>#REF!</v>
      </c>
      <c r="FX33" s="70"/>
      <c r="FZ33" s="56" t="e">
        <f t="shared" si="80"/>
        <v>#REF!</v>
      </c>
      <c r="GA33" s="56" t="e">
        <f t="shared" si="81"/>
        <v>#REF!</v>
      </c>
      <c r="GB33" s="56" t="e">
        <f t="shared" si="82"/>
        <v>#REF!</v>
      </c>
      <c r="GC33" s="56" t="e">
        <f t="shared" si="83"/>
        <v>#REF!</v>
      </c>
      <c r="GD33" s="56" t="str">
        <f t="shared" si="84"/>
        <v>ок</v>
      </c>
    </row>
    <row r="34" spans="1:186" s="78" customFormat="1" ht="32.25" customHeight="1" x14ac:dyDescent="0.3">
      <c r="A34" s="49">
        <v>25</v>
      </c>
      <c r="B34" s="67" t="s">
        <v>35</v>
      </c>
      <c r="C34" s="47">
        <v>43990</v>
      </c>
      <c r="D34" s="46" t="s">
        <v>13</v>
      </c>
      <c r="E34" s="45">
        <f t="shared" si="0"/>
        <v>44</v>
      </c>
      <c r="F34" s="44">
        <v>12</v>
      </c>
      <c r="G34" s="44">
        <v>11</v>
      </c>
      <c r="H34" s="44">
        <v>3</v>
      </c>
      <c r="I34" s="44">
        <v>10</v>
      </c>
      <c r="J34" s="44">
        <v>8</v>
      </c>
      <c r="K34" s="43">
        <f t="shared" si="1"/>
        <v>33</v>
      </c>
      <c r="L34" s="42">
        <v>2</v>
      </c>
      <c r="M34" s="42">
        <v>10</v>
      </c>
      <c r="N34" s="42">
        <v>3</v>
      </c>
      <c r="O34" s="42">
        <v>10</v>
      </c>
      <c r="P34" s="42">
        <v>8</v>
      </c>
      <c r="Q34" s="43">
        <f t="shared" si="2"/>
        <v>19</v>
      </c>
      <c r="R34" s="42">
        <v>1</v>
      </c>
      <c r="S34" s="42">
        <v>6</v>
      </c>
      <c r="T34" s="42">
        <v>3</v>
      </c>
      <c r="U34" s="42">
        <v>6</v>
      </c>
      <c r="V34" s="42">
        <v>3</v>
      </c>
      <c r="W34" s="43">
        <f t="shared" si="3"/>
        <v>18</v>
      </c>
      <c r="X34" s="42">
        <v>1</v>
      </c>
      <c r="Y34" s="42">
        <v>5</v>
      </c>
      <c r="Z34" s="42">
        <v>3</v>
      </c>
      <c r="AA34" s="42">
        <v>6</v>
      </c>
      <c r="AB34" s="42">
        <v>3</v>
      </c>
      <c r="AC34" s="41" t="s">
        <v>13</v>
      </c>
      <c r="AD34" s="40">
        <f t="shared" si="4"/>
        <v>14</v>
      </c>
      <c r="AE34" s="38">
        <v>1</v>
      </c>
      <c r="AF34" s="38">
        <v>6</v>
      </c>
      <c r="AG34" s="38">
        <v>3</v>
      </c>
      <c r="AH34" s="38">
        <v>2</v>
      </c>
      <c r="AI34" s="40">
        <v>2</v>
      </c>
      <c r="AJ34" s="40">
        <f t="shared" si="5"/>
        <v>13</v>
      </c>
      <c r="AK34" s="38">
        <v>1</v>
      </c>
      <c r="AL34" s="38">
        <v>5</v>
      </c>
      <c r="AM34" s="38">
        <v>3</v>
      </c>
      <c r="AN34" s="38">
        <v>2</v>
      </c>
      <c r="AO34" s="40">
        <v>2</v>
      </c>
      <c r="AP34" s="40">
        <f t="shared" si="6"/>
        <v>-26</v>
      </c>
      <c r="AQ34" s="40">
        <f t="shared" si="40"/>
        <v>-11</v>
      </c>
      <c r="AR34" s="40">
        <f t="shared" si="41"/>
        <v>-6</v>
      </c>
      <c r="AS34" s="40">
        <f t="shared" si="42"/>
        <v>0</v>
      </c>
      <c r="AT34" s="40">
        <f t="shared" si="43"/>
        <v>-4</v>
      </c>
      <c r="AU34" s="40">
        <f t="shared" si="44"/>
        <v>-5</v>
      </c>
      <c r="AV34" s="40">
        <f t="shared" si="7"/>
        <v>-1</v>
      </c>
      <c r="AW34" s="40">
        <f t="shared" si="8"/>
        <v>0</v>
      </c>
      <c r="AX34" s="40">
        <f t="shared" si="9"/>
        <v>-1</v>
      </c>
      <c r="AY34" s="40">
        <f t="shared" si="10"/>
        <v>0</v>
      </c>
      <c r="AZ34" s="40">
        <f t="shared" si="11"/>
        <v>0</v>
      </c>
      <c r="BA34" s="40">
        <f t="shared" si="12"/>
        <v>0</v>
      </c>
      <c r="BB34" s="40">
        <f t="shared" si="13"/>
        <v>13</v>
      </c>
      <c r="BC34" s="40">
        <v>1</v>
      </c>
      <c r="BD34" s="40">
        <v>5</v>
      </c>
      <c r="BE34" s="40">
        <v>3</v>
      </c>
      <c r="BF34" s="40">
        <v>2</v>
      </c>
      <c r="BG34" s="40">
        <v>2</v>
      </c>
      <c r="BH34" s="40">
        <f t="shared" si="14"/>
        <v>13</v>
      </c>
      <c r="BI34" s="40">
        <v>1</v>
      </c>
      <c r="BJ34" s="40">
        <v>5</v>
      </c>
      <c r="BK34" s="40">
        <v>3</v>
      </c>
      <c r="BL34" s="40">
        <v>2</v>
      </c>
      <c r="BM34" s="40">
        <v>2</v>
      </c>
      <c r="BN34" s="40"/>
      <c r="BO34" s="40">
        <f t="shared" si="15"/>
        <v>-20</v>
      </c>
      <c r="BP34" s="40">
        <f t="shared" si="16"/>
        <v>-1</v>
      </c>
      <c r="BQ34" s="40">
        <f t="shared" si="17"/>
        <v>-5</v>
      </c>
      <c r="BR34" s="40">
        <f t="shared" si="18"/>
        <v>0</v>
      </c>
      <c r="BS34" s="40">
        <f t="shared" si="19"/>
        <v>-8</v>
      </c>
      <c r="BT34" s="40">
        <f t="shared" si="20"/>
        <v>-6</v>
      </c>
      <c r="BU34" s="40">
        <f t="shared" si="21"/>
        <v>-19</v>
      </c>
      <c r="BV34" s="40">
        <f t="shared" si="22"/>
        <v>-1</v>
      </c>
      <c r="BW34" s="40">
        <f t="shared" si="23"/>
        <v>-4</v>
      </c>
      <c r="BX34" s="40">
        <f t="shared" si="24"/>
        <v>0</v>
      </c>
      <c r="BY34" s="40">
        <f t="shared" si="25"/>
        <v>-8</v>
      </c>
      <c r="BZ34" s="40">
        <f t="shared" si="26"/>
        <v>-6</v>
      </c>
      <c r="CA34" s="40">
        <f t="shared" si="27"/>
        <v>-1</v>
      </c>
      <c r="CB34" s="40">
        <f t="shared" si="45"/>
        <v>0</v>
      </c>
      <c r="CC34" s="40">
        <f t="shared" si="46"/>
        <v>-1</v>
      </c>
      <c r="CD34" s="40">
        <f t="shared" si="47"/>
        <v>0</v>
      </c>
      <c r="CE34" s="40">
        <f t="shared" si="48"/>
        <v>0</v>
      </c>
      <c r="CF34" s="40">
        <f t="shared" si="49"/>
        <v>0</v>
      </c>
      <c r="CG34" s="40">
        <f t="shared" si="28"/>
        <v>-1</v>
      </c>
      <c r="CH34" s="40">
        <f t="shared" si="29"/>
        <v>0</v>
      </c>
      <c r="CI34" s="40">
        <f t="shared" si="30"/>
        <v>-1</v>
      </c>
      <c r="CJ34" s="40">
        <f t="shared" si="31"/>
        <v>0</v>
      </c>
      <c r="CK34" s="40">
        <f t="shared" si="32"/>
        <v>0</v>
      </c>
      <c r="CL34" s="40">
        <f t="shared" si="33"/>
        <v>0</v>
      </c>
      <c r="CM34" s="40">
        <f t="shared" si="34"/>
        <v>787.90000000000009</v>
      </c>
      <c r="CN34" s="40">
        <v>80</v>
      </c>
      <c r="CO34" s="40">
        <v>519.70000000000005</v>
      </c>
      <c r="CP34" s="40">
        <v>56.2</v>
      </c>
      <c r="CQ34" s="40">
        <v>66.400000000000006</v>
      </c>
      <c r="CR34" s="40">
        <v>65.599999999999994</v>
      </c>
      <c r="CS34" s="40">
        <f t="shared" si="35"/>
        <v>762.4</v>
      </c>
      <c r="CT34" s="38">
        <v>128.1</v>
      </c>
      <c r="CU34" s="38">
        <v>448.5</v>
      </c>
      <c r="CV34" s="38">
        <v>72</v>
      </c>
      <c r="CW34" s="38">
        <v>70.5</v>
      </c>
      <c r="CX34" s="38">
        <v>43.3</v>
      </c>
      <c r="CY34" s="40">
        <f t="shared" si="50"/>
        <v>729.1</v>
      </c>
      <c r="CZ34" s="38">
        <v>67.099999999999994</v>
      </c>
      <c r="DA34" s="38">
        <v>485.1</v>
      </c>
      <c r="DB34" s="38">
        <v>52.8</v>
      </c>
      <c r="DC34" s="38">
        <v>67</v>
      </c>
      <c r="DD34" s="38">
        <v>57.1</v>
      </c>
      <c r="DE34" s="40">
        <f t="shared" si="37"/>
        <v>0</v>
      </c>
      <c r="DF34" s="40">
        <f t="shared" si="51"/>
        <v>0</v>
      </c>
      <c r="DG34" s="40">
        <f t="shared" si="52"/>
        <v>0</v>
      </c>
      <c r="DH34" s="40">
        <f t="shared" si="53"/>
        <v>0</v>
      </c>
      <c r="DI34" s="40">
        <f t="shared" si="54"/>
        <v>0</v>
      </c>
      <c r="DJ34" s="40">
        <f t="shared" si="55"/>
        <v>0</v>
      </c>
      <c r="DK34" s="40">
        <f t="shared" si="56"/>
        <v>13</v>
      </c>
      <c r="DL34" s="38">
        <v>1</v>
      </c>
      <c r="DM34" s="38">
        <v>5</v>
      </c>
      <c r="DN34" s="38">
        <v>5</v>
      </c>
      <c r="DO34" s="39"/>
      <c r="DP34" s="38">
        <v>3</v>
      </c>
      <c r="DQ34" s="38">
        <v>2</v>
      </c>
      <c r="DR34" s="39">
        <f>DP34-DQ34</f>
        <v>1</v>
      </c>
      <c r="DS34" s="38">
        <v>2</v>
      </c>
      <c r="DT34" s="38">
        <v>2</v>
      </c>
      <c r="DU34" s="39"/>
      <c r="DV34" s="38">
        <v>2</v>
      </c>
      <c r="DW34" s="37">
        <f t="shared" si="39"/>
        <v>-1</v>
      </c>
      <c r="DX34" s="37">
        <f t="shared" si="57"/>
        <v>0</v>
      </c>
      <c r="DY34" s="37">
        <f t="shared" si="58"/>
        <v>-1</v>
      </c>
      <c r="DZ34" s="37">
        <f t="shared" si="59"/>
        <v>0</v>
      </c>
      <c r="EA34" s="37">
        <f t="shared" si="60"/>
        <v>0</v>
      </c>
      <c r="EB34" s="37">
        <f t="shared" si="61"/>
        <v>0</v>
      </c>
      <c r="EC34" s="34">
        <v>31918</v>
      </c>
      <c r="ED34" s="34">
        <v>31918</v>
      </c>
      <c r="EE34" s="34">
        <v>41706</v>
      </c>
      <c r="EF34" s="34">
        <v>40772</v>
      </c>
      <c r="EG34" s="35">
        <v>42050</v>
      </c>
      <c r="EH34" s="36">
        <v>29993</v>
      </c>
      <c r="EI34" s="36">
        <v>80.8</v>
      </c>
      <c r="EJ34" s="34">
        <v>40875.1</v>
      </c>
      <c r="EK34" s="35">
        <f t="shared" si="62"/>
        <v>29992.959999999999</v>
      </c>
      <c r="EL34" s="35">
        <v>29993</v>
      </c>
      <c r="EM34" s="26">
        <f t="shared" si="63"/>
        <v>0</v>
      </c>
      <c r="EN34" s="27">
        <v>32499.5</v>
      </c>
      <c r="EO34" s="27">
        <v>37598</v>
      </c>
      <c r="EP34" s="34">
        <v>40772</v>
      </c>
      <c r="EQ34" s="27">
        <v>37372</v>
      </c>
      <c r="ER34" s="33">
        <v>29992.959999999999</v>
      </c>
      <c r="ES34" s="32">
        <v>32499.5</v>
      </c>
      <c r="ET34" s="31"/>
      <c r="EU34" s="30">
        <v>40834</v>
      </c>
      <c r="EV34" s="28"/>
      <c r="EW34" s="28"/>
      <c r="EX34" s="28"/>
      <c r="EY34" s="28"/>
      <c r="EZ34" s="29"/>
      <c r="FA34" s="28">
        <v>38638.6</v>
      </c>
      <c r="FB34" s="33">
        <v>29222</v>
      </c>
      <c r="FC34" s="26">
        <f t="shared" si="85"/>
        <v>29222</v>
      </c>
      <c r="FD34" s="25">
        <f t="shared" si="65"/>
        <v>101.82185600601541</v>
      </c>
      <c r="FE34" s="149">
        <f t="shared" si="66"/>
        <v>101.82185600601541</v>
      </c>
      <c r="FF34" s="100">
        <f t="shared" si="67"/>
        <v>0</v>
      </c>
      <c r="FG34" s="149">
        <f t="shared" si="68"/>
        <v>100.15206514274502</v>
      </c>
      <c r="FH34" s="100">
        <f t="shared" si="69"/>
        <v>0</v>
      </c>
      <c r="FI34" s="100">
        <f t="shared" si="70"/>
        <v>0</v>
      </c>
      <c r="FJ34" s="100">
        <f t="shared" si="71"/>
        <v>0</v>
      </c>
      <c r="FK34" s="100">
        <f t="shared" si="72"/>
        <v>0</v>
      </c>
      <c r="FL34" s="24">
        <f>FA34/EJ34*100</f>
        <v>94.52845375301834</v>
      </c>
      <c r="FM34" s="150">
        <f t="shared" si="74"/>
        <v>97.429530129737117</v>
      </c>
      <c r="FN34" s="24">
        <f t="shared" si="86"/>
        <v>97.429400193378456</v>
      </c>
      <c r="FO34" s="23" t="e">
        <f>#REF!/#REF!*100</f>
        <v>#REF!</v>
      </c>
      <c r="FP34" s="54" t="e">
        <f>#REF!/#REF!*100</f>
        <v>#REF!</v>
      </c>
      <c r="FQ34" s="22" t="e">
        <f>#REF!/#REF!*100</f>
        <v>#REF!</v>
      </c>
      <c r="FR34" s="54" t="e">
        <f>#REF!/#REF!*100</f>
        <v>#REF!</v>
      </c>
      <c r="FS34" s="20" t="e">
        <f t="shared" si="76"/>
        <v>#REF!</v>
      </c>
      <c r="FT34" s="20" t="e">
        <f t="shared" si="77"/>
        <v>#REF!</v>
      </c>
      <c r="FU34" s="53" t="e">
        <f t="shared" si="78"/>
        <v>#REF!</v>
      </c>
      <c r="FV34" s="20" t="e">
        <f t="shared" si="79"/>
        <v>#REF!</v>
      </c>
      <c r="FW34" s="52" t="e">
        <f>#REF!</f>
        <v>#REF!</v>
      </c>
      <c r="FX34" s="79"/>
      <c r="FZ34" s="56" t="e">
        <f t="shared" si="80"/>
        <v>#REF!</v>
      </c>
      <c r="GA34" s="56" t="e">
        <f t="shared" si="81"/>
        <v>#REF!</v>
      </c>
      <c r="GB34" s="56" t="e">
        <f t="shared" si="82"/>
        <v>#REF!</v>
      </c>
      <c r="GC34" s="56" t="e">
        <f t="shared" si="83"/>
        <v>#REF!</v>
      </c>
      <c r="GD34" s="56" t="str">
        <f t="shared" si="84"/>
        <v>нарушитель</v>
      </c>
    </row>
    <row r="35" spans="1:186" ht="32.25" customHeight="1" x14ac:dyDescent="0.3">
      <c r="A35" s="49">
        <v>26</v>
      </c>
      <c r="B35" s="67" t="s">
        <v>34</v>
      </c>
      <c r="C35" s="47">
        <v>43990</v>
      </c>
      <c r="D35" s="46" t="s">
        <v>11</v>
      </c>
      <c r="E35" s="45">
        <f t="shared" si="0"/>
        <v>82</v>
      </c>
      <c r="F35" s="44">
        <v>23</v>
      </c>
      <c r="G35" s="44">
        <v>25</v>
      </c>
      <c r="H35" s="44">
        <v>3</v>
      </c>
      <c r="I35" s="44">
        <v>16</v>
      </c>
      <c r="J35" s="44">
        <v>15</v>
      </c>
      <c r="K35" s="43">
        <f t="shared" si="1"/>
        <v>80</v>
      </c>
      <c r="L35" s="42">
        <v>17</v>
      </c>
      <c r="M35" s="42">
        <v>25</v>
      </c>
      <c r="N35" s="42">
        <v>3</v>
      </c>
      <c r="O35" s="42">
        <v>16</v>
      </c>
      <c r="P35" s="42">
        <v>19</v>
      </c>
      <c r="Q35" s="43">
        <f t="shared" si="2"/>
        <v>38</v>
      </c>
      <c r="R35" s="42">
        <v>3</v>
      </c>
      <c r="S35" s="42">
        <v>10</v>
      </c>
      <c r="T35" s="42">
        <v>2</v>
      </c>
      <c r="U35" s="42">
        <v>3</v>
      </c>
      <c r="V35" s="42">
        <v>20</v>
      </c>
      <c r="W35" s="43">
        <f t="shared" si="3"/>
        <v>64</v>
      </c>
      <c r="X35" s="42">
        <v>7</v>
      </c>
      <c r="Y35" s="42">
        <v>18</v>
      </c>
      <c r="Z35" s="42">
        <v>3</v>
      </c>
      <c r="AA35" s="42">
        <v>16</v>
      </c>
      <c r="AB35" s="42">
        <v>20</v>
      </c>
      <c r="AC35" s="41" t="s">
        <v>11</v>
      </c>
      <c r="AD35" s="40">
        <f t="shared" si="4"/>
        <v>25</v>
      </c>
      <c r="AE35" s="38">
        <v>3</v>
      </c>
      <c r="AF35" s="38">
        <v>10</v>
      </c>
      <c r="AG35" s="38">
        <v>2</v>
      </c>
      <c r="AH35" s="38">
        <v>3</v>
      </c>
      <c r="AI35" s="40">
        <v>7</v>
      </c>
      <c r="AJ35" s="40">
        <f t="shared" si="5"/>
        <v>27</v>
      </c>
      <c r="AK35" s="38">
        <v>3</v>
      </c>
      <c r="AL35" s="38">
        <v>10</v>
      </c>
      <c r="AM35" s="38">
        <v>2</v>
      </c>
      <c r="AN35" s="38">
        <v>3</v>
      </c>
      <c r="AO35" s="40">
        <v>9</v>
      </c>
      <c r="AP35" s="40">
        <f t="shared" si="6"/>
        <v>-32</v>
      </c>
      <c r="AQ35" s="40">
        <f t="shared" si="40"/>
        <v>-16</v>
      </c>
      <c r="AR35" s="40">
        <f t="shared" si="41"/>
        <v>-7</v>
      </c>
      <c r="AS35" s="40">
        <f t="shared" si="42"/>
        <v>-1</v>
      </c>
      <c r="AT35" s="40">
        <f t="shared" si="43"/>
        <v>-13</v>
      </c>
      <c r="AU35" s="40">
        <f t="shared" si="44"/>
        <v>5</v>
      </c>
      <c r="AV35" s="40">
        <f t="shared" si="7"/>
        <v>26</v>
      </c>
      <c r="AW35" s="40">
        <f t="shared" si="8"/>
        <v>4</v>
      </c>
      <c r="AX35" s="40">
        <f t="shared" si="9"/>
        <v>8</v>
      </c>
      <c r="AY35" s="40">
        <f t="shared" si="10"/>
        <v>1</v>
      </c>
      <c r="AZ35" s="40">
        <f t="shared" si="11"/>
        <v>13</v>
      </c>
      <c r="BA35" s="40">
        <f t="shared" si="12"/>
        <v>0</v>
      </c>
      <c r="BB35" s="40">
        <f t="shared" si="13"/>
        <v>27</v>
      </c>
      <c r="BC35" s="40">
        <v>3</v>
      </c>
      <c r="BD35" s="40">
        <v>10</v>
      </c>
      <c r="BE35" s="40">
        <v>2</v>
      </c>
      <c r="BF35" s="40">
        <v>3</v>
      </c>
      <c r="BG35" s="40">
        <v>9</v>
      </c>
      <c r="BH35" s="40">
        <f t="shared" si="14"/>
        <v>16</v>
      </c>
      <c r="BI35" s="40">
        <v>0</v>
      </c>
      <c r="BJ35" s="40">
        <v>2</v>
      </c>
      <c r="BK35" s="40">
        <v>2</v>
      </c>
      <c r="BL35" s="40">
        <v>3</v>
      </c>
      <c r="BM35" s="40">
        <v>9</v>
      </c>
      <c r="BN35" s="40"/>
      <c r="BO35" s="40">
        <f t="shared" si="15"/>
        <v>-53</v>
      </c>
      <c r="BP35" s="40">
        <f t="shared" si="16"/>
        <v>-14</v>
      </c>
      <c r="BQ35" s="40">
        <f t="shared" si="17"/>
        <v>-15</v>
      </c>
      <c r="BR35" s="40">
        <f t="shared" si="18"/>
        <v>-1</v>
      </c>
      <c r="BS35" s="40">
        <f t="shared" si="19"/>
        <v>-13</v>
      </c>
      <c r="BT35" s="40">
        <f t="shared" si="20"/>
        <v>-10</v>
      </c>
      <c r="BU35" s="40">
        <f t="shared" si="21"/>
        <v>-55</v>
      </c>
      <c r="BV35" s="40">
        <f t="shared" si="22"/>
        <v>-14</v>
      </c>
      <c r="BW35" s="40">
        <f t="shared" si="23"/>
        <v>-15</v>
      </c>
      <c r="BX35" s="40">
        <f t="shared" si="24"/>
        <v>-1</v>
      </c>
      <c r="BY35" s="40">
        <f t="shared" si="25"/>
        <v>-13</v>
      </c>
      <c r="BZ35" s="40">
        <f t="shared" si="26"/>
        <v>-12</v>
      </c>
      <c r="CA35" s="40">
        <f t="shared" si="27"/>
        <v>-9</v>
      </c>
      <c r="CB35" s="40">
        <f t="shared" si="45"/>
        <v>-3</v>
      </c>
      <c r="CC35" s="40">
        <f t="shared" si="46"/>
        <v>-8</v>
      </c>
      <c r="CD35" s="40">
        <f t="shared" si="47"/>
        <v>0</v>
      </c>
      <c r="CE35" s="40">
        <f t="shared" si="48"/>
        <v>0</v>
      </c>
      <c r="CF35" s="40">
        <f t="shared" si="49"/>
        <v>2</v>
      </c>
      <c r="CG35" s="40">
        <f t="shared" si="28"/>
        <v>2</v>
      </c>
      <c r="CH35" s="40">
        <f t="shared" si="29"/>
        <v>0</v>
      </c>
      <c r="CI35" s="40">
        <f t="shared" si="30"/>
        <v>0</v>
      </c>
      <c r="CJ35" s="40">
        <f t="shared" si="31"/>
        <v>0</v>
      </c>
      <c r="CK35" s="40">
        <f t="shared" si="32"/>
        <v>0</v>
      </c>
      <c r="CL35" s="40">
        <f t="shared" si="33"/>
        <v>2</v>
      </c>
      <c r="CM35" s="40">
        <f t="shared" si="34"/>
        <v>1342</v>
      </c>
      <c r="CN35" s="40">
        <v>393.8</v>
      </c>
      <c r="CO35" s="40">
        <v>667.2</v>
      </c>
      <c r="CP35" s="40">
        <v>43.2</v>
      </c>
      <c r="CQ35" s="40">
        <v>78.7</v>
      </c>
      <c r="CR35" s="40">
        <v>159.1</v>
      </c>
      <c r="CS35" s="40">
        <f t="shared" si="35"/>
        <v>1316.6</v>
      </c>
      <c r="CT35" s="38">
        <v>387.5</v>
      </c>
      <c r="CU35" s="38">
        <v>630.1</v>
      </c>
      <c r="CV35" s="38">
        <v>35.5</v>
      </c>
      <c r="CW35" s="38">
        <v>86</v>
      </c>
      <c r="CX35" s="38">
        <v>177.5</v>
      </c>
      <c r="CY35" s="40">
        <f t="shared" si="50"/>
        <v>1269.4000000000001</v>
      </c>
      <c r="CZ35" s="38">
        <v>310.60000000000002</v>
      </c>
      <c r="DA35" s="38">
        <v>658</v>
      </c>
      <c r="DB35" s="38">
        <v>45.5</v>
      </c>
      <c r="DC35" s="38">
        <v>77.8</v>
      </c>
      <c r="DD35" s="38">
        <v>177.5</v>
      </c>
      <c r="DE35" s="40">
        <f t="shared" si="37"/>
        <v>-11</v>
      </c>
      <c r="DF35" s="40">
        <f t="shared" si="51"/>
        <v>-3</v>
      </c>
      <c r="DG35" s="40">
        <f t="shared" si="52"/>
        <v>-8</v>
      </c>
      <c r="DH35" s="40">
        <f t="shared" si="53"/>
        <v>0</v>
      </c>
      <c r="DI35" s="40">
        <f t="shared" si="54"/>
        <v>0</v>
      </c>
      <c r="DJ35" s="40">
        <f t="shared" si="55"/>
        <v>0</v>
      </c>
      <c r="DK35" s="40">
        <f t="shared" si="56"/>
        <v>25</v>
      </c>
      <c r="DL35" s="38">
        <v>3</v>
      </c>
      <c r="DM35" s="38">
        <v>10</v>
      </c>
      <c r="DN35" s="38">
        <v>10</v>
      </c>
      <c r="DO35" s="39"/>
      <c r="DP35" s="38">
        <v>2</v>
      </c>
      <c r="DQ35" s="38">
        <v>2</v>
      </c>
      <c r="DR35" s="39"/>
      <c r="DS35" s="38">
        <v>3</v>
      </c>
      <c r="DT35" s="38">
        <v>3</v>
      </c>
      <c r="DU35" s="39"/>
      <c r="DV35" s="38">
        <v>7</v>
      </c>
      <c r="DW35" s="37">
        <f t="shared" si="39"/>
        <v>0</v>
      </c>
      <c r="DX35" s="37">
        <f t="shared" si="57"/>
        <v>0</v>
      </c>
      <c r="DY35" s="37">
        <f t="shared" si="58"/>
        <v>0</v>
      </c>
      <c r="DZ35" s="37">
        <f t="shared" si="59"/>
        <v>0</v>
      </c>
      <c r="EA35" s="37">
        <f t="shared" si="60"/>
        <v>0</v>
      </c>
      <c r="EB35" s="37">
        <f t="shared" si="61"/>
        <v>0</v>
      </c>
      <c r="EC35" s="34">
        <v>24166</v>
      </c>
      <c r="ED35" s="34">
        <v>24166</v>
      </c>
      <c r="EE35" s="34">
        <v>29062</v>
      </c>
      <c r="EF35" s="34">
        <v>27796</v>
      </c>
      <c r="EG35" s="35">
        <v>29353</v>
      </c>
      <c r="EH35" s="36">
        <v>29531.7</v>
      </c>
      <c r="EI35" s="36">
        <v>79.599999999999994</v>
      </c>
      <c r="EJ35" s="34">
        <v>29514.400000000001</v>
      </c>
      <c r="EK35" s="35">
        <f t="shared" si="62"/>
        <v>29547.519999999997</v>
      </c>
      <c r="EL35" s="35">
        <v>29531.7</v>
      </c>
      <c r="EM35" s="26">
        <f t="shared" si="63"/>
        <v>0</v>
      </c>
      <c r="EN35" s="27">
        <v>29148.6</v>
      </c>
      <c r="EO35" s="27">
        <v>37598</v>
      </c>
      <c r="EP35" s="34">
        <v>27796</v>
      </c>
      <c r="EQ35" s="27">
        <v>37372</v>
      </c>
      <c r="ER35" s="33">
        <v>29547.519999999997</v>
      </c>
      <c r="ES35" s="32">
        <v>29148.6</v>
      </c>
      <c r="ET35" s="31"/>
      <c r="EU35" s="30">
        <v>29538.1</v>
      </c>
      <c r="EV35" s="28"/>
      <c r="EW35" s="28"/>
      <c r="EX35" s="28"/>
      <c r="EY35" s="28"/>
      <c r="EZ35" s="29"/>
      <c r="FA35" s="28">
        <v>29697.8</v>
      </c>
      <c r="FB35" s="33">
        <v>30072</v>
      </c>
      <c r="FC35" s="26">
        <f t="shared" si="85"/>
        <v>30072</v>
      </c>
      <c r="FD35" s="25">
        <f t="shared" si="65"/>
        <v>120.61822395100555</v>
      </c>
      <c r="FE35" s="149">
        <f t="shared" si="66"/>
        <v>120.61822395100555</v>
      </c>
      <c r="FF35" s="100">
        <f t="shared" si="67"/>
        <v>0</v>
      </c>
      <c r="FG35" s="149">
        <f t="shared" si="68"/>
        <v>106.26744855374875</v>
      </c>
      <c r="FH35" s="100">
        <f t="shared" si="69"/>
        <v>0</v>
      </c>
      <c r="FI35" s="100">
        <f t="shared" si="70"/>
        <v>0</v>
      </c>
      <c r="FJ35" s="100">
        <f t="shared" si="71"/>
        <v>0</v>
      </c>
      <c r="FK35" s="100">
        <f t="shared" si="72"/>
        <v>0</v>
      </c>
      <c r="FL35" s="149">
        <f t="shared" si="73"/>
        <v>100.62139159190089</v>
      </c>
      <c r="FM35" s="149">
        <f t="shared" si="74"/>
        <v>101.77503898804368</v>
      </c>
      <c r="FN35" s="68">
        <f t="shared" si="86"/>
        <v>101.82955942258658</v>
      </c>
      <c r="FO35" s="23" t="e">
        <f>#REF!/#REF!*100</f>
        <v>#REF!</v>
      </c>
      <c r="FP35" s="54" t="e">
        <f>#REF!/#REF!*100</f>
        <v>#REF!</v>
      </c>
      <c r="FQ35" s="22" t="e">
        <f>#REF!/#REF!*100</f>
        <v>#REF!</v>
      </c>
      <c r="FR35" s="54" t="e">
        <f>#REF!/#REF!*100</f>
        <v>#REF!</v>
      </c>
      <c r="FS35" s="20" t="e">
        <f t="shared" si="76"/>
        <v>#REF!</v>
      </c>
      <c r="FT35" s="20" t="e">
        <f t="shared" si="77"/>
        <v>#REF!</v>
      </c>
      <c r="FU35" s="20" t="e">
        <f t="shared" si="78"/>
        <v>#REF!</v>
      </c>
      <c r="FV35" s="20" t="e">
        <f t="shared" si="79"/>
        <v>#REF!</v>
      </c>
      <c r="FW35" s="58" t="e">
        <f>#REF!</f>
        <v>#REF!</v>
      </c>
      <c r="FX35" s="70"/>
      <c r="FZ35" s="56" t="e">
        <f t="shared" si="80"/>
        <v>#REF!</v>
      </c>
      <c r="GA35" s="56" t="e">
        <f t="shared" si="81"/>
        <v>#REF!</v>
      </c>
      <c r="GB35" s="56" t="e">
        <f t="shared" si="82"/>
        <v>#REF!</v>
      </c>
      <c r="GC35" s="56" t="e">
        <f t="shared" si="83"/>
        <v>#REF!</v>
      </c>
      <c r="GD35" s="56" t="str">
        <f t="shared" si="84"/>
        <v>ок</v>
      </c>
    </row>
    <row r="36" spans="1:186" s="50" customFormat="1" ht="32.25" customHeight="1" x14ac:dyDescent="0.3">
      <c r="A36" s="49">
        <v>27</v>
      </c>
      <c r="B36" s="67" t="s">
        <v>33</v>
      </c>
      <c r="C36" s="47">
        <v>43991</v>
      </c>
      <c r="D36" s="46" t="s">
        <v>19</v>
      </c>
      <c r="E36" s="45">
        <f t="shared" si="0"/>
        <v>37</v>
      </c>
      <c r="F36" s="44">
        <v>7</v>
      </c>
      <c r="G36" s="44">
        <v>10</v>
      </c>
      <c r="H36" s="44">
        <v>2</v>
      </c>
      <c r="I36" s="44">
        <v>11</v>
      </c>
      <c r="J36" s="44">
        <v>7</v>
      </c>
      <c r="K36" s="43">
        <f t="shared" si="1"/>
        <v>34</v>
      </c>
      <c r="L36" s="42">
        <v>4</v>
      </c>
      <c r="M36" s="42">
        <v>10</v>
      </c>
      <c r="N36" s="42">
        <v>2</v>
      </c>
      <c r="O36" s="42">
        <v>9</v>
      </c>
      <c r="P36" s="42">
        <v>9</v>
      </c>
      <c r="Q36" s="43">
        <f t="shared" si="2"/>
        <v>27</v>
      </c>
      <c r="R36" s="42">
        <v>1</v>
      </c>
      <c r="S36" s="42">
        <v>6</v>
      </c>
      <c r="T36" s="42">
        <v>2</v>
      </c>
      <c r="U36" s="42">
        <v>8</v>
      </c>
      <c r="V36" s="42">
        <v>10</v>
      </c>
      <c r="W36" s="43">
        <f t="shared" si="3"/>
        <v>33</v>
      </c>
      <c r="X36" s="42">
        <v>4</v>
      </c>
      <c r="Y36" s="42">
        <v>9</v>
      </c>
      <c r="Z36" s="42">
        <v>2</v>
      </c>
      <c r="AA36" s="42">
        <v>8</v>
      </c>
      <c r="AB36" s="42">
        <v>10</v>
      </c>
      <c r="AC36" s="41" t="s">
        <v>19</v>
      </c>
      <c r="AD36" s="40">
        <f t="shared" si="4"/>
        <v>24</v>
      </c>
      <c r="AE36" s="38">
        <v>2</v>
      </c>
      <c r="AF36" s="38">
        <v>6</v>
      </c>
      <c r="AG36" s="38">
        <v>2</v>
      </c>
      <c r="AH36" s="38">
        <v>3</v>
      </c>
      <c r="AI36" s="40">
        <v>11</v>
      </c>
      <c r="AJ36" s="40">
        <f t="shared" si="5"/>
        <v>24</v>
      </c>
      <c r="AK36" s="38">
        <v>2</v>
      </c>
      <c r="AL36" s="38">
        <v>6</v>
      </c>
      <c r="AM36" s="38">
        <v>2</v>
      </c>
      <c r="AN36" s="38">
        <v>3</v>
      </c>
      <c r="AO36" s="40">
        <v>11</v>
      </c>
      <c r="AP36" s="40">
        <f t="shared" si="6"/>
        <v>-4</v>
      </c>
      <c r="AQ36" s="40">
        <f t="shared" si="40"/>
        <v>-3</v>
      </c>
      <c r="AR36" s="40">
        <f t="shared" si="41"/>
        <v>-1</v>
      </c>
      <c r="AS36" s="40">
        <f t="shared" si="42"/>
        <v>0</v>
      </c>
      <c r="AT36" s="40">
        <f t="shared" si="43"/>
        <v>-3</v>
      </c>
      <c r="AU36" s="40">
        <f t="shared" si="44"/>
        <v>3</v>
      </c>
      <c r="AV36" s="40">
        <f t="shared" si="7"/>
        <v>6</v>
      </c>
      <c r="AW36" s="40">
        <f t="shared" si="8"/>
        <v>3</v>
      </c>
      <c r="AX36" s="40">
        <f t="shared" si="9"/>
        <v>3</v>
      </c>
      <c r="AY36" s="40">
        <f t="shared" si="10"/>
        <v>0</v>
      </c>
      <c r="AZ36" s="40">
        <f t="shared" si="11"/>
        <v>0</v>
      </c>
      <c r="BA36" s="40">
        <f t="shared" si="12"/>
        <v>0</v>
      </c>
      <c r="BB36" s="40">
        <f t="shared" si="13"/>
        <v>24</v>
      </c>
      <c r="BC36" s="40">
        <v>2</v>
      </c>
      <c r="BD36" s="40">
        <v>6</v>
      </c>
      <c r="BE36" s="40">
        <v>2</v>
      </c>
      <c r="BF36" s="40">
        <v>3</v>
      </c>
      <c r="BG36" s="40">
        <v>11</v>
      </c>
      <c r="BH36" s="40">
        <f t="shared" si="14"/>
        <v>23</v>
      </c>
      <c r="BI36" s="40">
        <v>1</v>
      </c>
      <c r="BJ36" s="40">
        <v>6</v>
      </c>
      <c r="BK36" s="40">
        <v>2</v>
      </c>
      <c r="BL36" s="40">
        <v>3</v>
      </c>
      <c r="BM36" s="40">
        <v>11</v>
      </c>
      <c r="BN36" s="40"/>
      <c r="BO36" s="40">
        <f t="shared" si="15"/>
        <v>-10</v>
      </c>
      <c r="BP36" s="40">
        <f t="shared" si="16"/>
        <v>-2</v>
      </c>
      <c r="BQ36" s="40">
        <f t="shared" si="17"/>
        <v>-4</v>
      </c>
      <c r="BR36" s="40">
        <f t="shared" si="18"/>
        <v>0</v>
      </c>
      <c r="BS36" s="40">
        <f t="shared" si="19"/>
        <v>-6</v>
      </c>
      <c r="BT36" s="40">
        <f t="shared" si="20"/>
        <v>2</v>
      </c>
      <c r="BU36" s="40">
        <f t="shared" si="21"/>
        <v>-10</v>
      </c>
      <c r="BV36" s="40">
        <f t="shared" si="22"/>
        <v>-2</v>
      </c>
      <c r="BW36" s="40">
        <f t="shared" si="23"/>
        <v>-4</v>
      </c>
      <c r="BX36" s="40">
        <f t="shared" si="24"/>
        <v>0</v>
      </c>
      <c r="BY36" s="40">
        <f t="shared" si="25"/>
        <v>-6</v>
      </c>
      <c r="BZ36" s="40">
        <f t="shared" si="26"/>
        <v>2</v>
      </c>
      <c r="CA36" s="40">
        <f t="shared" si="27"/>
        <v>-1</v>
      </c>
      <c r="CB36" s="40">
        <f t="shared" si="45"/>
        <v>-1</v>
      </c>
      <c r="CC36" s="40">
        <f t="shared" si="46"/>
        <v>0</v>
      </c>
      <c r="CD36" s="40">
        <f t="shared" si="47"/>
        <v>0</v>
      </c>
      <c r="CE36" s="40">
        <f t="shared" si="48"/>
        <v>0</v>
      </c>
      <c r="CF36" s="40">
        <f t="shared" si="49"/>
        <v>0</v>
      </c>
      <c r="CG36" s="40">
        <f t="shared" si="28"/>
        <v>0</v>
      </c>
      <c r="CH36" s="40">
        <f t="shared" si="29"/>
        <v>0</v>
      </c>
      <c r="CI36" s="40">
        <f t="shared" si="30"/>
        <v>0</v>
      </c>
      <c r="CJ36" s="40">
        <f t="shared" si="31"/>
        <v>0</v>
      </c>
      <c r="CK36" s="40">
        <f t="shared" si="32"/>
        <v>0</v>
      </c>
      <c r="CL36" s="40">
        <f t="shared" si="33"/>
        <v>0</v>
      </c>
      <c r="CM36" s="40">
        <f t="shared" si="34"/>
        <v>844.09999999999991</v>
      </c>
      <c r="CN36" s="40">
        <v>140.6</v>
      </c>
      <c r="CO36" s="40">
        <v>416.7</v>
      </c>
      <c r="CP36" s="40">
        <v>37.700000000000003</v>
      </c>
      <c r="CQ36" s="40">
        <v>105.8</v>
      </c>
      <c r="CR36" s="40">
        <v>143.30000000000001</v>
      </c>
      <c r="CS36" s="40">
        <f t="shared" si="35"/>
        <v>854.19999999999993</v>
      </c>
      <c r="CT36" s="38">
        <v>140</v>
      </c>
      <c r="CU36" s="38">
        <v>412</v>
      </c>
      <c r="CV36" s="38">
        <v>34.9</v>
      </c>
      <c r="CW36" s="38">
        <v>95.3</v>
      </c>
      <c r="CX36" s="38">
        <v>172</v>
      </c>
      <c r="CY36" s="40">
        <f t="shared" si="50"/>
        <v>778.7</v>
      </c>
      <c r="CZ36" s="38">
        <v>126.9</v>
      </c>
      <c r="DA36" s="38">
        <v>365.4</v>
      </c>
      <c r="DB36" s="38">
        <v>38.9</v>
      </c>
      <c r="DC36" s="38">
        <v>84.7</v>
      </c>
      <c r="DD36" s="38">
        <v>162.80000000000001</v>
      </c>
      <c r="DE36" s="40">
        <f t="shared" si="37"/>
        <v>-1</v>
      </c>
      <c r="DF36" s="40">
        <f t="shared" si="51"/>
        <v>-1</v>
      </c>
      <c r="DG36" s="40">
        <f t="shared" si="52"/>
        <v>0</v>
      </c>
      <c r="DH36" s="40">
        <f t="shared" si="53"/>
        <v>0</v>
      </c>
      <c r="DI36" s="40">
        <f t="shared" si="54"/>
        <v>0</v>
      </c>
      <c r="DJ36" s="40">
        <f t="shared" si="55"/>
        <v>0</v>
      </c>
      <c r="DK36" s="40">
        <f t="shared" si="56"/>
        <v>24</v>
      </c>
      <c r="DL36" s="38">
        <v>2</v>
      </c>
      <c r="DM36" s="38">
        <v>6</v>
      </c>
      <c r="DN36" s="38">
        <v>6</v>
      </c>
      <c r="DO36" s="39"/>
      <c r="DP36" s="38">
        <v>2</v>
      </c>
      <c r="DQ36" s="38">
        <v>2</v>
      </c>
      <c r="DR36" s="39"/>
      <c r="DS36" s="38">
        <v>3</v>
      </c>
      <c r="DT36" s="38">
        <v>3</v>
      </c>
      <c r="DU36" s="39"/>
      <c r="DV36" s="38">
        <v>11</v>
      </c>
      <c r="DW36" s="37">
        <f t="shared" si="39"/>
        <v>0</v>
      </c>
      <c r="DX36" s="37">
        <f t="shared" si="57"/>
        <v>0</v>
      </c>
      <c r="DY36" s="37">
        <f t="shared" si="58"/>
        <v>0</v>
      </c>
      <c r="DZ36" s="37">
        <f t="shared" si="59"/>
        <v>0</v>
      </c>
      <c r="EA36" s="37">
        <f t="shared" si="60"/>
        <v>0</v>
      </c>
      <c r="EB36" s="37">
        <f t="shared" si="61"/>
        <v>0</v>
      </c>
      <c r="EC36" s="34">
        <v>29626</v>
      </c>
      <c r="ED36" s="34">
        <v>29626</v>
      </c>
      <c r="EE36" s="34">
        <v>33415</v>
      </c>
      <c r="EF36" s="34">
        <v>31046</v>
      </c>
      <c r="EG36" s="35">
        <v>33678.199999999997</v>
      </c>
      <c r="EH36" s="36">
        <v>27914.2</v>
      </c>
      <c r="EI36" s="36">
        <v>75.2</v>
      </c>
      <c r="EJ36" s="34">
        <v>31798</v>
      </c>
      <c r="EK36" s="35">
        <f t="shared" si="62"/>
        <v>27914.240000000002</v>
      </c>
      <c r="EL36" s="35">
        <v>27914.2</v>
      </c>
      <c r="EM36" s="26">
        <f t="shared" si="63"/>
        <v>0</v>
      </c>
      <c r="EN36" s="59">
        <v>30826</v>
      </c>
      <c r="EO36" s="27">
        <v>37598</v>
      </c>
      <c r="EP36" s="34">
        <v>31046</v>
      </c>
      <c r="EQ36" s="27">
        <v>37372</v>
      </c>
      <c r="ER36" s="33">
        <v>27914.240000000002</v>
      </c>
      <c r="ES36" s="34">
        <v>30826</v>
      </c>
      <c r="ET36" s="31"/>
      <c r="EU36" s="30">
        <v>31853.4</v>
      </c>
      <c r="EV36" s="28"/>
      <c r="EW36" s="28"/>
      <c r="EX36" s="28"/>
      <c r="EY36" s="28"/>
      <c r="EZ36" s="29"/>
      <c r="FA36" s="28">
        <v>35979.800000000003</v>
      </c>
      <c r="FB36" s="27">
        <v>28406.400000000001</v>
      </c>
      <c r="FC36" s="26">
        <f t="shared" si="85"/>
        <v>28406.400000000001</v>
      </c>
      <c r="FD36" s="25">
        <f t="shared" si="65"/>
        <v>104.05049618578275</v>
      </c>
      <c r="FE36" s="149">
        <f t="shared" si="66"/>
        <v>104.05049618578275</v>
      </c>
      <c r="FF36" s="100">
        <f t="shared" si="67"/>
        <v>0</v>
      </c>
      <c r="FG36" s="149">
        <f t="shared" si="68"/>
        <v>102.60065708948014</v>
      </c>
      <c r="FH36" s="100">
        <f t="shared" si="69"/>
        <v>0</v>
      </c>
      <c r="FI36" s="100">
        <f t="shared" si="70"/>
        <v>0</v>
      </c>
      <c r="FJ36" s="100">
        <f t="shared" si="71"/>
        <v>0</v>
      </c>
      <c r="FK36" s="100">
        <f t="shared" si="72"/>
        <v>0</v>
      </c>
      <c r="FL36" s="149">
        <f t="shared" si="73"/>
        <v>113.15114158123154</v>
      </c>
      <c r="FM36" s="149">
        <f t="shared" si="74"/>
        <v>101.76311445341159</v>
      </c>
      <c r="FN36" s="68">
        <f t="shared" si="86"/>
        <v>101.76326027613187</v>
      </c>
      <c r="FO36" s="23" t="e">
        <f>#REF!/#REF!*100</f>
        <v>#REF!</v>
      </c>
      <c r="FP36" s="54" t="e">
        <f>#REF!/#REF!*100</f>
        <v>#REF!</v>
      </c>
      <c r="FQ36" s="22" t="e">
        <f>#REF!/#REF!*100</f>
        <v>#REF!</v>
      </c>
      <c r="FR36" s="54" t="e">
        <f>#REF!/#REF!*100</f>
        <v>#REF!</v>
      </c>
      <c r="FS36" s="20" t="e">
        <f t="shared" si="76"/>
        <v>#REF!</v>
      </c>
      <c r="FT36" s="20" t="e">
        <f t="shared" si="77"/>
        <v>#REF!</v>
      </c>
      <c r="FU36" s="20" t="e">
        <f t="shared" si="78"/>
        <v>#REF!</v>
      </c>
      <c r="FV36" s="20" t="e">
        <f t="shared" si="79"/>
        <v>#REF!</v>
      </c>
      <c r="FW36" s="77" t="e">
        <f>#REF!</f>
        <v>#REF!</v>
      </c>
      <c r="FX36" s="51"/>
      <c r="FZ36" s="56" t="e">
        <f t="shared" si="80"/>
        <v>#REF!</v>
      </c>
      <c r="GA36" s="56" t="e">
        <f t="shared" si="81"/>
        <v>#REF!</v>
      </c>
      <c r="GB36" s="56" t="e">
        <f t="shared" si="82"/>
        <v>#REF!</v>
      </c>
      <c r="GC36" s="56" t="e">
        <f t="shared" si="83"/>
        <v>#REF!</v>
      </c>
      <c r="GD36" s="56" t="str">
        <f t="shared" si="84"/>
        <v>ок</v>
      </c>
    </row>
    <row r="37" spans="1:186" s="50" customFormat="1" ht="32.25" customHeight="1" x14ac:dyDescent="0.3">
      <c r="A37" s="49">
        <v>28</v>
      </c>
      <c r="B37" s="48" t="s">
        <v>32</v>
      </c>
      <c r="C37" s="47">
        <v>43991</v>
      </c>
      <c r="D37" s="46" t="s">
        <v>13</v>
      </c>
      <c r="E37" s="45">
        <f t="shared" si="0"/>
        <v>40</v>
      </c>
      <c r="F37" s="44">
        <v>11</v>
      </c>
      <c r="G37" s="44">
        <v>12</v>
      </c>
      <c r="H37" s="44">
        <v>5</v>
      </c>
      <c r="I37" s="44">
        <v>11</v>
      </c>
      <c r="J37" s="44">
        <v>1</v>
      </c>
      <c r="K37" s="43">
        <f t="shared" si="1"/>
        <v>41</v>
      </c>
      <c r="L37" s="42">
        <v>8</v>
      </c>
      <c r="M37" s="42">
        <v>12</v>
      </c>
      <c r="N37" s="42">
        <v>4</v>
      </c>
      <c r="O37" s="42">
        <v>11</v>
      </c>
      <c r="P37" s="42">
        <v>6</v>
      </c>
      <c r="Q37" s="43">
        <f t="shared" si="2"/>
        <v>23</v>
      </c>
      <c r="R37" s="42">
        <v>1</v>
      </c>
      <c r="S37" s="42">
        <v>8</v>
      </c>
      <c r="T37" s="42">
        <v>3</v>
      </c>
      <c r="U37" s="42">
        <v>11</v>
      </c>
      <c r="V37" s="42">
        <v>0</v>
      </c>
      <c r="W37" s="43">
        <f t="shared" si="3"/>
        <v>24</v>
      </c>
      <c r="X37" s="42">
        <v>1</v>
      </c>
      <c r="Y37" s="42">
        <v>9</v>
      </c>
      <c r="Z37" s="42">
        <v>3</v>
      </c>
      <c r="AA37" s="42">
        <v>11</v>
      </c>
      <c r="AB37" s="42">
        <v>0</v>
      </c>
      <c r="AC37" s="41" t="s">
        <v>13</v>
      </c>
      <c r="AD37" s="40">
        <f t="shared" si="4"/>
        <v>24</v>
      </c>
      <c r="AE37" s="38">
        <v>1</v>
      </c>
      <c r="AF37" s="38">
        <v>8</v>
      </c>
      <c r="AG37" s="38">
        <v>3</v>
      </c>
      <c r="AH37" s="38">
        <v>6</v>
      </c>
      <c r="AI37" s="40">
        <v>6</v>
      </c>
      <c r="AJ37" s="40">
        <f t="shared" si="5"/>
        <v>25</v>
      </c>
      <c r="AK37" s="38">
        <v>1</v>
      </c>
      <c r="AL37" s="38">
        <v>9</v>
      </c>
      <c r="AM37" s="38">
        <v>3</v>
      </c>
      <c r="AN37" s="38">
        <v>6</v>
      </c>
      <c r="AO37" s="40">
        <v>6</v>
      </c>
      <c r="AP37" s="40">
        <f t="shared" si="6"/>
        <v>-16</v>
      </c>
      <c r="AQ37" s="40">
        <f t="shared" si="40"/>
        <v>-10</v>
      </c>
      <c r="AR37" s="40">
        <f t="shared" si="41"/>
        <v>-3</v>
      </c>
      <c r="AS37" s="40">
        <f t="shared" si="42"/>
        <v>-2</v>
      </c>
      <c r="AT37" s="40">
        <f t="shared" si="43"/>
        <v>0</v>
      </c>
      <c r="AU37" s="40">
        <f t="shared" si="44"/>
        <v>-1</v>
      </c>
      <c r="AV37" s="40">
        <f t="shared" si="7"/>
        <v>1</v>
      </c>
      <c r="AW37" s="40">
        <f t="shared" si="8"/>
        <v>0</v>
      </c>
      <c r="AX37" s="40">
        <f t="shared" si="9"/>
        <v>1</v>
      </c>
      <c r="AY37" s="40">
        <f t="shared" si="10"/>
        <v>0</v>
      </c>
      <c r="AZ37" s="40">
        <f t="shared" si="11"/>
        <v>0</v>
      </c>
      <c r="BA37" s="40">
        <f t="shared" si="12"/>
        <v>0</v>
      </c>
      <c r="BB37" s="40">
        <f t="shared" si="13"/>
        <v>25</v>
      </c>
      <c r="BC37" s="40">
        <v>1</v>
      </c>
      <c r="BD37" s="40">
        <v>9</v>
      </c>
      <c r="BE37" s="40">
        <v>3</v>
      </c>
      <c r="BF37" s="40">
        <v>6</v>
      </c>
      <c r="BG37" s="40">
        <v>6</v>
      </c>
      <c r="BH37" s="40">
        <f t="shared" si="14"/>
        <v>25</v>
      </c>
      <c r="BI37" s="40">
        <v>1</v>
      </c>
      <c r="BJ37" s="40">
        <v>9</v>
      </c>
      <c r="BK37" s="40">
        <v>3</v>
      </c>
      <c r="BL37" s="40">
        <v>6</v>
      </c>
      <c r="BM37" s="40">
        <v>6</v>
      </c>
      <c r="BN37" s="40"/>
      <c r="BO37" s="40">
        <f t="shared" si="15"/>
        <v>-16</v>
      </c>
      <c r="BP37" s="40">
        <f t="shared" si="16"/>
        <v>-7</v>
      </c>
      <c r="BQ37" s="40">
        <f t="shared" si="17"/>
        <v>-3</v>
      </c>
      <c r="BR37" s="40">
        <f t="shared" si="18"/>
        <v>-1</v>
      </c>
      <c r="BS37" s="40">
        <f t="shared" si="19"/>
        <v>-5</v>
      </c>
      <c r="BT37" s="40">
        <f t="shared" si="20"/>
        <v>0</v>
      </c>
      <c r="BU37" s="40">
        <f t="shared" si="21"/>
        <v>-17</v>
      </c>
      <c r="BV37" s="40">
        <f t="shared" si="22"/>
        <v>-7</v>
      </c>
      <c r="BW37" s="40">
        <f t="shared" si="23"/>
        <v>-4</v>
      </c>
      <c r="BX37" s="40">
        <f t="shared" si="24"/>
        <v>-1</v>
      </c>
      <c r="BY37" s="40">
        <f t="shared" si="25"/>
        <v>-5</v>
      </c>
      <c r="BZ37" s="40">
        <f t="shared" si="26"/>
        <v>0</v>
      </c>
      <c r="CA37" s="40">
        <f t="shared" si="27"/>
        <v>1</v>
      </c>
      <c r="CB37" s="40">
        <f t="shared" si="45"/>
        <v>0</v>
      </c>
      <c r="CC37" s="40">
        <f t="shared" si="46"/>
        <v>1</v>
      </c>
      <c r="CD37" s="40">
        <f t="shared" si="47"/>
        <v>0</v>
      </c>
      <c r="CE37" s="40">
        <f t="shared" si="48"/>
        <v>0</v>
      </c>
      <c r="CF37" s="40">
        <f t="shared" si="49"/>
        <v>0</v>
      </c>
      <c r="CG37" s="40">
        <f t="shared" si="28"/>
        <v>1</v>
      </c>
      <c r="CH37" s="40">
        <f t="shared" si="29"/>
        <v>0</v>
      </c>
      <c r="CI37" s="40">
        <f t="shared" si="30"/>
        <v>1</v>
      </c>
      <c r="CJ37" s="40">
        <f t="shared" si="31"/>
        <v>0</v>
      </c>
      <c r="CK37" s="40">
        <f t="shared" si="32"/>
        <v>0</v>
      </c>
      <c r="CL37" s="40">
        <f t="shared" si="33"/>
        <v>0</v>
      </c>
      <c r="CM37" s="40">
        <f t="shared" si="34"/>
        <v>910.5</v>
      </c>
      <c r="CN37" s="40">
        <v>184.1</v>
      </c>
      <c r="CO37" s="40">
        <v>496.6</v>
      </c>
      <c r="CP37" s="40">
        <v>66.7</v>
      </c>
      <c r="CQ37" s="40">
        <v>89.8</v>
      </c>
      <c r="CR37" s="40">
        <v>73.3</v>
      </c>
      <c r="CS37" s="40">
        <f t="shared" si="35"/>
        <v>826.40000000000009</v>
      </c>
      <c r="CT37" s="38">
        <v>125.1</v>
      </c>
      <c r="CU37" s="38">
        <v>547.70000000000005</v>
      </c>
      <c r="CV37" s="38">
        <v>66.7</v>
      </c>
      <c r="CW37" s="38">
        <v>86.9</v>
      </c>
      <c r="CX37" s="38">
        <v>0</v>
      </c>
      <c r="CY37" s="40">
        <f t="shared" si="50"/>
        <v>775</v>
      </c>
      <c r="CZ37" s="38">
        <v>106.7</v>
      </c>
      <c r="DA37" s="38">
        <v>522.6</v>
      </c>
      <c r="DB37" s="38">
        <v>61.4</v>
      </c>
      <c r="DC37" s="38">
        <v>84.3</v>
      </c>
      <c r="DD37" s="38">
        <v>0</v>
      </c>
      <c r="DE37" s="40">
        <f t="shared" si="37"/>
        <v>0</v>
      </c>
      <c r="DF37" s="40">
        <f t="shared" si="51"/>
        <v>0</v>
      </c>
      <c r="DG37" s="40">
        <f t="shared" si="52"/>
        <v>0</v>
      </c>
      <c r="DH37" s="40">
        <f t="shared" si="53"/>
        <v>0</v>
      </c>
      <c r="DI37" s="40">
        <f t="shared" si="54"/>
        <v>0</v>
      </c>
      <c r="DJ37" s="40">
        <f t="shared" si="55"/>
        <v>0</v>
      </c>
      <c r="DK37" s="40">
        <f t="shared" si="56"/>
        <v>25</v>
      </c>
      <c r="DL37" s="38">
        <v>1</v>
      </c>
      <c r="DM37" s="38">
        <v>9</v>
      </c>
      <c r="DN37" s="38">
        <v>9</v>
      </c>
      <c r="DO37" s="39"/>
      <c r="DP37" s="38">
        <v>3</v>
      </c>
      <c r="DQ37" s="38">
        <v>2</v>
      </c>
      <c r="DR37" s="39">
        <f>DP37-DQ37</f>
        <v>1</v>
      </c>
      <c r="DS37" s="38">
        <v>6</v>
      </c>
      <c r="DT37" s="38">
        <v>6</v>
      </c>
      <c r="DU37" s="39"/>
      <c r="DV37" s="38">
        <v>6</v>
      </c>
      <c r="DW37" s="37">
        <f t="shared" si="39"/>
        <v>1</v>
      </c>
      <c r="DX37" s="37">
        <f t="shared" si="57"/>
        <v>0</v>
      </c>
      <c r="DY37" s="37">
        <f t="shared" si="58"/>
        <v>1</v>
      </c>
      <c r="DZ37" s="37">
        <f t="shared" si="59"/>
        <v>0</v>
      </c>
      <c r="EA37" s="37">
        <f t="shared" si="60"/>
        <v>0</v>
      </c>
      <c r="EB37" s="37">
        <f t="shared" si="61"/>
        <v>0</v>
      </c>
      <c r="EC37" s="34">
        <v>27116</v>
      </c>
      <c r="ED37" s="34">
        <v>27116</v>
      </c>
      <c r="EE37" s="34">
        <v>32949</v>
      </c>
      <c r="EF37" s="34">
        <v>31520</v>
      </c>
      <c r="EG37" s="35">
        <v>32949</v>
      </c>
      <c r="EH37" s="36">
        <v>29621.8</v>
      </c>
      <c r="EI37" s="36">
        <v>79.8</v>
      </c>
      <c r="EJ37" s="34">
        <v>36838.6</v>
      </c>
      <c r="EK37" s="35">
        <f t="shared" si="62"/>
        <v>29621.759999999998</v>
      </c>
      <c r="EL37" s="35">
        <v>29621.8</v>
      </c>
      <c r="EM37" s="26">
        <f t="shared" si="63"/>
        <v>0</v>
      </c>
      <c r="EN37" s="27">
        <v>26041.599999999999</v>
      </c>
      <c r="EO37" s="27">
        <v>37598</v>
      </c>
      <c r="EP37" s="34">
        <v>31520</v>
      </c>
      <c r="EQ37" s="27">
        <v>37372</v>
      </c>
      <c r="ER37" s="33">
        <v>29621.759999999998</v>
      </c>
      <c r="ES37" s="34">
        <v>26041.599999999999</v>
      </c>
      <c r="ET37" s="31"/>
      <c r="EU37" s="30">
        <v>36748.6</v>
      </c>
      <c r="EV37" s="28"/>
      <c r="EW37" s="28"/>
      <c r="EX37" s="28"/>
      <c r="EY37" s="28"/>
      <c r="EZ37" s="29"/>
      <c r="FA37" s="28">
        <v>37345.800000000003</v>
      </c>
      <c r="FB37" s="27">
        <v>29870.400000000001</v>
      </c>
      <c r="FC37" s="26">
        <f t="shared" si="85"/>
        <v>29870.400000000001</v>
      </c>
      <c r="FD37" s="24">
        <f t="shared" si="65"/>
        <v>96.037763681958992</v>
      </c>
      <c r="FE37" s="150">
        <f t="shared" si="66"/>
        <v>96.037763681958992</v>
      </c>
      <c r="FF37" s="100">
        <f t="shared" si="67"/>
        <v>0</v>
      </c>
      <c r="FG37" s="149">
        <f t="shared" si="68"/>
        <v>116.58819796954315</v>
      </c>
      <c r="FH37" s="100">
        <f t="shared" si="69"/>
        <v>0</v>
      </c>
      <c r="FI37" s="100">
        <f t="shared" si="70"/>
        <v>0</v>
      </c>
      <c r="FJ37" s="100">
        <f t="shared" si="71"/>
        <v>0</v>
      </c>
      <c r="FK37" s="100">
        <f t="shared" si="72"/>
        <v>0</v>
      </c>
      <c r="FL37" s="149">
        <f t="shared" si="73"/>
        <v>101.37681670856114</v>
      </c>
      <c r="FM37" s="149">
        <f t="shared" si="74"/>
        <v>100.83938294010891</v>
      </c>
      <c r="FN37" s="24">
        <f t="shared" si="86"/>
        <v>100.83924677095924</v>
      </c>
      <c r="FO37" s="55" t="e">
        <f>#REF!/#REF!*100</f>
        <v>#REF!</v>
      </c>
      <c r="FP37" s="54" t="e">
        <f>#REF!/#REF!*100</f>
        <v>#REF!</v>
      </c>
      <c r="FQ37" s="54" t="e">
        <f>#REF!/#REF!*100</f>
        <v>#REF!</v>
      </c>
      <c r="FR37" s="54" t="e">
        <f>#REF!/#REF!*100</f>
        <v>#REF!</v>
      </c>
      <c r="FS37" s="20" t="e">
        <f t="shared" si="76"/>
        <v>#REF!</v>
      </c>
      <c r="FT37" s="20" t="e">
        <f t="shared" si="77"/>
        <v>#REF!</v>
      </c>
      <c r="FU37" s="53" t="e">
        <f t="shared" si="78"/>
        <v>#REF!</v>
      </c>
      <c r="FV37" s="20" t="e">
        <f t="shared" si="79"/>
        <v>#REF!</v>
      </c>
      <c r="FW37" s="52" t="e">
        <f>#REF!</f>
        <v>#REF!</v>
      </c>
      <c r="FX37" s="51"/>
      <c r="FZ37" s="56" t="e">
        <f t="shared" si="80"/>
        <v>#REF!</v>
      </c>
      <c r="GA37" s="56" t="e">
        <f t="shared" si="81"/>
        <v>#REF!</v>
      </c>
      <c r="GB37" s="56" t="e">
        <f t="shared" si="82"/>
        <v>#REF!</v>
      </c>
      <c r="GC37" s="56" t="e">
        <f t="shared" si="83"/>
        <v>#REF!</v>
      </c>
      <c r="GD37" s="56" t="str">
        <f t="shared" si="84"/>
        <v>ок</v>
      </c>
    </row>
    <row r="38" spans="1:186" s="50" customFormat="1" ht="32.25" customHeight="1" x14ac:dyDescent="0.3">
      <c r="A38" s="49">
        <v>29</v>
      </c>
      <c r="B38" s="48" t="s">
        <v>31</v>
      </c>
      <c r="C38" s="66">
        <v>43992</v>
      </c>
      <c r="D38" s="63" t="s">
        <v>11</v>
      </c>
      <c r="E38" s="65">
        <f t="shared" si="0"/>
        <v>26</v>
      </c>
      <c r="F38" s="64">
        <v>4</v>
      </c>
      <c r="G38" s="64">
        <v>10</v>
      </c>
      <c r="H38" s="64">
        <v>2</v>
      </c>
      <c r="I38" s="64">
        <v>7</v>
      </c>
      <c r="J38" s="64">
        <v>3</v>
      </c>
      <c r="K38" s="65">
        <f t="shared" si="1"/>
        <v>23</v>
      </c>
      <c r="L38" s="64">
        <v>1</v>
      </c>
      <c r="M38" s="64">
        <v>10</v>
      </c>
      <c r="N38" s="64">
        <v>2</v>
      </c>
      <c r="O38" s="64">
        <v>7</v>
      </c>
      <c r="P38" s="64">
        <v>3</v>
      </c>
      <c r="Q38" s="65">
        <f t="shared" si="2"/>
        <v>14</v>
      </c>
      <c r="R38" s="64">
        <v>0</v>
      </c>
      <c r="S38" s="64">
        <v>4</v>
      </c>
      <c r="T38" s="64">
        <v>2</v>
      </c>
      <c r="U38" s="64">
        <v>6</v>
      </c>
      <c r="V38" s="64">
        <v>2</v>
      </c>
      <c r="W38" s="65">
        <f t="shared" si="3"/>
        <v>22</v>
      </c>
      <c r="X38" s="64">
        <v>0</v>
      </c>
      <c r="Y38" s="64">
        <v>11</v>
      </c>
      <c r="Z38" s="64">
        <v>2</v>
      </c>
      <c r="AA38" s="64">
        <v>7</v>
      </c>
      <c r="AB38" s="64">
        <v>2</v>
      </c>
      <c r="AC38" s="63" t="s">
        <v>11</v>
      </c>
      <c r="AD38" s="60">
        <f t="shared" si="4"/>
        <v>10</v>
      </c>
      <c r="AE38" s="61">
        <v>0</v>
      </c>
      <c r="AF38" s="61">
        <v>4</v>
      </c>
      <c r="AG38" s="61">
        <v>2</v>
      </c>
      <c r="AH38" s="61">
        <v>2</v>
      </c>
      <c r="AI38" s="60">
        <v>2</v>
      </c>
      <c r="AJ38" s="60">
        <f t="shared" si="5"/>
        <v>20</v>
      </c>
      <c r="AK38" s="61">
        <v>0</v>
      </c>
      <c r="AL38" s="61">
        <v>9</v>
      </c>
      <c r="AM38" s="61">
        <v>2</v>
      </c>
      <c r="AN38" s="61">
        <v>7</v>
      </c>
      <c r="AO38" s="60">
        <v>2</v>
      </c>
      <c r="AP38" s="60">
        <f t="shared" si="6"/>
        <v>-5</v>
      </c>
      <c r="AQ38" s="60">
        <f t="shared" si="40"/>
        <v>-4</v>
      </c>
      <c r="AR38" s="60">
        <f t="shared" si="41"/>
        <v>1</v>
      </c>
      <c r="AS38" s="60">
        <f t="shared" si="42"/>
        <v>0</v>
      </c>
      <c r="AT38" s="60">
        <f t="shared" si="43"/>
        <v>-1</v>
      </c>
      <c r="AU38" s="60">
        <f t="shared" si="44"/>
        <v>-1</v>
      </c>
      <c r="AV38" s="60">
        <f t="shared" si="7"/>
        <v>8</v>
      </c>
      <c r="AW38" s="60">
        <f t="shared" si="8"/>
        <v>0</v>
      </c>
      <c r="AX38" s="60">
        <f t="shared" si="9"/>
        <v>7</v>
      </c>
      <c r="AY38" s="60">
        <f t="shared" si="10"/>
        <v>0</v>
      </c>
      <c r="AZ38" s="60">
        <f t="shared" si="11"/>
        <v>1</v>
      </c>
      <c r="BA38" s="60">
        <f t="shared" si="12"/>
        <v>0</v>
      </c>
      <c r="BB38" s="60">
        <f t="shared" si="13"/>
        <v>20</v>
      </c>
      <c r="BC38" s="60">
        <v>0</v>
      </c>
      <c r="BD38" s="60">
        <v>9</v>
      </c>
      <c r="BE38" s="60">
        <v>2</v>
      </c>
      <c r="BF38" s="60">
        <v>7</v>
      </c>
      <c r="BG38" s="60">
        <v>2</v>
      </c>
      <c r="BH38" s="60">
        <f t="shared" si="14"/>
        <v>15</v>
      </c>
      <c r="BI38" s="60">
        <v>0</v>
      </c>
      <c r="BJ38" s="60">
        <v>9</v>
      </c>
      <c r="BK38" s="60">
        <v>2</v>
      </c>
      <c r="BL38" s="60">
        <v>2</v>
      </c>
      <c r="BM38" s="60">
        <v>2</v>
      </c>
      <c r="BN38" s="60"/>
      <c r="BO38" s="60">
        <f t="shared" si="15"/>
        <v>-3</v>
      </c>
      <c r="BP38" s="60">
        <f t="shared" si="16"/>
        <v>-1</v>
      </c>
      <c r="BQ38" s="60">
        <f t="shared" si="17"/>
        <v>-1</v>
      </c>
      <c r="BR38" s="60">
        <f t="shared" si="18"/>
        <v>0</v>
      </c>
      <c r="BS38" s="60">
        <f t="shared" si="19"/>
        <v>0</v>
      </c>
      <c r="BT38" s="60">
        <f t="shared" si="20"/>
        <v>-1</v>
      </c>
      <c r="BU38" s="60">
        <f t="shared" si="21"/>
        <v>-13</v>
      </c>
      <c r="BV38" s="60">
        <f t="shared" si="22"/>
        <v>-1</v>
      </c>
      <c r="BW38" s="60">
        <f t="shared" si="23"/>
        <v>-6</v>
      </c>
      <c r="BX38" s="60">
        <f t="shared" si="24"/>
        <v>0</v>
      </c>
      <c r="BY38" s="60">
        <f t="shared" si="25"/>
        <v>-5</v>
      </c>
      <c r="BZ38" s="60">
        <f t="shared" si="26"/>
        <v>-1</v>
      </c>
      <c r="CA38" s="60">
        <f t="shared" si="27"/>
        <v>5</v>
      </c>
      <c r="CB38" s="60">
        <f t="shared" si="45"/>
        <v>0</v>
      </c>
      <c r="CC38" s="60">
        <f t="shared" si="46"/>
        <v>5</v>
      </c>
      <c r="CD38" s="60">
        <f t="shared" si="47"/>
        <v>0</v>
      </c>
      <c r="CE38" s="60">
        <f t="shared" si="48"/>
        <v>0</v>
      </c>
      <c r="CF38" s="60">
        <f t="shared" si="49"/>
        <v>0</v>
      </c>
      <c r="CG38" s="60">
        <f t="shared" si="28"/>
        <v>10</v>
      </c>
      <c r="CH38" s="60">
        <f t="shared" si="29"/>
        <v>0</v>
      </c>
      <c r="CI38" s="60">
        <f t="shared" si="30"/>
        <v>5</v>
      </c>
      <c r="CJ38" s="60">
        <f t="shared" si="31"/>
        <v>0</v>
      </c>
      <c r="CK38" s="60">
        <f t="shared" si="32"/>
        <v>5</v>
      </c>
      <c r="CL38" s="60">
        <f t="shared" si="33"/>
        <v>0</v>
      </c>
      <c r="CM38" s="60">
        <f t="shared" si="34"/>
        <v>518.1</v>
      </c>
      <c r="CN38" s="60">
        <v>38.5</v>
      </c>
      <c r="CO38" s="60">
        <v>336.3</v>
      </c>
      <c r="CP38" s="60">
        <v>27.8</v>
      </c>
      <c r="CQ38" s="60">
        <v>85.4</v>
      </c>
      <c r="CR38" s="60">
        <v>30.1</v>
      </c>
      <c r="CS38" s="60">
        <f t="shared" si="35"/>
        <v>466.6</v>
      </c>
      <c r="CT38" s="61">
        <v>0</v>
      </c>
      <c r="CU38" s="61">
        <v>305.3</v>
      </c>
      <c r="CV38" s="61">
        <v>37.700000000000003</v>
      </c>
      <c r="CW38" s="61">
        <v>82.5</v>
      </c>
      <c r="CX38" s="61">
        <v>41.1</v>
      </c>
      <c r="CY38" s="60">
        <f t="shared" si="50"/>
        <v>489.79999999999995</v>
      </c>
      <c r="CZ38" s="61">
        <v>0</v>
      </c>
      <c r="DA38" s="61">
        <v>355.9</v>
      </c>
      <c r="DB38" s="61">
        <v>21.4</v>
      </c>
      <c r="DC38" s="61">
        <v>72.2</v>
      </c>
      <c r="DD38" s="61">
        <v>40.299999999999997</v>
      </c>
      <c r="DE38" s="60">
        <f t="shared" si="37"/>
        <v>-5</v>
      </c>
      <c r="DF38" s="60">
        <f t="shared" si="51"/>
        <v>0</v>
      </c>
      <c r="DG38" s="60">
        <f t="shared" si="52"/>
        <v>0</v>
      </c>
      <c r="DH38" s="60">
        <f t="shared" si="53"/>
        <v>0</v>
      </c>
      <c r="DI38" s="60">
        <f t="shared" si="54"/>
        <v>-5</v>
      </c>
      <c r="DJ38" s="60">
        <f t="shared" si="55"/>
        <v>0</v>
      </c>
      <c r="DK38" s="60">
        <f t="shared" si="56"/>
        <v>20</v>
      </c>
      <c r="DL38" s="61">
        <v>0</v>
      </c>
      <c r="DM38" s="61">
        <v>9</v>
      </c>
      <c r="DN38" s="61">
        <v>9</v>
      </c>
      <c r="DO38" s="62"/>
      <c r="DP38" s="61">
        <v>2</v>
      </c>
      <c r="DQ38" s="61">
        <v>2</v>
      </c>
      <c r="DR38" s="62"/>
      <c r="DS38" s="61">
        <v>7</v>
      </c>
      <c r="DT38" s="61">
        <v>7</v>
      </c>
      <c r="DU38" s="62"/>
      <c r="DV38" s="61">
        <v>2</v>
      </c>
      <c r="DW38" s="60">
        <f t="shared" si="39"/>
        <v>10</v>
      </c>
      <c r="DX38" s="60">
        <f t="shared" si="57"/>
        <v>0</v>
      </c>
      <c r="DY38" s="60">
        <f t="shared" si="58"/>
        <v>5</v>
      </c>
      <c r="DZ38" s="60">
        <f t="shared" si="59"/>
        <v>0</v>
      </c>
      <c r="EA38" s="60">
        <f t="shared" si="60"/>
        <v>5</v>
      </c>
      <c r="EB38" s="60">
        <f t="shared" si="61"/>
        <v>0</v>
      </c>
      <c r="EC38" s="34">
        <v>28526</v>
      </c>
      <c r="ED38" s="34">
        <v>28526</v>
      </c>
      <c r="EE38" s="34">
        <v>34067</v>
      </c>
      <c r="EF38" s="34">
        <v>32387</v>
      </c>
      <c r="EG38" s="35">
        <v>35783</v>
      </c>
      <c r="EH38" s="36">
        <v>23200</v>
      </c>
      <c r="EI38" s="36">
        <v>62.5</v>
      </c>
      <c r="EJ38" s="34">
        <v>33496.800000000003</v>
      </c>
      <c r="EK38" s="35">
        <f t="shared" si="62"/>
        <v>23200</v>
      </c>
      <c r="EL38" s="35">
        <v>23200</v>
      </c>
      <c r="EM38" s="26">
        <f t="shared" si="63"/>
        <v>0</v>
      </c>
      <c r="EN38" s="27">
        <v>29046.400000000001</v>
      </c>
      <c r="EO38" s="27">
        <v>37598</v>
      </c>
      <c r="EP38" s="34">
        <v>32387</v>
      </c>
      <c r="EQ38" s="27">
        <v>37372</v>
      </c>
      <c r="ER38" s="33">
        <v>23200</v>
      </c>
      <c r="ES38" s="32">
        <v>29046.400000000001</v>
      </c>
      <c r="ET38" s="31"/>
      <c r="EU38" s="30">
        <v>32239</v>
      </c>
      <c r="EV38" s="28"/>
      <c r="EW38" s="28"/>
      <c r="EX38" s="28"/>
      <c r="EY38" s="28"/>
      <c r="EZ38" s="29"/>
      <c r="FA38" s="28">
        <v>35916.199999999997</v>
      </c>
      <c r="FB38" s="33">
        <v>23330</v>
      </c>
      <c r="FC38" s="26">
        <f t="shared" si="85"/>
        <v>23330</v>
      </c>
      <c r="FD38" s="25">
        <f t="shared" si="65"/>
        <v>101.82430063801445</v>
      </c>
      <c r="FE38" s="149">
        <f t="shared" si="66"/>
        <v>101.82430063801445</v>
      </c>
      <c r="FF38" s="100">
        <f t="shared" si="67"/>
        <v>0</v>
      </c>
      <c r="FG38" s="149">
        <f t="shared" si="68"/>
        <v>99.543026522987617</v>
      </c>
      <c r="FH38" s="100">
        <f t="shared" si="69"/>
        <v>0</v>
      </c>
      <c r="FI38" s="100">
        <f t="shared" si="70"/>
        <v>0</v>
      </c>
      <c r="FJ38" s="100">
        <f t="shared" si="71"/>
        <v>0</v>
      </c>
      <c r="FK38" s="100">
        <f t="shared" si="72"/>
        <v>0</v>
      </c>
      <c r="FL38" s="149">
        <f t="shared" si="73"/>
        <v>107.22277948938404</v>
      </c>
      <c r="FM38" s="149">
        <f t="shared" si="74"/>
        <v>100.56034482758621</v>
      </c>
      <c r="FN38" s="24">
        <f t="shared" si="86"/>
        <v>100.56034482758621</v>
      </c>
      <c r="FO38" s="23" t="e">
        <f>#REF!/#REF!*100</f>
        <v>#REF!</v>
      </c>
      <c r="FP38" s="54" t="e">
        <f>#REF!/#REF!*100</f>
        <v>#REF!</v>
      </c>
      <c r="FQ38" s="54" t="e">
        <f>#REF!/#REF!*100</f>
        <v>#REF!</v>
      </c>
      <c r="FR38" s="21" t="e">
        <f>#REF!/#REF!*100</f>
        <v>#REF!</v>
      </c>
      <c r="FS38" s="20" t="e">
        <f t="shared" si="76"/>
        <v>#REF!</v>
      </c>
      <c r="FT38" s="20" t="e">
        <f t="shared" si="77"/>
        <v>#REF!</v>
      </c>
      <c r="FU38" s="53" t="e">
        <f t="shared" si="78"/>
        <v>#REF!</v>
      </c>
      <c r="FV38" s="20" t="e">
        <f t="shared" si="79"/>
        <v>#REF!</v>
      </c>
      <c r="FW38" s="52" t="e">
        <f>#REF!</f>
        <v>#REF!</v>
      </c>
      <c r="FX38" s="51"/>
      <c r="FZ38" s="56" t="e">
        <f t="shared" si="80"/>
        <v>#REF!</v>
      </c>
      <c r="GA38" s="56" t="e">
        <f t="shared" si="81"/>
        <v>#REF!</v>
      </c>
      <c r="GB38" s="56" t="e">
        <f t="shared" si="82"/>
        <v>#REF!</v>
      </c>
      <c r="GC38" s="56" t="e">
        <f t="shared" si="83"/>
        <v>#REF!</v>
      </c>
      <c r="GD38" s="56" t="str">
        <f t="shared" si="84"/>
        <v>ок</v>
      </c>
    </row>
    <row r="39" spans="1:186" ht="32.25" customHeight="1" x14ac:dyDescent="0.3">
      <c r="A39" s="49">
        <v>30</v>
      </c>
      <c r="B39" s="67" t="s">
        <v>30</v>
      </c>
      <c r="C39" s="66">
        <v>43992</v>
      </c>
      <c r="D39" s="63" t="s">
        <v>19</v>
      </c>
      <c r="E39" s="65">
        <f t="shared" si="0"/>
        <v>22</v>
      </c>
      <c r="F39" s="64">
        <v>3</v>
      </c>
      <c r="G39" s="64">
        <v>8</v>
      </c>
      <c r="H39" s="64">
        <v>2</v>
      </c>
      <c r="I39" s="64">
        <v>8</v>
      </c>
      <c r="J39" s="64">
        <v>1</v>
      </c>
      <c r="K39" s="65">
        <f t="shared" si="1"/>
        <v>20</v>
      </c>
      <c r="L39" s="64">
        <v>1</v>
      </c>
      <c r="M39" s="64">
        <v>8</v>
      </c>
      <c r="N39" s="64">
        <v>2</v>
      </c>
      <c r="O39" s="64">
        <v>8</v>
      </c>
      <c r="P39" s="64">
        <v>1</v>
      </c>
      <c r="Q39" s="65">
        <f t="shared" si="2"/>
        <v>20</v>
      </c>
      <c r="R39" s="64">
        <v>1</v>
      </c>
      <c r="S39" s="64">
        <v>6</v>
      </c>
      <c r="T39" s="64">
        <v>2</v>
      </c>
      <c r="U39" s="64">
        <v>8</v>
      </c>
      <c r="V39" s="64">
        <v>3</v>
      </c>
      <c r="W39" s="65">
        <f t="shared" si="3"/>
        <v>21</v>
      </c>
      <c r="X39" s="64">
        <v>1</v>
      </c>
      <c r="Y39" s="64">
        <v>7</v>
      </c>
      <c r="Z39" s="64">
        <v>2</v>
      </c>
      <c r="AA39" s="64">
        <v>8</v>
      </c>
      <c r="AB39" s="64">
        <v>3</v>
      </c>
      <c r="AC39" s="75" t="s">
        <v>19</v>
      </c>
      <c r="AD39" s="60">
        <f t="shared" si="4"/>
        <v>14</v>
      </c>
      <c r="AE39" s="61">
        <v>1</v>
      </c>
      <c r="AF39" s="61">
        <v>6</v>
      </c>
      <c r="AG39" s="61">
        <v>2</v>
      </c>
      <c r="AH39" s="61">
        <v>2</v>
      </c>
      <c r="AI39" s="60">
        <v>3</v>
      </c>
      <c r="AJ39" s="60">
        <f t="shared" si="5"/>
        <v>14</v>
      </c>
      <c r="AK39" s="61">
        <v>1</v>
      </c>
      <c r="AL39" s="61">
        <v>6</v>
      </c>
      <c r="AM39" s="61">
        <v>2</v>
      </c>
      <c r="AN39" s="61">
        <v>2</v>
      </c>
      <c r="AO39" s="60">
        <v>3</v>
      </c>
      <c r="AP39" s="60">
        <f t="shared" si="6"/>
        <v>-1</v>
      </c>
      <c r="AQ39" s="60">
        <f t="shared" si="40"/>
        <v>-2</v>
      </c>
      <c r="AR39" s="60">
        <f t="shared" si="41"/>
        <v>-1</v>
      </c>
      <c r="AS39" s="60">
        <f t="shared" si="42"/>
        <v>0</v>
      </c>
      <c r="AT39" s="60">
        <f t="shared" si="43"/>
        <v>0</v>
      </c>
      <c r="AU39" s="60">
        <f t="shared" si="44"/>
        <v>2</v>
      </c>
      <c r="AV39" s="60">
        <f t="shared" si="7"/>
        <v>1</v>
      </c>
      <c r="AW39" s="60">
        <f t="shared" si="8"/>
        <v>0</v>
      </c>
      <c r="AX39" s="60">
        <f t="shared" si="9"/>
        <v>1</v>
      </c>
      <c r="AY39" s="60">
        <f t="shared" si="10"/>
        <v>0</v>
      </c>
      <c r="AZ39" s="60">
        <f t="shared" si="11"/>
        <v>0</v>
      </c>
      <c r="BA39" s="60">
        <f t="shared" si="12"/>
        <v>0</v>
      </c>
      <c r="BB39" s="60">
        <f t="shared" si="13"/>
        <v>14</v>
      </c>
      <c r="BC39" s="60">
        <v>1</v>
      </c>
      <c r="BD39" s="60">
        <v>6</v>
      </c>
      <c r="BE39" s="60">
        <v>2</v>
      </c>
      <c r="BF39" s="60">
        <v>2</v>
      </c>
      <c r="BG39" s="60">
        <v>3</v>
      </c>
      <c r="BH39" s="60">
        <f t="shared" si="14"/>
        <v>14</v>
      </c>
      <c r="BI39" s="60">
        <v>1</v>
      </c>
      <c r="BJ39" s="60">
        <v>6</v>
      </c>
      <c r="BK39" s="60">
        <v>2</v>
      </c>
      <c r="BL39" s="60">
        <v>2</v>
      </c>
      <c r="BM39" s="60">
        <v>3</v>
      </c>
      <c r="BN39" s="60"/>
      <c r="BO39" s="60">
        <f t="shared" si="15"/>
        <v>-6</v>
      </c>
      <c r="BP39" s="60">
        <f t="shared" si="16"/>
        <v>0</v>
      </c>
      <c r="BQ39" s="60">
        <f t="shared" si="17"/>
        <v>-2</v>
      </c>
      <c r="BR39" s="60">
        <f t="shared" si="18"/>
        <v>0</v>
      </c>
      <c r="BS39" s="60">
        <f t="shared" si="19"/>
        <v>-6</v>
      </c>
      <c r="BT39" s="60">
        <f t="shared" si="20"/>
        <v>2</v>
      </c>
      <c r="BU39" s="60">
        <f t="shared" si="21"/>
        <v>-6</v>
      </c>
      <c r="BV39" s="60">
        <f t="shared" si="22"/>
        <v>0</v>
      </c>
      <c r="BW39" s="60">
        <f t="shared" si="23"/>
        <v>-2</v>
      </c>
      <c r="BX39" s="60">
        <f t="shared" si="24"/>
        <v>0</v>
      </c>
      <c r="BY39" s="60">
        <f t="shared" si="25"/>
        <v>-6</v>
      </c>
      <c r="BZ39" s="60">
        <f t="shared" si="26"/>
        <v>2</v>
      </c>
      <c r="CA39" s="60">
        <f t="shared" si="27"/>
        <v>0</v>
      </c>
      <c r="CB39" s="60">
        <f t="shared" si="45"/>
        <v>0</v>
      </c>
      <c r="CC39" s="60">
        <f t="shared" si="46"/>
        <v>0</v>
      </c>
      <c r="CD39" s="60">
        <f t="shared" si="47"/>
        <v>0</v>
      </c>
      <c r="CE39" s="60">
        <f t="shared" si="48"/>
        <v>0</v>
      </c>
      <c r="CF39" s="60">
        <f t="shared" si="49"/>
        <v>0</v>
      </c>
      <c r="CG39" s="60">
        <f t="shared" si="28"/>
        <v>0</v>
      </c>
      <c r="CH39" s="60">
        <f t="shared" si="29"/>
        <v>0</v>
      </c>
      <c r="CI39" s="60">
        <f t="shared" si="30"/>
        <v>0</v>
      </c>
      <c r="CJ39" s="60">
        <f t="shared" si="31"/>
        <v>0</v>
      </c>
      <c r="CK39" s="60">
        <f t="shared" si="32"/>
        <v>0</v>
      </c>
      <c r="CL39" s="60">
        <f t="shared" si="33"/>
        <v>0</v>
      </c>
      <c r="CM39" s="60">
        <f t="shared" si="34"/>
        <v>551.20000000000005</v>
      </c>
      <c r="CN39" s="60">
        <v>103.3</v>
      </c>
      <c r="CO39" s="60">
        <v>339.9</v>
      </c>
      <c r="CP39" s="60">
        <v>39</v>
      </c>
      <c r="CQ39" s="60">
        <v>62.3</v>
      </c>
      <c r="CR39" s="60">
        <v>6.7</v>
      </c>
      <c r="CS39" s="60">
        <f t="shared" si="35"/>
        <v>539.9</v>
      </c>
      <c r="CT39" s="61">
        <v>96.2</v>
      </c>
      <c r="CU39" s="61">
        <v>329</v>
      </c>
      <c r="CV39" s="61">
        <v>34</v>
      </c>
      <c r="CW39" s="61">
        <v>47.9</v>
      </c>
      <c r="CX39" s="61">
        <v>32.799999999999997</v>
      </c>
      <c r="CY39" s="60">
        <f t="shared" si="50"/>
        <v>547.1</v>
      </c>
      <c r="CZ39" s="61">
        <v>94.3</v>
      </c>
      <c r="DA39" s="61">
        <v>335</v>
      </c>
      <c r="DB39" s="61">
        <v>37.9</v>
      </c>
      <c r="DC39" s="61">
        <v>47.3</v>
      </c>
      <c r="DD39" s="61">
        <v>32.6</v>
      </c>
      <c r="DE39" s="60">
        <f t="shared" si="37"/>
        <v>0</v>
      </c>
      <c r="DF39" s="60">
        <f t="shared" si="51"/>
        <v>0</v>
      </c>
      <c r="DG39" s="60">
        <f t="shared" si="52"/>
        <v>0</v>
      </c>
      <c r="DH39" s="60">
        <f t="shared" si="53"/>
        <v>0</v>
      </c>
      <c r="DI39" s="60">
        <f t="shared" si="54"/>
        <v>0</v>
      </c>
      <c r="DJ39" s="60">
        <f t="shared" si="55"/>
        <v>0</v>
      </c>
      <c r="DK39" s="60">
        <f t="shared" si="56"/>
        <v>14</v>
      </c>
      <c r="DL39" s="61">
        <v>2</v>
      </c>
      <c r="DM39" s="61">
        <v>5</v>
      </c>
      <c r="DN39" s="61">
        <v>6</v>
      </c>
      <c r="DO39" s="62">
        <f>DM39-DN39</f>
        <v>-1</v>
      </c>
      <c r="DP39" s="61">
        <v>2</v>
      </c>
      <c r="DQ39" s="61">
        <v>2</v>
      </c>
      <c r="DR39" s="62"/>
      <c r="DS39" s="61">
        <v>2</v>
      </c>
      <c r="DT39" s="61">
        <v>2</v>
      </c>
      <c r="DU39" s="62"/>
      <c r="DV39" s="61">
        <v>3</v>
      </c>
      <c r="DW39" s="60">
        <f t="shared" si="39"/>
        <v>0</v>
      </c>
      <c r="DX39" s="60">
        <f t="shared" si="57"/>
        <v>1</v>
      </c>
      <c r="DY39" s="60">
        <f t="shared" si="58"/>
        <v>-1</v>
      </c>
      <c r="DZ39" s="60">
        <f t="shared" si="59"/>
        <v>0</v>
      </c>
      <c r="EA39" s="60">
        <f t="shared" si="60"/>
        <v>0</v>
      </c>
      <c r="EB39" s="60">
        <f t="shared" si="61"/>
        <v>0</v>
      </c>
      <c r="EC39" s="34">
        <v>26631</v>
      </c>
      <c r="ED39" s="34">
        <v>26631</v>
      </c>
      <c r="EE39" s="34">
        <v>34890</v>
      </c>
      <c r="EF39" s="34">
        <v>33475</v>
      </c>
      <c r="EG39" s="35">
        <v>36556.074639999999</v>
      </c>
      <c r="EH39" s="36">
        <v>27424.76</v>
      </c>
      <c r="EI39" s="36">
        <v>79.400000000000006</v>
      </c>
      <c r="EJ39" s="34">
        <v>36320.199999999997</v>
      </c>
      <c r="EK39" s="35">
        <f t="shared" si="62"/>
        <v>29473.280000000002</v>
      </c>
      <c r="EL39" s="35">
        <v>29462.6</v>
      </c>
      <c r="EM39" s="26">
        <f t="shared" si="63"/>
        <v>2037.8400000000001</v>
      </c>
      <c r="EN39" s="27">
        <v>27413.4</v>
      </c>
      <c r="EO39" s="27">
        <v>37598</v>
      </c>
      <c r="EP39" s="34">
        <v>33475</v>
      </c>
      <c r="EQ39" s="27">
        <v>37372</v>
      </c>
      <c r="ER39" s="33">
        <v>29473.280000000002</v>
      </c>
      <c r="ES39" s="32">
        <v>27413.4</v>
      </c>
      <c r="ET39" s="31"/>
      <c r="EU39" s="30">
        <v>34764.800000000003</v>
      </c>
      <c r="EV39" s="28"/>
      <c r="EW39" s="28"/>
      <c r="EX39" s="28"/>
      <c r="EY39" s="28"/>
      <c r="EZ39" s="29"/>
      <c r="FA39" s="28">
        <v>36301.800000000003</v>
      </c>
      <c r="FB39" s="27">
        <v>30837.4</v>
      </c>
      <c r="FC39" s="26">
        <f t="shared" si="85"/>
        <v>30837.4</v>
      </c>
      <c r="FD39" s="25">
        <f t="shared" si="65"/>
        <v>102.93792948068041</v>
      </c>
      <c r="FE39" s="149">
        <f t="shared" si="66"/>
        <v>102.93792948068041</v>
      </c>
      <c r="FF39" s="100">
        <f t="shared" si="67"/>
        <v>0</v>
      </c>
      <c r="FG39" s="149">
        <f t="shared" si="68"/>
        <v>103.85302464525768</v>
      </c>
      <c r="FH39" s="100">
        <f t="shared" si="69"/>
        <v>0</v>
      </c>
      <c r="FI39" s="100">
        <f t="shared" si="70"/>
        <v>0</v>
      </c>
      <c r="FJ39" s="100">
        <f t="shared" si="71"/>
        <v>0</v>
      </c>
      <c r="FK39" s="100">
        <f t="shared" si="72"/>
        <v>0</v>
      </c>
      <c r="FL39" s="150">
        <f t="shared" si="73"/>
        <v>99.949339486016058</v>
      </c>
      <c r="FM39" s="149">
        <f t="shared" si="74"/>
        <v>104.62832775992356</v>
      </c>
      <c r="FN39" s="24">
        <f t="shared" si="86"/>
        <v>104.66625484512571</v>
      </c>
      <c r="FO39" s="23" t="e">
        <f>#REF!/#REF!*100</f>
        <v>#REF!</v>
      </c>
      <c r="FP39" s="54" t="e">
        <f>#REF!/#REF!*100</f>
        <v>#REF!</v>
      </c>
      <c r="FQ39" s="54" t="e">
        <f>#REF!/#REF!*100</f>
        <v>#REF!</v>
      </c>
      <c r="FR39" s="22" t="e">
        <f>#REF!/#REF!*100</f>
        <v>#REF!</v>
      </c>
      <c r="FS39" s="20" t="e">
        <f t="shared" si="76"/>
        <v>#REF!</v>
      </c>
      <c r="FT39" s="20" t="e">
        <f t="shared" si="77"/>
        <v>#REF!</v>
      </c>
      <c r="FU39" s="20" t="e">
        <f t="shared" si="78"/>
        <v>#REF!</v>
      </c>
      <c r="FV39" s="20" t="e">
        <f t="shared" si="79"/>
        <v>#REF!</v>
      </c>
      <c r="FW39" s="76" t="e">
        <f>#REF!</f>
        <v>#REF!</v>
      </c>
      <c r="FX39" s="70"/>
      <c r="FZ39" s="56" t="e">
        <f t="shared" si="80"/>
        <v>#REF!</v>
      </c>
      <c r="GA39" s="56" t="e">
        <f t="shared" si="81"/>
        <v>#REF!</v>
      </c>
      <c r="GB39" s="56" t="e">
        <f t="shared" si="82"/>
        <v>#REF!</v>
      </c>
      <c r="GC39" s="56" t="e">
        <f t="shared" si="83"/>
        <v>#REF!</v>
      </c>
      <c r="GD39" s="56" t="str">
        <f t="shared" si="84"/>
        <v>ок</v>
      </c>
    </row>
    <row r="40" spans="1:186" ht="32.25" customHeight="1" x14ac:dyDescent="0.3">
      <c r="A40" s="49">
        <v>31</v>
      </c>
      <c r="B40" s="48" t="s">
        <v>29</v>
      </c>
      <c r="C40" s="47">
        <v>43993</v>
      </c>
      <c r="D40" s="46" t="s">
        <v>13</v>
      </c>
      <c r="E40" s="45">
        <f t="shared" si="0"/>
        <v>17</v>
      </c>
      <c r="F40" s="44">
        <v>2</v>
      </c>
      <c r="G40" s="44">
        <v>10</v>
      </c>
      <c r="H40" s="44">
        <v>2</v>
      </c>
      <c r="I40" s="44">
        <v>2</v>
      </c>
      <c r="J40" s="44">
        <v>1</v>
      </c>
      <c r="K40" s="43">
        <f t="shared" si="1"/>
        <v>13</v>
      </c>
      <c r="L40" s="42">
        <v>1</v>
      </c>
      <c r="M40" s="42">
        <v>7</v>
      </c>
      <c r="N40" s="42">
        <v>2</v>
      </c>
      <c r="O40" s="42">
        <v>2</v>
      </c>
      <c r="P40" s="42">
        <v>1</v>
      </c>
      <c r="Q40" s="43">
        <f t="shared" si="2"/>
        <v>12</v>
      </c>
      <c r="R40" s="42">
        <v>1</v>
      </c>
      <c r="S40" s="42">
        <v>4</v>
      </c>
      <c r="T40" s="42">
        <v>2</v>
      </c>
      <c r="U40" s="42">
        <v>2</v>
      </c>
      <c r="V40" s="42">
        <v>3</v>
      </c>
      <c r="W40" s="43">
        <f t="shared" si="3"/>
        <v>14</v>
      </c>
      <c r="X40" s="42">
        <v>1</v>
      </c>
      <c r="Y40" s="42">
        <v>6</v>
      </c>
      <c r="Z40" s="42">
        <v>2</v>
      </c>
      <c r="AA40" s="42">
        <v>2</v>
      </c>
      <c r="AB40" s="42">
        <v>3</v>
      </c>
      <c r="AC40" s="41" t="s">
        <v>13</v>
      </c>
      <c r="AD40" s="40">
        <f t="shared" si="4"/>
        <v>14</v>
      </c>
      <c r="AE40" s="38">
        <v>1</v>
      </c>
      <c r="AF40" s="38">
        <v>6</v>
      </c>
      <c r="AG40" s="38">
        <v>2</v>
      </c>
      <c r="AH40" s="38">
        <v>2</v>
      </c>
      <c r="AI40" s="40">
        <v>3</v>
      </c>
      <c r="AJ40" s="40">
        <f t="shared" si="5"/>
        <v>14</v>
      </c>
      <c r="AK40" s="38">
        <v>1</v>
      </c>
      <c r="AL40" s="38">
        <v>6</v>
      </c>
      <c r="AM40" s="38">
        <v>2</v>
      </c>
      <c r="AN40" s="38">
        <v>2</v>
      </c>
      <c r="AO40" s="40">
        <v>3</v>
      </c>
      <c r="AP40" s="40">
        <f t="shared" si="6"/>
        <v>-3</v>
      </c>
      <c r="AQ40" s="40">
        <f t="shared" si="40"/>
        <v>-1</v>
      </c>
      <c r="AR40" s="40">
        <f t="shared" si="41"/>
        <v>-4</v>
      </c>
      <c r="AS40" s="40">
        <f t="shared" si="42"/>
        <v>0</v>
      </c>
      <c r="AT40" s="40">
        <f t="shared" si="43"/>
        <v>0</v>
      </c>
      <c r="AU40" s="40">
        <f t="shared" si="44"/>
        <v>2</v>
      </c>
      <c r="AV40" s="40">
        <f t="shared" si="7"/>
        <v>2</v>
      </c>
      <c r="AW40" s="40">
        <f t="shared" si="8"/>
        <v>0</v>
      </c>
      <c r="AX40" s="40">
        <f t="shared" si="9"/>
        <v>2</v>
      </c>
      <c r="AY40" s="40">
        <f t="shared" si="10"/>
        <v>0</v>
      </c>
      <c r="AZ40" s="40">
        <f t="shared" si="11"/>
        <v>0</v>
      </c>
      <c r="BA40" s="40">
        <f t="shared" si="12"/>
        <v>0</v>
      </c>
      <c r="BB40" s="40">
        <f t="shared" si="13"/>
        <v>14</v>
      </c>
      <c r="BC40" s="40">
        <v>1</v>
      </c>
      <c r="BD40" s="40">
        <v>6</v>
      </c>
      <c r="BE40" s="40">
        <v>2</v>
      </c>
      <c r="BF40" s="40">
        <v>2</v>
      </c>
      <c r="BG40" s="40">
        <v>3</v>
      </c>
      <c r="BH40" s="40">
        <f t="shared" si="14"/>
        <v>14</v>
      </c>
      <c r="BI40" s="40">
        <v>1</v>
      </c>
      <c r="BJ40" s="40">
        <v>6</v>
      </c>
      <c r="BK40" s="40">
        <v>2</v>
      </c>
      <c r="BL40" s="40">
        <v>2</v>
      </c>
      <c r="BM40" s="40">
        <v>3</v>
      </c>
      <c r="BN40" s="40"/>
      <c r="BO40" s="40">
        <f t="shared" si="15"/>
        <v>1</v>
      </c>
      <c r="BP40" s="40">
        <f t="shared" si="16"/>
        <v>0</v>
      </c>
      <c r="BQ40" s="40">
        <f t="shared" si="17"/>
        <v>-1</v>
      </c>
      <c r="BR40" s="40">
        <f t="shared" si="18"/>
        <v>0</v>
      </c>
      <c r="BS40" s="40">
        <f t="shared" si="19"/>
        <v>0</v>
      </c>
      <c r="BT40" s="40">
        <f t="shared" si="20"/>
        <v>2</v>
      </c>
      <c r="BU40" s="40">
        <f t="shared" si="21"/>
        <v>1</v>
      </c>
      <c r="BV40" s="40">
        <f t="shared" si="22"/>
        <v>0</v>
      </c>
      <c r="BW40" s="40">
        <f t="shared" si="23"/>
        <v>-1</v>
      </c>
      <c r="BX40" s="40">
        <f t="shared" si="24"/>
        <v>0</v>
      </c>
      <c r="BY40" s="40">
        <f t="shared" si="25"/>
        <v>0</v>
      </c>
      <c r="BZ40" s="40">
        <f t="shared" si="26"/>
        <v>2</v>
      </c>
      <c r="CA40" s="40">
        <f t="shared" si="27"/>
        <v>0</v>
      </c>
      <c r="CB40" s="40">
        <f t="shared" si="45"/>
        <v>0</v>
      </c>
      <c r="CC40" s="40">
        <f t="shared" si="46"/>
        <v>0</v>
      </c>
      <c r="CD40" s="40">
        <f t="shared" si="47"/>
        <v>0</v>
      </c>
      <c r="CE40" s="40">
        <f t="shared" si="48"/>
        <v>0</v>
      </c>
      <c r="CF40" s="40">
        <f t="shared" si="49"/>
        <v>0</v>
      </c>
      <c r="CG40" s="40">
        <f t="shared" si="28"/>
        <v>0</v>
      </c>
      <c r="CH40" s="40">
        <f t="shared" si="29"/>
        <v>0</v>
      </c>
      <c r="CI40" s="40">
        <f t="shared" si="30"/>
        <v>0</v>
      </c>
      <c r="CJ40" s="40">
        <f t="shared" si="31"/>
        <v>0</v>
      </c>
      <c r="CK40" s="40">
        <f t="shared" si="32"/>
        <v>0</v>
      </c>
      <c r="CL40" s="40">
        <f t="shared" si="33"/>
        <v>0</v>
      </c>
      <c r="CM40" s="40">
        <f t="shared" si="34"/>
        <v>466.4</v>
      </c>
      <c r="CN40" s="40">
        <v>51.8</v>
      </c>
      <c r="CO40" s="40">
        <v>360.2</v>
      </c>
      <c r="CP40" s="40">
        <v>19.7</v>
      </c>
      <c r="CQ40" s="40">
        <v>25.7</v>
      </c>
      <c r="CR40" s="40">
        <v>9</v>
      </c>
      <c r="CS40" s="40">
        <f t="shared" si="35"/>
        <v>476.3</v>
      </c>
      <c r="CT40" s="38">
        <v>50.6</v>
      </c>
      <c r="CU40" s="38">
        <v>344</v>
      </c>
      <c r="CV40" s="38">
        <v>19</v>
      </c>
      <c r="CW40" s="38">
        <v>25.7</v>
      </c>
      <c r="CX40" s="38">
        <v>37</v>
      </c>
      <c r="CY40" s="40">
        <f t="shared" si="50"/>
        <v>442.2</v>
      </c>
      <c r="CZ40" s="38">
        <v>52.9</v>
      </c>
      <c r="DA40" s="38">
        <v>321.8</v>
      </c>
      <c r="DB40" s="38">
        <v>19.2</v>
      </c>
      <c r="DC40" s="38">
        <v>25.7</v>
      </c>
      <c r="DD40" s="38">
        <v>22.6</v>
      </c>
      <c r="DE40" s="40">
        <f t="shared" si="37"/>
        <v>0</v>
      </c>
      <c r="DF40" s="40">
        <f t="shared" si="51"/>
        <v>0</v>
      </c>
      <c r="DG40" s="40">
        <f t="shared" si="52"/>
        <v>0</v>
      </c>
      <c r="DH40" s="40">
        <f t="shared" si="53"/>
        <v>0</v>
      </c>
      <c r="DI40" s="40">
        <f t="shared" si="54"/>
        <v>0</v>
      </c>
      <c r="DJ40" s="40">
        <f t="shared" si="55"/>
        <v>0</v>
      </c>
      <c r="DK40" s="40">
        <f t="shared" si="56"/>
        <v>14</v>
      </c>
      <c r="DL40" s="38">
        <v>1</v>
      </c>
      <c r="DM40" s="38">
        <v>6</v>
      </c>
      <c r="DN40" s="38">
        <v>6</v>
      </c>
      <c r="DO40" s="39"/>
      <c r="DP40" s="38">
        <v>2</v>
      </c>
      <c r="DQ40" s="38">
        <v>2</v>
      </c>
      <c r="DR40" s="39"/>
      <c r="DS40" s="38">
        <v>2</v>
      </c>
      <c r="DT40" s="38">
        <v>2</v>
      </c>
      <c r="DU40" s="39"/>
      <c r="DV40" s="38">
        <v>3</v>
      </c>
      <c r="DW40" s="37">
        <f t="shared" si="39"/>
        <v>0</v>
      </c>
      <c r="DX40" s="37">
        <f t="shared" si="57"/>
        <v>0</v>
      </c>
      <c r="DY40" s="37">
        <f t="shared" si="58"/>
        <v>0</v>
      </c>
      <c r="DZ40" s="37">
        <f t="shared" si="59"/>
        <v>0</v>
      </c>
      <c r="EA40" s="37">
        <f t="shared" si="60"/>
        <v>0</v>
      </c>
      <c r="EB40" s="37">
        <f t="shared" si="61"/>
        <v>0</v>
      </c>
      <c r="EC40" s="34">
        <v>32314</v>
      </c>
      <c r="ED40" s="34">
        <v>32314</v>
      </c>
      <c r="EE40" s="34">
        <v>34070</v>
      </c>
      <c r="EF40" s="34">
        <v>31367</v>
      </c>
      <c r="EG40" s="35">
        <v>37099</v>
      </c>
      <c r="EH40" s="36">
        <v>24796.2</v>
      </c>
      <c r="EI40" s="36">
        <v>66.8</v>
      </c>
      <c r="EJ40" s="34">
        <v>32728</v>
      </c>
      <c r="EK40" s="35">
        <f t="shared" si="62"/>
        <v>24796.159999999996</v>
      </c>
      <c r="EL40" s="35">
        <v>24796.2</v>
      </c>
      <c r="EM40" s="26">
        <f t="shared" si="63"/>
        <v>0</v>
      </c>
      <c r="EN40" s="27">
        <v>30766.7</v>
      </c>
      <c r="EO40" s="27">
        <v>37598</v>
      </c>
      <c r="EP40" s="34">
        <v>31367</v>
      </c>
      <c r="EQ40" s="27">
        <v>37372</v>
      </c>
      <c r="ER40" s="33">
        <v>24796.159999999996</v>
      </c>
      <c r="ES40" s="34">
        <v>28535.8</v>
      </c>
      <c r="ET40" s="31"/>
      <c r="EU40" s="30">
        <v>31909</v>
      </c>
      <c r="EV40" s="28"/>
      <c r="EW40" s="28"/>
      <c r="EX40" s="28"/>
      <c r="EY40" s="28"/>
      <c r="EZ40" s="29"/>
      <c r="FA40" s="28">
        <v>34608.300000000003</v>
      </c>
      <c r="FB40" s="27">
        <v>24723.599999999999</v>
      </c>
      <c r="FC40" s="26">
        <f t="shared" si="85"/>
        <v>24723.599999999999</v>
      </c>
      <c r="FD40" s="24">
        <f t="shared" si="65"/>
        <v>95.211672959088943</v>
      </c>
      <c r="FE40" s="24">
        <f>ES40/ED40*100</f>
        <v>88.307854180850399</v>
      </c>
      <c r="FF40" s="100">
        <f t="shared" si="67"/>
        <v>0</v>
      </c>
      <c r="FG40" s="149">
        <f t="shared" si="68"/>
        <v>101.72793062772978</v>
      </c>
      <c r="FH40" s="100">
        <f t="shared" si="69"/>
        <v>0</v>
      </c>
      <c r="FI40" s="100">
        <f t="shared" si="70"/>
        <v>0</v>
      </c>
      <c r="FJ40" s="100">
        <f t="shared" si="71"/>
        <v>0</v>
      </c>
      <c r="FK40" s="100">
        <f t="shared" si="72"/>
        <v>0</v>
      </c>
      <c r="FL40" s="149">
        <f t="shared" si="73"/>
        <v>105.74523343925692</v>
      </c>
      <c r="FM40" s="149">
        <f t="shared" si="74"/>
        <v>99.707374045013424</v>
      </c>
      <c r="FN40" s="24">
        <f t="shared" si="86"/>
        <v>99.707213202022885</v>
      </c>
      <c r="FO40" s="23" t="e">
        <f>#REF!/#REF!*100</f>
        <v>#REF!</v>
      </c>
      <c r="FP40" s="54" t="e">
        <f>#REF!/#REF!*100</f>
        <v>#REF!</v>
      </c>
      <c r="FQ40" s="54" t="e">
        <f>#REF!/#REF!*100</f>
        <v>#REF!</v>
      </c>
      <c r="FR40" s="54" t="e">
        <f>#REF!/#REF!*100</f>
        <v>#REF!</v>
      </c>
      <c r="FS40" s="20" t="e">
        <f t="shared" si="76"/>
        <v>#REF!</v>
      </c>
      <c r="FT40" s="20" t="e">
        <f t="shared" si="77"/>
        <v>#REF!</v>
      </c>
      <c r="FU40" s="53" t="e">
        <f t="shared" si="78"/>
        <v>#REF!</v>
      </c>
      <c r="FV40" s="20" t="e">
        <f t="shared" si="79"/>
        <v>#REF!</v>
      </c>
      <c r="FW40" s="58" t="e">
        <f>#REF!</f>
        <v>#REF!</v>
      </c>
      <c r="FX40" s="70"/>
      <c r="FZ40" s="56" t="e">
        <f t="shared" si="80"/>
        <v>#REF!</v>
      </c>
      <c r="GA40" s="56" t="e">
        <f t="shared" si="81"/>
        <v>#REF!</v>
      </c>
      <c r="GB40" s="56" t="e">
        <f t="shared" si="82"/>
        <v>#REF!</v>
      </c>
      <c r="GC40" s="56" t="e">
        <f t="shared" si="83"/>
        <v>#REF!</v>
      </c>
      <c r="GD40" s="56" t="str">
        <f t="shared" si="84"/>
        <v>нарушитель</v>
      </c>
    </row>
    <row r="41" spans="1:186" s="50" customFormat="1" ht="32.25" customHeight="1" x14ac:dyDescent="0.3">
      <c r="A41" s="49">
        <v>32</v>
      </c>
      <c r="B41" s="48" t="s">
        <v>28</v>
      </c>
      <c r="C41" s="47">
        <v>43993</v>
      </c>
      <c r="D41" s="46" t="s">
        <v>11</v>
      </c>
      <c r="E41" s="45">
        <f t="shared" si="0"/>
        <v>21</v>
      </c>
      <c r="F41" s="44">
        <v>1</v>
      </c>
      <c r="G41" s="44">
        <v>8</v>
      </c>
      <c r="H41" s="44">
        <v>2</v>
      </c>
      <c r="I41" s="44">
        <v>7</v>
      </c>
      <c r="J41" s="44">
        <v>3</v>
      </c>
      <c r="K41" s="43">
        <f t="shared" si="1"/>
        <v>19</v>
      </c>
      <c r="L41" s="42">
        <v>1</v>
      </c>
      <c r="M41" s="42">
        <v>7</v>
      </c>
      <c r="N41" s="42">
        <v>2</v>
      </c>
      <c r="O41" s="42">
        <v>5</v>
      </c>
      <c r="P41" s="42">
        <v>4</v>
      </c>
      <c r="Q41" s="43">
        <f t="shared" si="2"/>
        <v>18</v>
      </c>
      <c r="R41" s="42">
        <v>1</v>
      </c>
      <c r="S41" s="42">
        <v>5</v>
      </c>
      <c r="T41" s="42">
        <v>2</v>
      </c>
      <c r="U41" s="42">
        <v>5</v>
      </c>
      <c r="V41" s="42">
        <v>5</v>
      </c>
      <c r="W41" s="43">
        <f t="shared" si="3"/>
        <v>18</v>
      </c>
      <c r="X41" s="42">
        <v>1</v>
      </c>
      <c r="Y41" s="42">
        <v>5</v>
      </c>
      <c r="Z41" s="42">
        <v>2</v>
      </c>
      <c r="AA41" s="42">
        <v>5</v>
      </c>
      <c r="AB41" s="42">
        <v>5</v>
      </c>
      <c r="AC41" s="41" t="s">
        <v>11</v>
      </c>
      <c r="AD41" s="40">
        <f t="shared" si="4"/>
        <v>15</v>
      </c>
      <c r="AE41" s="38">
        <v>1</v>
      </c>
      <c r="AF41" s="38">
        <v>5</v>
      </c>
      <c r="AG41" s="38">
        <v>2</v>
      </c>
      <c r="AH41" s="38">
        <v>2</v>
      </c>
      <c r="AI41" s="40">
        <v>5</v>
      </c>
      <c r="AJ41" s="40">
        <f t="shared" si="5"/>
        <v>15</v>
      </c>
      <c r="AK41" s="38">
        <v>1</v>
      </c>
      <c r="AL41" s="38">
        <v>5</v>
      </c>
      <c r="AM41" s="38">
        <v>2</v>
      </c>
      <c r="AN41" s="38">
        <v>2</v>
      </c>
      <c r="AO41" s="40">
        <v>5</v>
      </c>
      <c r="AP41" s="40">
        <f t="shared" si="6"/>
        <v>-3</v>
      </c>
      <c r="AQ41" s="40">
        <f t="shared" si="40"/>
        <v>0</v>
      </c>
      <c r="AR41" s="40">
        <f t="shared" si="41"/>
        <v>-3</v>
      </c>
      <c r="AS41" s="40">
        <f t="shared" si="42"/>
        <v>0</v>
      </c>
      <c r="AT41" s="40">
        <f t="shared" si="43"/>
        <v>-2</v>
      </c>
      <c r="AU41" s="40">
        <f t="shared" si="44"/>
        <v>2</v>
      </c>
      <c r="AV41" s="40">
        <f t="shared" si="7"/>
        <v>0</v>
      </c>
      <c r="AW41" s="40">
        <f t="shared" si="8"/>
        <v>0</v>
      </c>
      <c r="AX41" s="40">
        <f t="shared" si="9"/>
        <v>0</v>
      </c>
      <c r="AY41" s="40">
        <f t="shared" si="10"/>
        <v>0</v>
      </c>
      <c r="AZ41" s="40">
        <f t="shared" si="11"/>
        <v>0</v>
      </c>
      <c r="BA41" s="40">
        <f t="shared" si="12"/>
        <v>0</v>
      </c>
      <c r="BB41" s="40">
        <f t="shared" si="13"/>
        <v>15</v>
      </c>
      <c r="BC41" s="40">
        <v>1</v>
      </c>
      <c r="BD41" s="40">
        <v>5</v>
      </c>
      <c r="BE41" s="40">
        <v>2</v>
      </c>
      <c r="BF41" s="40">
        <v>2</v>
      </c>
      <c r="BG41" s="40">
        <v>5</v>
      </c>
      <c r="BH41" s="40">
        <f t="shared" si="14"/>
        <v>15</v>
      </c>
      <c r="BI41" s="40">
        <v>1</v>
      </c>
      <c r="BJ41" s="40">
        <v>5</v>
      </c>
      <c r="BK41" s="40">
        <v>2</v>
      </c>
      <c r="BL41" s="40">
        <v>2</v>
      </c>
      <c r="BM41" s="40">
        <v>5</v>
      </c>
      <c r="BN41" s="40"/>
      <c r="BO41" s="40">
        <f t="shared" si="15"/>
        <v>-4</v>
      </c>
      <c r="BP41" s="40">
        <f t="shared" si="16"/>
        <v>0</v>
      </c>
      <c r="BQ41" s="40">
        <f t="shared" si="17"/>
        <v>-2</v>
      </c>
      <c r="BR41" s="40">
        <f t="shared" si="18"/>
        <v>0</v>
      </c>
      <c r="BS41" s="40">
        <f t="shared" si="19"/>
        <v>-3</v>
      </c>
      <c r="BT41" s="40">
        <f t="shared" si="20"/>
        <v>1</v>
      </c>
      <c r="BU41" s="40">
        <f t="shared" si="21"/>
        <v>-4</v>
      </c>
      <c r="BV41" s="40">
        <f t="shared" si="22"/>
        <v>0</v>
      </c>
      <c r="BW41" s="40">
        <f t="shared" si="23"/>
        <v>-2</v>
      </c>
      <c r="BX41" s="40">
        <f t="shared" si="24"/>
        <v>0</v>
      </c>
      <c r="BY41" s="40">
        <f t="shared" si="25"/>
        <v>-3</v>
      </c>
      <c r="BZ41" s="40">
        <f t="shared" si="26"/>
        <v>1</v>
      </c>
      <c r="CA41" s="40">
        <f t="shared" si="27"/>
        <v>0</v>
      </c>
      <c r="CB41" s="40">
        <f t="shared" si="45"/>
        <v>0</v>
      </c>
      <c r="CC41" s="40">
        <f t="shared" si="46"/>
        <v>0</v>
      </c>
      <c r="CD41" s="40">
        <f t="shared" si="47"/>
        <v>0</v>
      </c>
      <c r="CE41" s="40">
        <f t="shared" si="48"/>
        <v>0</v>
      </c>
      <c r="CF41" s="40">
        <f t="shared" si="49"/>
        <v>0</v>
      </c>
      <c r="CG41" s="40">
        <f t="shared" si="28"/>
        <v>0</v>
      </c>
      <c r="CH41" s="40">
        <f t="shared" si="29"/>
        <v>0</v>
      </c>
      <c r="CI41" s="40">
        <f t="shared" si="30"/>
        <v>0</v>
      </c>
      <c r="CJ41" s="40">
        <f t="shared" si="31"/>
        <v>0</v>
      </c>
      <c r="CK41" s="40">
        <f t="shared" si="32"/>
        <v>0</v>
      </c>
      <c r="CL41" s="40">
        <f t="shared" si="33"/>
        <v>0</v>
      </c>
      <c r="CM41" s="40">
        <f t="shared" si="34"/>
        <v>671.7</v>
      </c>
      <c r="CN41" s="40">
        <v>118.3</v>
      </c>
      <c r="CO41" s="40">
        <v>417.8</v>
      </c>
      <c r="CP41" s="40">
        <v>33.5</v>
      </c>
      <c r="CQ41" s="40">
        <v>62.4</v>
      </c>
      <c r="CR41" s="40">
        <v>39.700000000000003</v>
      </c>
      <c r="CS41" s="40">
        <f t="shared" si="35"/>
        <v>605.69999999999993</v>
      </c>
      <c r="CT41" s="38">
        <v>118.3</v>
      </c>
      <c r="CU41" s="38">
        <v>406.9</v>
      </c>
      <c r="CV41" s="38">
        <v>23.5</v>
      </c>
      <c r="CW41" s="38">
        <v>31</v>
      </c>
      <c r="CX41" s="38">
        <v>26</v>
      </c>
      <c r="CY41" s="40">
        <f t="shared" si="50"/>
        <v>639.6</v>
      </c>
      <c r="CZ41" s="38">
        <v>114.8</v>
      </c>
      <c r="DA41" s="38">
        <v>390.4</v>
      </c>
      <c r="DB41" s="38">
        <v>34.299999999999997</v>
      </c>
      <c r="DC41" s="38">
        <v>51</v>
      </c>
      <c r="DD41" s="38">
        <v>49.1</v>
      </c>
      <c r="DE41" s="40">
        <f t="shared" si="37"/>
        <v>0</v>
      </c>
      <c r="DF41" s="40">
        <f t="shared" si="51"/>
        <v>0</v>
      </c>
      <c r="DG41" s="40">
        <f t="shared" si="52"/>
        <v>0</v>
      </c>
      <c r="DH41" s="40">
        <f t="shared" si="53"/>
        <v>0</v>
      </c>
      <c r="DI41" s="40">
        <f t="shared" si="54"/>
        <v>0</v>
      </c>
      <c r="DJ41" s="40">
        <f t="shared" si="55"/>
        <v>0</v>
      </c>
      <c r="DK41" s="40">
        <f t="shared" si="56"/>
        <v>15</v>
      </c>
      <c r="DL41" s="38">
        <v>1</v>
      </c>
      <c r="DM41" s="38">
        <v>5</v>
      </c>
      <c r="DN41" s="38">
        <v>5</v>
      </c>
      <c r="DO41" s="39"/>
      <c r="DP41" s="38">
        <v>2</v>
      </c>
      <c r="DQ41" s="38">
        <v>2</v>
      </c>
      <c r="DR41" s="39"/>
      <c r="DS41" s="38">
        <v>2</v>
      </c>
      <c r="DT41" s="38">
        <v>2</v>
      </c>
      <c r="DU41" s="39"/>
      <c r="DV41" s="38">
        <v>5</v>
      </c>
      <c r="DW41" s="37">
        <f t="shared" si="39"/>
        <v>0</v>
      </c>
      <c r="DX41" s="37">
        <f t="shared" si="57"/>
        <v>0</v>
      </c>
      <c r="DY41" s="37">
        <f t="shared" si="58"/>
        <v>0</v>
      </c>
      <c r="DZ41" s="37">
        <f t="shared" si="59"/>
        <v>0</v>
      </c>
      <c r="EA41" s="37">
        <f t="shared" si="60"/>
        <v>0</v>
      </c>
      <c r="EB41" s="37">
        <f t="shared" si="61"/>
        <v>0</v>
      </c>
      <c r="EC41" s="34">
        <v>36564</v>
      </c>
      <c r="ED41" s="34">
        <v>33588</v>
      </c>
      <c r="EE41" s="35">
        <v>41380</v>
      </c>
      <c r="EF41" s="35">
        <v>38394</v>
      </c>
      <c r="EG41" s="35">
        <v>38250</v>
      </c>
      <c r="EH41" s="36">
        <v>27505.9</v>
      </c>
      <c r="EI41" s="36">
        <v>74.099999999999994</v>
      </c>
      <c r="EJ41" s="34">
        <v>39274.199999999997</v>
      </c>
      <c r="EK41" s="35">
        <f t="shared" si="62"/>
        <v>27505.919999999998</v>
      </c>
      <c r="EL41" s="35">
        <v>27505.9</v>
      </c>
      <c r="EM41" s="26">
        <f t="shared" si="63"/>
        <v>0</v>
      </c>
      <c r="EN41" s="27">
        <v>33588.800000000003</v>
      </c>
      <c r="EO41" s="27">
        <v>37598</v>
      </c>
      <c r="EP41" s="35">
        <v>38394</v>
      </c>
      <c r="EQ41" s="27">
        <v>37372</v>
      </c>
      <c r="ER41" s="33">
        <v>27505.919999999998</v>
      </c>
      <c r="ES41" s="34">
        <v>33588.800000000003</v>
      </c>
      <c r="ET41" s="31"/>
      <c r="EU41" s="30">
        <v>38794</v>
      </c>
      <c r="EV41" s="28"/>
      <c r="EW41" s="28"/>
      <c r="EX41" s="28"/>
      <c r="EY41" s="28"/>
      <c r="EZ41" s="29"/>
      <c r="FA41" s="28">
        <v>38780</v>
      </c>
      <c r="FB41" s="27">
        <v>28976.2</v>
      </c>
      <c r="FC41" s="26">
        <f t="shared" si="85"/>
        <v>28976.2</v>
      </c>
      <c r="FD41" s="24">
        <f t="shared" si="65"/>
        <v>91.863034678919163</v>
      </c>
      <c r="FE41" s="149">
        <f t="shared" si="66"/>
        <v>100.0023818030249</v>
      </c>
      <c r="FF41" s="100">
        <f t="shared" si="67"/>
        <v>0</v>
      </c>
      <c r="FG41" s="149">
        <f t="shared" si="68"/>
        <v>101.04182945251863</v>
      </c>
      <c r="FH41" s="100">
        <f t="shared" si="69"/>
        <v>0</v>
      </c>
      <c r="FI41" s="100">
        <f t="shared" si="70"/>
        <v>0</v>
      </c>
      <c r="FJ41" s="100">
        <f t="shared" si="71"/>
        <v>0</v>
      </c>
      <c r="FK41" s="100">
        <f t="shared" si="72"/>
        <v>0</v>
      </c>
      <c r="FL41" s="150">
        <f t="shared" si="73"/>
        <v>98.741667557836948</v>
      </c>
      <c r="FM41" s="149">
        <f t="shared" si="74"/>
        <v>105.34532202522222</v>
      </c>
      <c r="FN41" s="68">
        <f t="shared" si="86"/>
        <v>105.34539862356802</v>
      </c>
      <c r="FO41" s="23" t="e">
        <f>#REF!/#REF!*100</f>
        <v>#REF!</v>
      </c>
      <c r="FP41" s="54" t="e">
        <f>#REF!/#REF!*100</f>
        <v>#REF!</v>
      </c>
      <c r="FQ41" s="54" t="e">
        <f>#REF!/#REF!*100</f>
        <v>#REF!</v>
      </c>
      <c r="FR41" s="21" t="e">
        <f>#REF!/#REF!*100</f>
        <v>#REF!</v>
      </c>
      <c r="FS41" s="20" t="e">
        <f t="shared" si="76"/>
        <v>#REF!</v>
      </c>
      <c r="FT41" s="20" t="e">
        <f t="shared" si="77"/>
        <v>#REF!</v>
      </c>
      <c r="FU41" s="53" t="e">
        <f t="shared" si="78"/>
        <v>#REF!</v>
      </c>
      <c r="FV41" s="20" t="e">
        <f t="shared" si="79"/>
        <v>#REF!</v>
      </c>
      <c r="FW41" s="52" t="e">
        <f>#REF!</f>
        <v>#REF!</v>
      </c>
      <c r="FX41" s="51"/>
      <c r="FZ41" s="56" t="e">
        <f t="shared" si="80"/>
        <v>#REF!</v>
      </c>
      <c r="GA41" s="56" t="e">
        <f t="shared" si="81"/>
        <v>#REF!</v>
      </c>
      <c r="GB41" s="56" t="e">
        <f t="shared" si="82"/>
        <v>#REF!</v>
      </c>
      <c r="GC41" s="56" t="e">
        <f t="shared" si="83"/>
        <v>#REF!</v>
      </c>
      <c r="GD41" s="56" t="str">
        <f t="shared" si="84"/>
        <v>ок</v>
      </c>
    </row>
    <row r="42" spans="1:186" s="50" customFormat="1" ht="32.25" customHeight="1" x14ac:dyDescent="0.3">
      <c r="A42" s="49">
        <v>33</v>
      </c>
      <c r="B42" s="48" t="s">
        <v>27</v>
      </c>
      <c r="C42" s="47">
        <v>43997</v>
      </c>
      <c r="D42" s="46" t="s">
        <v>11</v>
      </c>
      <c r="E42" s="45">
        <f t="shared" si="0"/>
        <v>41</v>
      </c>
      <c r="F42" s="44">
        <v>4</v>
      </c>
      <c r="G42" s="44">
        <v>12</v>
      </c>
      <c r="H42" s="44">
        <v>4</v>
      </c>
      <c r="I42" s="44">
        <v>20</v>
      </c>
      <c r="J42" s="44">
        <v>1</v>
      </c>
      <c r="K42" s="43">
        <f t="shared" si="1"/>
        <v>38</v>
      </c>
      <c r="L42" s="42">
        <v>3</v>
      </c>
      <c r="M42" s="42">
        <v>9</v>
      </c>
      <c r="N42" s="42">
        <v>4</v>
      </c>
      <c r="O42" s="42">
        <v>20</v>
      </c>
      <c r="P42" s="42">
        <v>2</v>
      </c>
      <c r="Q42" s="43">
        <f t="shared" si="2"/>
        <v>31</v>
      </c>
      <c r="R42" s="42">
        <v>1</v>
      </c>
      <c r="S42" s="42">
        <v>7</v>
      </c>
      <c r="T42" s="42">
        <v>3</v>
      </c>
      <c r="U42" s="42">
        <v>17</v>
      </c>
      <c r="V42" s="42">
        <v>3</v>
      </c>
      <c r="W42" s="43">
        <f t="shared" si="3"/>
        <v>32</v>
      </c>
      <c r="X42" s="42">
        <v>2</v>
      </c>
      <c r="Y42" s="42">
        <v>7</v>
      </c>
      <c r="Z42" s="42">
        <v>3</v>
      </c>
      <c r="AA42" s="42">
        <v>17</v>
      </c>
      <c r="AB42" s="42">
        <v>3</v>
      </c>
      <c r="AC42" s="41" t="s">
        <v>11</v>
      </c>
      <c r="AD42" s="40">
        <f t="shared" si="4"/>
        <v>19</v>
      </c>
      <c r="AE42" s="38">
        <v>2</v>
      </c>
      <c r="AF42" s="38">
        <v>7</v>
      </c>
      <c r="AG42" s="38">
        <v>3</v>
      </c>
      <c r="AH42" s="38">
        <v>3</v>
      </c>
      <c r="AI42" s="40">
        <v>4</v>
      </c>
      <c r="AJ42" s="40">
        <f t="shared" si="5"/>
        <v>19</v>
      </c>
      <c r="AK42" s="38">
        <v>2</v>
      </c>
      <c r="AL42" s="38">
        <v>7</v>
      </c>
      <c r="AM42" s="38">
        <v>3</v>
      </c>
      <c r="AN42" s="38">
        <v>3</v>
      </c>
      <c r="AO42" s="40">
        <v>4</v>
      </c>
      <c r="AP42" s="40">
        <f t="shared" si="6"/>
        <v>-9</v>
      </c>
      <c r="AQ42" s="40">
        <f t="shared" si="40"/>
        <v>-2</v>
      </c>
      <c r="AR42" s="40">
        <f t="shared" si="41"/>
        <v>-5</v>
      </c>
      <c r="AS42" s="40">
        <f t="shared" si="42"/>
        <v>-1</v>
      </c>
      <c r="AT42" s="40">
        <f t="shared" si="43"/>
        <v>-3</v>
      </c>
      <c r="AU42" s="40">
        <f t="shared" si="44"/>
        <v>2</v>
      </c>
      <c r="AV42" s="40">
        <f t="shared" si="7"/>
        <v>1</v>
      </c>
      <c r="AW42" s="40">
        <f t="shared" si="8"/>
        <v>1</v>
      </c>
      <c r="AX42" s="40">
        <f t="shared" si="9"/>
        <v>0</v>
      </c>
      <c r="AY42" s="40">
        <f t="shared" si="10"/>
        <v>0</v>
      </c>
      <c r="AZ42" s="40">
        <f t="shared" si="11"/>
        <v>0</v>
      </c>
      <c r="BA42" s="40">
        <f t="shared" si="12"/>
        <v>0</v>
      </c>
      <c r="BB42" s="40">
        <f t="shared" si="13"/>
        <v>19</v>
      </c>
      <c r="BC42" s="40">
        <v>2</v>
      </c>
      <c r="BD42" s="40">
        <v>7</v>
      </c>
      <c r="BE42" s="40">
        <v>3</v>
      </c>
      <c r="BF42" s="40">
        <v>3</v>
      </c>
      <c r="BG42" s="40">
        <v>4</v>
      </c>
      <c r="BH42" s="40">
        <f t="shared" si="14"/>
        <v>19</v>
      </c>
      <c r="BI42" s="40">
        <v>2</v>
      </c>
      <c r="BJ42" s="40">
        <v>7</v>
      </c>
      <c r="BK42" s="40">
        <v>3</v>
      </c>
      <c r="BL42" s="40">
        <v>3</v>
      </c>
      <c r="BM42" s="40">
        <v>4</v>
      </c>
      <c r="BN42" s="40"/>
      <c r="BO42" s="40">
        <f t="shared" si="15"/>
        <v>-19</v>
      </c>
      <c r="BP42" s="40">
        <f t="shared" si="16"/>
        <v>-1</v>
      </c>
      <c r="BQ42" s="40">
        <f t="shared" si="17"/>
        <v>-2</v>
      </c>
      <c r="BR42" s="40">
        <f t="shared" si="18"/>
        <v>-1</v>
      </c>
      <c r="BS42" s="40">
        <f t="shared" si="19"/>
        <v>-17</v>
      </c>
      <c r="BT42" s="40">
        <f t="shared" si="20"/>
        <v>2</v>
      </c>
      <c r="BU42" s="40">
        <f t="shared" si="21"/>
        <v>-19</v>
      </c>
      <c r="BV42" s="40">
        <f t="shared" si="22"/>
        <v>-1</v>
      </c>
      <c r="BW42" s="40">
        <f t="shared" si="23"/>
        <v>-2</v>
      </c>
      <c r="BX42" s="40">
        <f t="shared" si="24"/>
        <v>-1</v>
      </c>
      <c r="BY42" s="40">
        <f t="shared" si="25"/>
        <v>-17</v>
      </c>
      <c r="BZ42" s="40">
        <f t="shared" si="26"/>
        <v>2</v>
      </c>
      <c r="CA42" s="40">
        <f t="shared" si="27"/>
        <v>0</v>
      </c>
      <c r="CB42" s="40">
        <f t="shared" si="45"/>
        <v>0</v>
      </c>
      <c r="CC42" s="40">
        <f t="shared" si="46"/>
        <v>0</v>
      </c>
      <c r="CD42" s="40">
        <f t="shared" si="47"/>
        <v>0</v>
      </c>
      <c r="CE42" s="40">
        <f t="shared" si="48"/>
        <v>0</v>
      </c>
      <c r="CF42" s="40">
        <f t="shared" si="49"/>
        <v>0</v>
      </c>
      <c r="CG42" s="40">
        <f t="shared" si="28"/>
        <v>0</v>
      </c>
      <c r="CH42" s="40">
        <f t="shared" si="29"/>
        <v>0</v>
      </c>
      <c r="CI42" s="40">
        <f t="shared" si="30"/>
        <v>0</v>
      </c>
      <c r="CJ42" s="40">
        <f t="shared" si="31"/>
        <v>0</v>
      </c>
      <c r="CK42" s="40">
        <f t="shared" si="32"/>
        <v>0</v>
      </c>
      <c r="CL42" s="40">
        <f t="shared" si="33"/>
        <v>0</v>
      </c>
      <c r="CM42" s="40">
        <f t="shared" si="34"/>
        <v>751</v>
      </c>
      <c r="CN42" s="40">
        <v>155.1</v>
      </c>
      <c r="CO42" s="40">
        <v>434.6</v>
      </c>
      <c r="CP42" s="40">
        <v>68.599999999999994</v>
      </c>
      <c r="CQ42" s="40">
        <v>74.400000000000006</v>
      </c>
      <c r="CR42" s="40">
        <v>18.3</v>
      </c>
      <c r="CS42" s="40">
        <f t="shared" si="35"/>
        <v>214</v>
      </c>
      <c r="CT42" s="38">
        <v>110.9</v>
      </c>
      <c r="CU42" s="38">
        <v>66.099999999999994</v>
      </c>
      <c r="CV42" s="38">
        <v>19.899999999999999</v>
      </c>
      <c r="CW42" s="38">
        <v>4.2</v>
      </c>
      <c r="CX42" s="38">
        <v>12.9</v>
      </c>
      <c r="CY42" s="40">
        <f t="shared" si="50"/>
        <v>157.80000000000001</v>
      </c>
      <c r="CZ42" s="38">
        <v>55.4</v>
      </c>
      <c r="DA42" s="38">
        <v>65.5</v>
      </c>
      <c r="DB42" s="38">
        <v>19.8</v>
      </c>
      <c r="DC42" s="38">
        <v>4.2</v>
      </c>
      <c r="DD42" s="38">
        <v>12.9</v>
      </c>
      <c r="DE42" s="40">
        <f t="shared" si="37"/>
        <v>0</v>
      </c>
      <c r="DF42" s="40">
        <f t="shared" si="51"/>
        <v>0</v>
      </c>
      <c r="DG42" s="40">
        <f t="shared" si="52"/>
        <v>0</v>
      </c>
      <c r="DH42" s="40">
        <f t="shared" si="53"/>
        <v>0</v>
      </c>
      <c r="DI42" s="40">
        <f t="shared" si="54"/>
        <v>0</v>
      </c>
      <c r="DJ42" s="40">
        <f t="shared" si="55"/>
        <v>0</v>
      </c>
      <c r="DK42" s="40">
        <f t="shared" si="56"/>
        <v>19</v>
      </c>
      <c r="DL42" s="38">
        <v>2</v>
      </c>
      <c r="DM42" s="38">
        <v>7</v>
      </c>
      <c r="DN42" s="38">
        <v>7</v>
      </c>
      <c r="DO42" s="39"/>
      <c r="DP42" s="38">
        <v>3</v>
      </c>
      <c r="DQ42" s="38">
        <v>3</v>
      </c>
      <c r="DR42" s="39"/>
      <c r="DS42" s="38">
        <v>3</v>
      </c>
      <c r="DT42" s="38">
        <v>3</v>
      </c>
      <c r="DU42" s="39"/>
      <c r="DV42" s="38">
        <v>4</v>
      </c>
      <c r="DW42" s="37">
        <f t="shared" si="39"/>
        <v>0</v>
      </c>
      <c r="DX42" s="37">
        <f t="shared" si="57"/>
        <v>0</v>
      </c>
      <c r="DY42" s="37">
        <f t="shared" si="58"/>
        <v>0</v>
      </c>
      <c r="DZ42" s="37">
        <f t="shared" si="59"/>
        <v>0</v>
      </c>
      <c r="EA42" s="37">
        <f t="shared" si="60"/>
        <v>0</v>
      </c>
      <c r="EB42" s="37">
        <f t="shared" si="61"/>
        <v>0</v>
      </c>
      <c r="EC42" s="34">
        <v>27056</v>
      </c>
      <c r="ED42" s="34">
        <v>27056</v>
      </c>
      <c r="EE42" s="34">
        <v>33453</v>
      </c>
      <c r="EF42" s="34">
        <v>31675</v>
      </c>
      <c r="EG42" s="35">
        <v>36048</v>
      </c>
      <c r="EH42" s="36">
        <v>27097.599999999999</v>
      </c>
      <c r="EI42" s="36">
        <v>73</v>
      </c>
      <c r="EJ42" s="34">
        <v>35953.800000000003</v>
      </c>
      <c r="EK42" s="35">
        <f t="shared" si="62"/>
        <v>27097.599999999999</v>
      </c>
      <c r="EL42" s="35">
        <v>28391.9</v>
      </c>
      <c r="EM42" s="26">
        <f t="shared" si="63"/>
        <v>1294.3000000000029</v>
      </c>
      <c r="EN42" s="27">
        <v>27139.599999999999</v>
      </c>
      <c r="EO42" s="27">
        <v>37598</v>
      </c>
      <c r="EP42" s="34">
        <v>31675</v>
      </c>
      <c r="EQ42" s="27">
        <v>37372</v>
      </c>
      <c r="ER42" s="33">
        <v>27097.599999999999</v>
      </c>
      <c r="ES42" s="32">
        <v>27139.599999999999</v>
      </c>
      <c r="ET42" s="31"/>
      <c r="EU42" s="30">
        <v>35489.199999999997</v>
      </c>
      <c r="EV42" s="28"/>
      <c r="EW42" s="28"/>
      <c r="EX42" s="28"/>
      <c r="EY42" s="28"/>
      <c r="EZ42" s="29"/>
      <c r="FA42" s="28">
        <v>35193.599999999999</v>
      </c>
      <c r="FB42" s="27">
        <v>28226.9</v>
      </c>
      <c r="FC42" s="26">
        <f t="shared" si="85"/>
        <v>28226.9</v>
      </c>
      <c r="FD42" s="25">
        <f t="shared" si="65"/>
        <v>100.30898876404495</v>
      </c>
      <c r="FE42" s="149">
        <f t="shared" si="66"/>
        <v>100.30898876404495</v>
      </c>
      <c r="FF42" s="100">
        <f t="shared" si="67"/>
        <v>0</v>
      </c>
      <c r="FG42" s="149">
        <f t="shared" si="68"/>
        <v>112.0416732438832</v>
      </c>
      <c r="FH42" s="100">
        <f t="shared" si="69"/>
        <v>0</v>
      </c>
      <c r="FI42" s="100">
        <f t="shared" si="70"/>
        <v>0</v>
      </c>
      <c r="FJ42" s="100">
        <f t="shared" si="71"/>
        <v>0</v>
      </c>
      <c r="FK42" s="100">
        <f t="shared" si="72"/>
        <v>0</v>
      </c>
      <c r="FL42" s="150">
        <f t="shared" si="73"/>
        <v>97.885619878844508</v>
      </c>
      <c r="FM42" s="149">
        <f t="shared" si="74"/>
        <v>104.16752775153519</v>
      </c>
      <c r="FN42" s="68">
        <f t="shared" si="86"/>
        <v>99.418848333503576</v>
      </c>
      <c r="FO42" s="23" t="e">
        <f>#REF!/#REF!*100</f>
        <v>#REF!</v>
      </c>
      <c r="FP42" s="54" t="e">
        <f>#REF!/#REF!*100</f>
        <v>#REF!</v>
      </c>
      <c r="FQ42" s="22" t="e">
        <f>#REF!/#REF!*100</f>
        <v>#REF!</v>
      </c>
      <c r="FR42" s="21" t="e">
        <f>#REF!/#REF!*100</f>
        <v>#REF!</v>
      </c>
      <c r="FS42" s="20" t="e">
        <f t="shared" si="76"/>
        <v>#REF!</v>
      </c>
      <c r="FT42" s="20" t="e">
        <f t="shared" si="77"/>
        <v>#REF!</v>
      </c>
      <c r="FU42" s="53" t="e">
        <f t="shared" si="78"/>
        <v>#REF!</v>
      </c>
      <c r="FV42" s="20" t="e">
        <f t="shared" si="79"/>
        <v>#REF!</v>
      </c>
      <c r="FW42" s="52" t="e">
        <f>#REF!</f>
        <v>#REF!</v>
      </c>
      <c r="FX42" s="51"/>
      <c r="FZ42" s="56" t="e">
        <f t="shared" si="80"/>
        <v>#REF!</v>
      </c>
      <c r="GA42" s="56" t="e">
        <f t="shared" si="81"/>
        <v>#REF!</v>
      </c>
      <c r="GB42" s="56" t="e">
        <f t="shared" si="82"/>
        <v>#REF!</v>
      </c>
      <c r="GC42" s="56" t="e">
        <f t="shared" si="83"/>
        <v>#REF!</v>
      </c>
      <c r="GD42" s="56" t="str">
        <f t="shared" si="84"/>
        <v>ок</v>
      </c>
    </row>
    <row r="43" spans="1:186" s="50" customFormat="1" ht="32.25" customHeight="1" x14ac:dyDescent="0.3">
      <c r="A43" s="49">
        <v>34</v>
      </c>
      <c r="B43" s="67" t="s">
        <v>26</v>
      </c>
      <c r="C43" s="66">
        <v>43997</v>
      </c>
      <c r="D43" s="63" t="s">
        <v>19</v>
      </c>
      <c r="E43" s="65">
        <f t="shared" si="0"/>
        <v>126</v>
      </c>
      <c r="F43" s="64">
        <v>48</v>
      </c>
      <c r="G43" s="64">
        <v>28</v>
      </c>
      <c r="H43" s="64">
        <v>14</v>
      </c>
      <c r="I43" s="64">
        <v>14</v>
      </c>
      <c r="J43" s="64">
        <v>22</v>
      </c>
      <c r="K43" s="65">
        <f t="shared" si="1"/>
        <v>115</v>
      </c>
      <c r="L43" s="64">
        <v>39</v>
      </c>
      <c r="M43" s="64">
        <v>28</v>
      </c>
      <c r="N43" s="64">
        <v>12</v>
      </c>
      <c r="O43" s="64">
        <v>14</v>
      </c>
      <c r="P43" s="64">
        <v>22</v>
      </c>
      <c r="Q43" s="65">
        <f t="shared" si="2"/>
        <v>83</v>
      </c>
      <c r="R43" s="64">
        <v>31</v>
      </c>
      <c r="S43" s="64">
        <v>20</v>
      </c>
      <c r="T43" s="64">
        <v>7</v>
      </c>
      <c r="U43" s="64">
        <v>7</v>
      </c>
      <c r="V43" s="64">
        <v>18</v>
      </c>
      <c r="W43" s="65">
        <f t="shared" si="3"/>
        <v>106</v>
      </c>
      <c r="X43" s="64">
        <v>38</v>
      </c>
      <c r="Y43" s="64">
        <v>28</v>
      </c>
      <c r="Z43" s="64">
        <v>11</v>
      </c>
      <c r="AA43" s="64">
        <v>9</v>
      </c>
      <c r="AB43" s="64">
        <v>20</v>
      </c>
      <c r="AC43" s="75" t="s">
        <v>19</v>
      </c>
      <c r="AD43" s="60">
        <f t="shared" si="4"/>
        <v>83</v>
      </c>
      <c r="AE43" s="61">
        <v>31</v>
      </c>
      <c r="AF43" s="61">
        <v>20</v>
      </c>
      <c r="AG43" s="61">
        <v>6</v>
      </c>
      <c r="AH43" s="61">
        <v>7</v>
      </c>
      <c r="AI43" s="60">
        <v>19</v>
      </c>
      <c r="AJ43" s="60">
        <f t="shared" si="5"/>
        <v>83</v>
      </c>
      <c r="AK43" s="61">
        <v>31</v>
      </c>
      <c r="AL43" s="61">
        <v>20</v>
      </c>
      <c r="AM43" s="61">
        <v>6</v>
      </c>
      <c r="AN43" s="61">
        <v>7</v>
      </c>
      <c r="AO43" s="60">
        <v>19</v>
      </c>
      <c r="AP43" s="60">
        <f t="shared" si="6"/>
        <v>-26</v>
      </c>
      <c r="AQ43" s="60">
        <f t="shared" si="40"/>
        <v>-10</v>
      </c>
      <c r="AR43" s="60">
        <f t="shared" si="41"/>
        <v>0</v>
      </c>
      <c r="AS43" s="60">
        <f t="shared" si="42"/>
        <v>-7</v>
      </c>
      <c r="AT43" s="60">
        <f t="shared" si="43"/>
        <v>-7</v>
      </c>
      <c r="AU43" s="60">
        <f t="shared" si="44"/>
        <v>-2</v>
      </c>
      <c r="AV43" s="60">
        <f t="shared" si="7"/>
        <v>23</v>
      </c>
      <c r="AW43" s="60">
        <f t="shared" si="8"/>
        <v>7</v>
      </c>
      <c r="AX43" s="60">
        <f t="shared" si="9"/>
        <v>8</v>
      </c>
      <c r="AY43" s="60">
        <f t="shared" si="10"/>
        <v>4</v>
      </c>
      <c r="AZ43" s="60">
        <f t="shared" si="11"/>
        <v>2</v>
      </c>
      <c r="BA43" s="60">
        <f t="shared" si="12"/>
        <v>2</v>
      </c>
      <c r="BB43" s="60">
        <f t="shared" si="13"/>
        <v>83</v>
      </c>
      <c r="BC43" s="60">
        <v>31</v>
      </c>
      <c r="BD43" s="60">
        <v>20</v>
      </c>
      <c r="BE43" s="60">
        <v>6</v>
      </c>
      <c r="BF43" s="60">
        <v>7</v>
      </c>
      <c r="BG43" s="60">
        <v>19</v>
      </c>
      <c r="BH43" s="60">
        <f t="shared" si="14"/>
        <v>83</v>
      </c>
      <c r="BI43" s="60">
        <v>31</v>
      </c>
      <c r="BJ43" s="60">
        <v>20</v>
      </c>
      <c r="BK43" s="60">
        <v>6</v>
      </c>
      <c r="BL43" s="60">
        <v>7</v>
      </c>
      <c r="BM43" s="60">
        <v>19</v>
      </c>
      <c r="BN43" s="60"/>
      <c r="BO43" s="60">
        <f t="shared" si="15"/>
        <v>-32</v>
      </c>
      <c r="BP43" s="60">
        <f t="shared" si="16"/>
        <v>-8</v>
      </c>
      <c r="BQ43" s="60">
        <f t="shared" si="17"/>
        <v>-8</v>
      </c>
      <c r="BR43" s="60">
        <f t="shared" si="18"/>
        <v>-6</v>
      </c>
      <c r="BS43" s="60">
        <f t="shared" si="19"/>
        <v>-7</v>
      </c>
      <c r="BT43" s="60">
        <f t="shared" si="20"/>
        <v>-3</v>
      </c>
      <c r="BU43" s="60">
        <f t="shared" si="21"/>
        <v>-32</v>
      </c>
      <c r="BV43" s="60">
        <f t="shared" si="22"/>
        <v>-8</v>
      </c>
      <c r="BW43" s="60">
        <f t="shared" si="23"/>
        <v>-8</v>
      </c>
      <c r="BX43" s="60">
        <f t="shared" si="24"/>
        <v>-6</v>
      </c>
      <c r="BY43" s="60">
        <f t="shared" si="25"/>
        <v>-7</v>
      </c>
      <c r="BZ43" s="60">
        <f t="shared" si="26"/>
        <v>-3</v>
      </c>
      <c r="CA43" s="60">
        <f t="shared" si="27"/>
        <v>0</v>
      </c>
      <c r="CB43" s="60">
        <f t="shared" si="45"/>
        <v>0</v>
      </c>
      <c r="CC43" s="60">
        <f t="shared" si="46"/>
        <v>0</v>
      </c>
      <c r="CD43" s="60">
        <f t="shared" si="47"/>
        <v>0</v>
      </c>
      <c r="CE43" s="60">
        <f t="shared" si="48"/>
        <v>0</v>
      </c>
      <c r="CF43" s="60">
        <f t="shared" si="49"/>
        <v>0</v>
      </c>
      <c r="CG43" s="60">
        <f t="shared" si="28"/>
        <v>0</v>
      </c>
      <c r="CH43" s="60">
        <f t="shared" si="29"/>
        <v>0</v>
      </c>
      <c r="CI43" s="60">
        <f t="shared" si="30"/>
        <v>0</v>
      </c>
      <c r="CJ43" s="60">
        <f t="shared" si="31"/>
        <v>0</v>
      </c>
      <c r="CK43" s="60">
        <f t="shared" si="32"/>
        <v>0</v>
      </c>
      <c r="CL43" s="60">
        <f t="shared" si="33"/>
        <v>0</v>
      </c>
      <c r="CM43" s="60">
        <f t="shared" si="34"/>
        <v>5500.5</v>
      </c>
      <c r="CN43" s="60">
        <v>2176.1</v>
      </c>
      <c r="CO43" s="60">
        <v>1593.9</v>
      </c>
      <c r="CP43" s="60">
        <v>354.2</v>
      </c>
      <c r="CQ43" s="60">
        <v>294.60000000000002</v>
      </c>
      <c r="CR43" s="60">
        <v>1081.7</v>
      </c>
      <c r="CS43" s="60">
        <f t="shared" si="35"/>
        <v>5757.2999999999993</v>
      </c>
      <c r="CT43" s="61">
        <v>2248</v>
      </c>
      <c r="CU43" s="61">
        <v>1585</v>
      </c>
      <c r="CV43" s="61">
        <v>360.5</v>
      </c>
      <c r="CW43" s="61">
        <v>295.2</v>
      </c>
      <c r="CX43" s="61">
        <v>1268.5999999999999</v>
      </c>
      <c r="CY43" s="60">
        <f t="shared" si="50"/>
        <v>5378.6</v>
      </c>
      <c r="CZ43" s="61">
        <v>2077.5</v>
      </c>
      <c r="DA43" s="61">
        <v>1552.4</v>
      </c>
      <c r="DB43" s="61">
        <v>313.10000000000002</v>
      </c>
      <c r="DC43" s="61">
        <v>267.60000000000002</v>
      </c>
      <c r="DD43" s="61">
        <v>1168</v>
      </c>
      <c r="DE43" s="60">
        <f t="shared" si="37"/>
        <v>0</v>
      </c>
      <c r="DF43" s="60">
        <f t="shared" si="51"/>
        <v>0</v>
      </c>
      <c r="DG43" s="60">
        <f t="shared" si="52"/>
        <v>0</v>
      </c>
      <c r="DH43" s="60">
        <f t="shared" si="53"/>
        <v>0</v>
      </c>
      <c r="DI43" s="60">
        <f t="shared" si="54"/>
        <v>0</v>
      </c>
      <c r="DJ43" s="60">
        <f t="shared" si="55"/>
        <v>0</v>
      </c>
      <c r="DK43" s="60">
        <f t="shared" si="56"/>
        <v>83</v>
      </c>
      <c r="DL43" s="61">
        <v>31</v>
      </c>
      <c r="DM43" s="61">
        <v>20</v>
      </c>
      <c r="DN43" s="61">
        <v>20</v>
      </c>
      <c r="DO43" s="62"/>
      <c r="DP43" s="61">
        <v>6</v>
      </c>
      <c r="DQ43" s="61">
        <v>7</v>
      </c>
      <c r="DR43" s="62">
        <f>DP43-DQ43</f>
        <v>-1</v>
      </c>
      <c r="DS43" s="61">
        <v>7</v>
      </c>
      <c r="DT43" s="61">
        <v>7</v>
      </c>
      <c r="DU43" s="62"/>
      <c r="DV43" s="61">
        <v>19</v>
      </c>
      <c r="DW43" s="60">
        <f t="shared" si="39"/>
        <v>0</v>
      </c>
      <c r="DX43" s="60">
        <f t="shared" si="57"/>
        <v>0</v>
      </c>
      <c r="DY43" s="60">
        <f t="shared" si="58"/>
        <v>0</v>
      </c>
      <c r="DZ43" s="60">
        <f t="shared" si="59"/>
        <v>0</v>
      </c>
      <c r="EA43" s="60">
        <f t="shared" si="60"/>
        <v>0</v>
      </c>
      <c r="EB43" s="60">
        <f t="shared" si="61"/>
        <v>0</v>
      </c>
      <c r="EC43" s="34">
        <v>27856</v>
      </c>
      <c r="ED43" s="34">
        <v>27856</v>
      </c>
      <c r="EE43" s="34">
        <v>38246</v>
      </c>
      <c r="EF43" s="34">
        <v>35827</v>
      </c>
      <c r="EG43" s="35">
        <v>38744</v>
      </c>
      <c r="EH43" s="36">
        <v>38408.5</v>
      </c>
      <c r="EI43" s="36">
        <v>103.5</v>
      </c>
      <c r="EJ43" s="34">
        <v>36005</v>
      </c>
      <c r="EK43" s="35">
        <f t="shared" si="62"/>
        <v>38419.199999999997</v>
      </c>
      <c r="EL43" s="35">
        <v>38408.5</v>
      </c>
      <c r="EM43" s="26">
        <f t="shared" si="63"/>
        <v>0</v>
      </c>
      <c r="EN43" s="27">
        <v>27856.7</v>
      </c>
      <c r="EO43" s="27">
        <v>37598</v>
      </c>
      <c r="EP43" s="34">
        <v>35827</v>
      </c>
      <c r="EQ43" s="27">
        <v>37372</v>
      </c>
      <c r="ER43" s="33">
        <v>38419.199999999997</v>
      </c>
      <c r="ES43" s="32">
        <v>27856.7</v>
      </c>
      <c r="ET43" s="31"/>
      <c r="EU43" s="30">
        <v>35972.1</v>
      </c>
      <c r="EV43" s="28"/>
      <c r="EW43" s="28"/>
      <c r="EX43" s="28"/>
      <c r="EY43" s="28"/>
      <c r="EZ43" s="29"/>
      <c r="FA43" s="28">
        <v>38751.699999999997</v>
      </c>
      <c r="FB43" s="27">
        <v>37821.199999999997</v>
      </c>
      <c r="FC43" s="26">
        <f t="shared" si="85"/>
        <v>37821.199999999997</v>
      </c>
      <c r="FD43" s="25">
        <f t="shared" si="65"/>
        <v>100.00251292360713</v>
      </c>
      <c r="FE43" s="149">
        <f t="shared" si="66"/>
        <v>100.00251292360713</v>
      </c>
      <c r="FF43" s="100">
        <f t="shared" si="67"/>
        <v>0</v>
      </c>
      <c r="FG43" s="149">
        <f t="shared" si="68"/>
        <v>100.40500181427414</v>
      </c>
      <c r="FH43" s="100">
        <f t="shared" si="69"/>
        <v>0</v>
      </c>
      <c r="FI43" s="100">
        <f t="shared" si="70"/>
        <v>0</v>
      </c>
      <c r="FJ43" s="100">
        <f t="shared" si="71"/>
        <v>0</v>
      </c>
      <c r="FK43" s="100">
        <f t="shared" si="72"/>
        <v>0</v>
      </c>
      <c r="FL43" s="149">
        <f t="shared" si="73"/>
        <v>107.62866268573808</v>
      </c>
      <c r="FM43" s="150">
        <f t="shared" si="74"/>
        <v>98.443486590038304</v>
      </c>
      <c r="FN43" s="68">
        <f t="shared" si="86"/>
        <v>98.470911386802399</v>
      </c>
      <c r="FO43" s="23" t="e">
        <f>#REF!/#REF!*100</f>
        <v>#REF!</v>
      </c>
      <c r="FP43" s="54" t="e">
        <f>#REF!/#REF!*100</f>
        <v>#REF!</v>
      </c>
      <c r="FQ43" s="54" t="e">
        <f>#REF!/#REF!*100</f>
        <v>#REF!</v>
      </c>
      <c r="FR43" s="54" t="e">
        <f>#REF!/#REF!*100</f>
        <v>#REF!</v>
      </c>
      <c r="FS43" s="20" t="e">
        <f t="shared" si="76"/>
        <v>#REF!</v>
      </c>
      <c r="FT43" s="20" t="e">
        <f t="shared" si="77"/>
        <v>#REF!</v>
      </c>
      <c r="FU43" s="20" t="e">
        <f t="shared" si="78"/>
        <v>#REF!</v>
      </c>
      <c r="FV43" s="20" t="e">
        <f t="shared" si="79"/>
        <v>#REF!</v>
      </c>
      <c r="FW43" s="72" t="e">
        <f>#REF!</f>
        <v>#REF!</v>
      </c>
      <c r="FX43" s="51"/>
      <c r="FZ43" s="56" t="e">
        <f t="shared" si="80"/>
        <v>#REF!</v>
      </c>
      <c r="GA43" s="56" t="e">
        <f t="shared" si="81"/>
        <v>#REF!</v>
      </c>
      <c r="GB43" s="56" t="e">
        <f t="shared" si="82"/>
        <v>#REF!</v>
      </c>
      <c r="GC43" s="56" t="e">
        <f t="shared" si="83"/>
        <v>#REF!</v>
      </c>
      <c r="GD43" s="56" t="str">
        <f t="shared" si="84"/>
        <v>ок</v>
      </c>
    </row>
    <row r="44" spans="1:186" s="50" customFormat="1" ht="32.25" customHeight="1" x14ac:dyDescent="0.3">
      <c r="A44" s="49">
        <v>35</v>
      </c>
      <c r="B44" s="48" t="s">
        <v>25</v>
      </c>
      <c r="C44" s="47">
        <v>43998</v>
      </c>
      <c r="D44" s="46" t="s">
        <v>13</v>
      </c>
      <c r="E44" s="45">
        <f t="shared" si="0"/>
        <v>20</v>
      </c>
      <c r="F44" s="44">
        <v>4</v>
      </c>
      <c r="G44" s="44">
        <v>11</v>
      </c>
      <c r="H44" s="44">
        <v>1</v>
      </c>
      <c r="I44" s="44">
        <v>2</v>
      </c>
      <c r="J44" s="44">
        <v>2</v>
      </c>
      <c r="K44" s="43">
        <f t="shared" si="1"/>
        <v>12</v>
      </c>
      <c r="L44" s="42">
        <v>1</v>
      </c>
      <c r="M44" s="42">
        <v>6</v>
      </c>
      <c r="N44" s="42">
        <v>1</v>
      </c>
      <c r="O44" s="42">
        <v>2</v>
      </c>
      <c r="P44" s="42">
        <v>2</v>
      </c>
      <c r="Q44" s="43">
        <f t="shared" si="2"/>
        <v>10</v>
      </c>
      <c r="R44" s="42">
        <v>1</v>
      </c>
      <c r="S44" s="42">
        <v>3</v>
      </c>
      <c r="T44" s="42">
        <v>1</v>
      </c>
      <c r="U44" s="42">
        <v>2</v>
      </c>
      <c r="V44" s="42">
        <v>3</v>
      </c>
      <c r="W44" s="43">
        <f t="shared" si="3"/>
        <v>10</v>
      </c>
      <c r="X44" s="42">
        <v>1</v>
      </c>
      <c r="Y44" s="42">
        <v>3</v>
      </c>
      <c r="Z44" s="42">
        <v>1</v>
      </c>
      <c r="AA44" s="42">
        <v>2</v>
      </c>
      <c r="AB44" s="42">
        <v>3</v>
      </c>
      <c r="AC44" s="41" t="s">
        <v>13</v>
      </c>
      <c r="AD44" s="40">
        <f t="shared" si="4"/>
        <v>11</v>
      </c>
      <c r="AE44" s="38">
        <v>1</v>
      </c>
      <c r="AF44" s="38">
        <v>3</v>
      </c>
      <c r="AG44" s="38">
        <v>1</v>
      </c>
      <c r="AH44" s="38">
        <v>2</v>
      </c>
      <c r="AI44" s="40">
        <v>4</v>
      </c>
      <c r="AJ44" s="40">
        <f t="shared" si="5"/>
        <v>11</v>
      </c>
      <c r="AK44" s="38">
        <v>1</v>
      </c>
      <c r="AL44" s="38">
        <v>3</v>
      </c>
      <c r="AM44" s="38">
        <v>1</v>
      </c>
      <c r="AN44" s="38">
        <v>2</v>
      </c>
      <c r="AO44" s="40">
        <v>4</v>
      </c>
      <c r="AP44" s="40">
        <f t="shared" si="6"/>
        <v>-10</v>
      </c>
      <c r="AQ44" s="40">
        <f t="shared" si="40"/>
        <v>-3</v>
      </c>
      <c r="AR44" s="40">
        <f t="shared" si="41"/>
        <v>-8</v>
      </c>
      <c r="AS44" s="40">
        <f t="shared" si="42"/>
        <v>0</v>
      </c>
      <c r="AT44" s="40">
        <f t="shared" si="43"/>
        <v>0</v>
      </c>
      <c r="AU44" s="40">
        <f t="shared" si="44"/>
        <v>1</v>
      </c>
      <c r="AV44" s="40">
        <f t="shared" si="7"/>
        <v>0</v>
      </c>
      <c r="AW44" s="40">
        <f t="shared" si="8"/>
        <v>0</v>
      </c>
      <c r="AX44" s="40">
        <f t="shared" si="9"/>
        <v>0</v>
      </c>
      <c r="AY44" s="40">
        <f t="shared" si="10"/>
        <v>0</v>
      </c>
      <c r="AZ44" s="40">
        <f t="shared" si="11"/>
        <v>0</v>
      </c>
      <c r="BA44" s="40">
        <f t="shared" si="12"/>
        <v>0</v>
      </c>
      <c r="BB44" s="40">
        <f t="shared" si="13"/>
        <v>11</v>
      </c>
      <c r="BC44" s="40">
        <v>1</v>
      </c>
      <c r="BD44" s="40">
        <v>3</v>
      </c>
      <c r="BE44" s="40">
        <v>1</v>
      </c>
      <c r="BF44" s="40">
        <v>2</v>
      </c>
      <c r="BG44" s="40">
        <v>4</v>
      </c>
      <c r="BH44" s="40">
        <f t="shared" si="14"/>
        <v>11</v>
      </c>
      <c r="BI44" s="40">
        <v>1</v>
      </c>
      <c r="BJ44" s="40">
        <v>3</v>
      </c>
      <c r="BK44" s="40">
        <v>1</v>
      </c>
      <c r="BL44" s="40">
        <v>2</v>
      </c>
      <c r="BM44" s="40">
        <v>4</v>
      </c>
      <c r="BN44" s="40"/>
      <c r="BO44" s="40">
        <f t="shared" si="15"/>
        <v>-1</v>
      </c>
      <c r="BP44" s="40">
        <f t="shared" si="16"/>
        <v>0</v>
      </c>
      <c r="BQ44" s="40">
        <f t="shared" si="17"/>
        <v>-3</v>
      </c>
      <c r="BR44" s="40">
        <f t="shared" si="18"/>
        <v>0</v>
      </c>
      <c r="BS44" s="40">
        <f t="shared" si="19"/>
        <v>0</v>
      </c>
      <c r="BT44" s="40">
        <f t="shared" si="20"/>
        <v>2</v>
      </c>
      <c r="BU44" s="40">
        <f t="shared" si="21"/>
        <v>-1</v>
      </c>
      <c r="BV44" s="40">
        <f t="shared" si="22"/>
        <v>0</v>
      </c>
      <c r="BW44" s="40">
        <f t="shared" si="23"/>
        <v>-3</v>
      </c>
      <c r="BX44" s="40">
        <f t="shared" si="24"/>
        <v>0</v>
      </c>
      <c r="BY44" s="40">
        <f t="shared" si="25"/>
        <v>0</v>
      </c>
      <c r="BZ44" s="40">
        <f t="shared" si="26"/>
        <v>2</v>
      </c>
      <c r="CA44" s="40">
        <f t="shared" si="27"/>
        <v>0</v>
      </c>
      <c r="CB44" s="40">
        <f t="shared" si="45"/>
        <v>0</v>
      </c>
      <c r="CC44" s="40">
        <f t="shared" si="46"/>
        <v>0</v>
      </c>
      <c r="CD44" s="40">
        <f t="shared" si="47"/>
        <v>0</v>
      </c>
      <c r="CE44" s="40">
        <f t="shared" si="48"/>
        <v>0</v>
      </c>
      <c r="CF44" s="40">
        <f t="shared" si="49"/>
        <v>0</v>
      </c>
      <c r="CG44" s="40">
        <f t="shared" si="28"/>
        <v>0</v>
      </c>
      <c r="CH44" s="40">
        <f t="shared" si="29"/>
        <v>0</v>
      </c>
      <c r="CI44" s="40">
        <f t="shared" si="30"/>
        <v>0</v>
      </c>
      <c r="CJ44" s="40">
        <f t="shared" si="31"/>
        <v>0</v>
      </c>
      <c r="CK44" s="40">
        <f t="shared" si="32"/>
        <v>0</v>
      </c>
      <c r="CL44" s="40">
        <f t="shared" si="33"/>
        <v>0</v>
      </c>
      <c r="CM44" s="40">
        <f t="shared" si="34"/>
        <v>624.4</v>
      </c>
      <c r="CN44" s="40">
        <v>109.1</v>
      </c>
      <c r="CO44" s="40">
        <v>429.6</v>
      </c>
      <c r="CP44" s="40">
        <v>8.3000000000000007</v>
      </c>
      <c r="CQ44" s="40">
        <v>39.4</v>
      </c>
      <c r="CR44" s="40">
        <v>38</v>
      </c>
      <c r="CS44" s="40">
        <f t="shared" si="35"/>
        <v>600.69999999999993</v>
      </c>
      <c r="CT44" s="38">
        <v>106.9</v>
      </c>
      <c r="CU44" s="38">
        <v>405.3</v>
      </c>
      <c r="CV44" s="38">
        <v>8.8000000000000007</v>
      </c>
      <c r="CW44" s="38">
        <v>41.3</v>
      </c>
      <c r="CX44" s="38">
        <v>38.4</v>
      </c>
      <c r="CY44" s="40">
        <f t="shared" si="50"/>
        <v>573</v>
      </c>
      <c r="CZ44" s="38">
        <v>98.5</v>
      </c>
      <c r="DA44" s="38">
        <v>386</v>
      </c>
      <c r="DB44" s="38">
        <v>8.8000000000000007</v>
      </c>
      <c r="DC44" s="38">
        <v>41.3</v>
      </c>
      <c r="DD44" s="38">
        <v>38.4</v>
      </c>
      <c r="DE44" s="40">
        <f t="shared" si="37"/>
        <v>0</v>
      </c>
      <c r="DF44" s="40">
        <f t="shared" si="51"/>
        <v>0</v>
      </c>
      <c r="DG44" s="40">
        <f t="shared" si="52"/>
        <v>0</v>
      </c>
      <c r="DH44" s="40">
        <f t="shared" si="53"/>
        <v>0</v>
      </c>
      <c r="DI44" s="40">
        <f t="shared" si="54"/>
        <v>0</v>
      </c>
      <c r="DJ44" s="40">
        <f t="shared" si="55"/>
        <v>0</v>
      </c>
      <c r="DK44" s="40">
        <f t="shared" si="56"/>
        <v>11</v>
      </c>
      <c r="DL44" s="38">
        <v>1</v>
      </c>
      <c r="DM44" s="38">
        <v>3</v>
      </c>
      <c r="DN44" s="38">
        <v>3</v>
      </c>
      <c r="DO44" s="39"/>
      <c r="DP44" s="38">
        <v>1</v>
      </c>
      <c r="DQ44" s="38">
        <v>1</v>
      </c>
      <c r="DR44" s="39"/>
      <c r="DS44" s="38">
        <v>2</v>
      </c>
      <c r="DT44" s="38">
        <v>2</v>
      </c>
      <c r="DU44" s="39"/>
      <c r="DV44" s="38">
        <v>4</v>
      </c>
      <c r="DW44" s="37">
        <f t="shared" si="39"/>
        <v>0</v>
      </c>
      <c r="DX44" s="37">
        <f t="shared" si="57"/>
        <v>0</v>
      </c>
      <c r="DY44" s="37">
        <f t="shared" si="58"/>
        <v>0</v>
      </c>
      <c r="DZ44" s="37">
        <f t="shared" si="59"/>
        <v>0</v>
      </c>
      <c r="EA44" s="37">
        <f t="shared" si="60"/>
        <v>0</v>
      </c>
      <c r="EB44" s="37">
        <f t="shared" si="61"/>
        <v>0</v>
      </c>
      <c r="EC44" s="34">
        <v>25276</v>
      </c>
      <c r="ED44" s="34">
        <v>25276</v>
      </c>
      <c r="EE44" s="35">
        <v>30216</v>
      </c>
      <c r="EF44" s="35">
        <v>28105</v>
      </c>
      <c r="EG44" s="35">
        <v>32333.9</v>
      </c>
      <c r="EH44" s="36">
        <v>26803</v>
      </c>
      <c r="EI44" s="36">
        <v>72.2</v>
      </c>
      <c r="EJ44" s="34">
        <v>33079.1</v>
      </c>
      <c r="EK44" s="35">
        <f t="shared" si="62"/>
        <v>26800.639999999999</v>
      </c>
      <c r="EL44" s="35">
        <v>26803</v>
      </c>
      <c r="EM44" s="26">
        <f t="shared" si="63"/>
        <v>0</v>
      </c>
      <c r="EN44" s="27">
        <v>25128.7</v>
      </c>
      <c r="EO44" s="27">
        <v>37598</v>
      </c>
      <c r="EP44" s="35">
        <v>28105</v>
      </c>
      <c r="EQ44" s="27">
        <v>37372</v>
      </c>
      <c r="ER44" s="33">
        <v>26800.639999999999</v>
      </c>
      <c r="ES44" s="34">
        <v>25128.7</v>
      </c>
      <c r="ET44" s="31"/>
      <c r="EU44" s="30">
        <v>32505.5</v>
      </c>
      <c r="EV44" s="28"/>
      <c r="EW44" s="28"/>
      <c r="EX44" s="28"/>
      <c r="EY44" s="28"/>
      <c r="EZ44" s="29"/>
      <c r="FA44" s="28">
        <v>36427.300000000003</v>
      </c>
      <c r="FB44" s="27">
        <v>26911.599999999999</v>
      </c>
      <c r="FC44" s="26">
        <f t="shared" si="85"/>
        <v>26911.599999999999</v>
      </c>
      <c r="FD44" s="25">
        <f t="shared" si="65"/>
        <v>99.417233739515751</v>
      </c>
      <c r="FE44" s="150">
        <f t="shared" si="66"/>
        <v>99.417233739515751</v>
      </c>
      <c r="FF44" s="100">
        <f t="shared" si="67"/>
        <v>0</v>
      </c>
      <c r="FG44" s="149">
        <f t="shared" si="68"/>
        <v>115.65735634228784</v>
      </c>
      <c r="FH44" s="100">
        <f t="shared" si="69"/>
        <v>0</v>
      </c>
      <c r="FI44" s="100">
        <f t="shared" si="70"/>
        <v>0</v>
      </c>
      <c r="FJ44" s="100">
        <f t="shared" si="71"/>
        <v>0</v>
      </c>
      <c r="FK44" s="100">
        <f t="shared" si="72"/>
        <v>0</v>
      </c>
      <c r="FL44" s="149">
        <f t="shared" si="73"/>
        <v>110.12179896067306</v>
      </c>
      <c r="FM44" s="149">
        <f t="shared" si="74"/>
        <v>100.41401996370236</v>
      </c>
      <c r="FN44" s="24">
        <f t="shared" si="86"/>
        <v>100.40517852479201</v>
      </c>
      <c r="FO44" s="23" t="e">
        <f>#REF!/#REF!*100</f>
        <v>#REF!</v>
      </c>
      <c r="FP44" s="54" t="e">
        <f>#REF!/#REF!*100</f>
        <v>#REF!</v>
      </c>
      <c r="FQ44" s="21" t="e">
        <f>#REF!/#REF!*100</f>
        <v>#REF!</v>
      </c>
      <c r="FR44" s="21" t="e">
        <f>#REF!/#REF!*100</f>
        <v>#REF!</v>
      </c>
      <c r="FS44" s="20" t="e">
        <f t="shared" si="76"/>
        <v>#REF!</v>
      </c>
      <c r="FT44" s="20" t="e">
        <f t="shared" si="77"/>
        <v>#REF!</v>
      </c>
      <c r="FU44" s="74" t="e">
        <f t="shared" si="78"/>
        <v>#REF!</v>
      </c>
      <c r="FV44" s="20" t="e">
        <f t="shared" si="79"/>
        <v>#REF!</v>
      </c>
      <c r="FW44" s="52" t="e">
        <f>#REF!</f>
        <v>#REF!</v>
      </c>
      <c r="FX44" s="51"/>
      <c r="FZ44" s="56" t="e">
        <f t="shared" si="80"/>
        <v>#REF!</v>
      </c>
      <c r="GA44" s="56" t="e">
        <f t="shared" si="81"/>
        <v>#REF!</v>
      </c>
      <c r="GB44" s="56" t="e">
        <f t="shared" si="82"/>
        <v>#REF!</v>
      </c>
      <c r="GC44" s="56" t="e">
        <f t="shared" si="83"/>
        <v>#REF!</v>
      </c>
      <c r="GD44" s="56" t="str">
        <f t="shared" si="84"/>
        <v>ок</v>
      </c>
    </row>
    <row r="45" spans="1:186" s="50" customFormat="1" ht="32.25" customHeight="1" x14ac:dyDescent="0.3">
      <c r="A45" s="49">
        <v>36</v>
      </c>
      <c r="B45" s="67" t="s">
        <v>24</v>
      </c>
      <c r="C45" s="47">
        <v>43998</v>
      </c>
      <c r="D45" s="46" t="s">
        <v>19</v>
      </c>
      <c r="E45" s="45">
        <f t="shared" si="0"/>
        <v>44</v>
      </c>
      <c r="F45" s="44">
        <v>8</v>
      </c>
      <c r="G45" s="44">
        <v>14</v>
      </c>
      <c r="H45" s="44">
        <v>4</v>
      </c>
      <c r="I45" s="44">
        <v>18</v>
      </c>
      <c r="J45" s="44">
        <v>0</v>
      </c>
      <c r="K45" s="43">
        <f t="shared" si="1"/>
        <v>40</v>
      </c>
      <c r="L45" s="42">
        <v>7</v>
      </c>
      <c r="M45" s="42">
        <v>11</v>
      </c>
      <c r="N45" s="42">
        <v>4</v>
      </c>
      <c r="O45" s="42">
        <v>18</v>
      </c>
      <c r="P45" s="42">
        <v>0</v>
      </c>
      <c r="Q45" s="43">
        <f t="shared" si="2"/>
        <v>30</v>
      </c>
      <c r="R45" s="42">
        <v>2</v>
      </c>
      <c r="S45" s="42">
        <v>9</v>
      </c>
      <c r="T45" s="42">
        <v>4</v>
      </c>
      <c r="U45" s="42">
        <v>15</v>
      </c>
      <c r="V45" s="42">
        <v>0</v>
      </c>
      <c r="W45" s="43">
        <f t="shared" si="3"/>
        <v>30</v>
      </c>
      <c r="X45" s="42">
        <v>2</v>
      </c>
      <c r="Y45" s="42">
        <v>9</v>
      </c>
      <c r="Z45" s="42">
        <v>4</v>
      </c>
      <c r="AA45" s="42">
        <v>15</v>
      </c>
      <c r="AB45" s="42">
        <v>0</v>
      </c>
      <c r="AC45" s="73" t="s">
        <v>19</v>
      </c>
      <c r="AD45" s="40">
        <f t="shared" si="4"/>
        <v>32</v>
      </c>
      <c r="AE45" s="38">
        <v>2</v>
      </c>
      <c r="AF45" s="38">
        <v>9</v>
      </c>
      <c r="AG45" s="38">
        <v>4</v>
      </c>
      <c r="AH45" s="38">
        <v>15</v>
      </c>
      <c r="AI45" s="40">
        <v>2</v>
      </c>
      <c r="AJ45" s="40">
        <f t="shared" si="5"/>
        <v>32</v>
      </c>
      <c r="AK45" s="38">
        <v>2</v>
      </c>
      <c r="AL45" s="38">
        <v>9</v>
      </c>
      <c r="AM45" s="38">
        <v>5</v>
      </c>
      <c r="AN45" s="38">
        <v>15</v>
      </c>
      <c r="AO45" s="40">
        <v>1</v>
      </c>
      <c r="AP45" s="40">
        <f t="shared" si="6"/>
        <v>-14</v>
      </c>
      <c r="AQ45" s="40">
        <f t="shared" si="40"/>
        <v>-6</v>
      </c>
      <c r="AR45" s="40">
        <f t="shared" si="41"/>
        <v>-5</v>
      </c>
      <c r="AS45" s="40">
        <f t="shared" si="42"/>
        <v>0</v>
      </c>
      <c r="AT45" s="40">
        <f t="shared" si="43"/>
        <v>-3</v>
      </c>
      <c r="AU45" s="40">
        <f t="shared" si="44"/>
        <v>0</v>
      </c>
      <c r="AV45" s="40">
        <f t="shared" si="7"/>
        <v>0</v>
      </c>
      <c r="AW45" s="40">
        <f t="shared" si="8"/>
        <v>0</v>
      </c>
      <c r="AX45" s="40">
        <f t="shared" si="9"/>
        <v>0</v>
      </c>
      <c r="AY45" s="40">
        <f t="shared" si="10"/>
        <v>0</v>
      </c>
      <c r="AZ45" s="40">
        <f t="shared" si="11"/>
        <v>0</v>
      </c>
      <c r="BA45" s="40">
        <f t="shared" si="12"/>
        <v>0</v>
      </c>
      <c r="BB45" s="40">
        <f t="shared" si="13"/>
        <v>31</v>
      </c>
      <c r="BC45" s="40">
        <v>2</v>
      </c>
      <c r="BD45" s="40">
        <v>9</v>
      </c>
      <c r="BE45" s="40">
        <v>4</v>
      </c>
      <c r="BF45" s="40">
        <v>15</v>
      </c>
      <c r="BG45" s="40">
        <v>1</v>
      </c>
      <c r="BH45" s="40">
        <f t="shared" si="14"/>
        <v>31</v>
      </c>
      <c r="BI45" s="40">
        <v>1</v>
      </c>
      <c r="BJ45" s="40">
        <v>8</v>
      </c>
      <c r="BK45" s="40">
        <v>5</v>
      </c>
      <c r="BL45" s="40">
        <v>15</v>
      </c>
      <c r="BM45" s="40">
        <v>2</v>
      </c>
      <c r="BN45" s="40"/>
      <c r="BO45" s="40">
        <f t="shared" si="15"/>
        <v>-8</v>
      </c>
      <c r="BP45" s="40">
        <f t="shared" si="16"/>
        <v>-5</v>
      </c>
      <c r="BQ45" s="40">
        <f t="shared" si="17"/>
        <v>-2</v>
      </c>
      <c r="BR45" s="40">
        <f t="shared" si="18"/>
        <v>1</v>
      </c>
      <c r="BS45" s="40">
        <f t="shared" si="19"/>
        <v>-3</v>
      </c>
      <c r="BT45" s="40">
        <f t="shared" si="20"/>
        <v>1</v>
      </c>
      <c r="BU45" s="40">
        <f t="shared" si="21"/>
        <v>-8</v>
      </c>
      <c r="BV45" s="40">
        <f t="shared" si="22"/>
        <v>-5</v>
      </c>
      <c r="BW45" s="40">
        <f t="shared" si="23"/>
        <v>-2</v>
      </c>
      <c r="BX45" s="40">
        <f t="shared" si="24"/>
        <v>0</v>
      </c>
      <c r="BY45" s="40">
        <f t="shared" si="25"/>
        <v>-3</v>
      </c>
      <c r="BZ45" s="40">
        <f t="shared" si="26"/>
        <v>2</v>
      </c>
      <c r="CA45" s="40">
        <f t="shared" si="27"/>
        <v>-1</v>
      </c>
      <c r="CB45" s="40">
        <f t="shared" si="45"/>
        <v>-1</v>
      </c>
      <c r="CC45" s="40">
        <f t="shared" si="46"/>
        <v>-1</v>
      </c>
      <c r="CD45" s="40">
        <f t="shared" si="47"/>
        <v>1</v>
      </c>
      <c r="CE45" s="40">
        <f t="shared" si="48"/>
        <v>0</v>
      </c>
      <c r="CF45" s="40">
        <f t="shared" si="49"/>
        <v>0</v>
      </c>
      <c r="CG45" s="40">
        <f t="shared" si="28"/>
        <v>0</v>
      </c>
      <c r="CH45" s="40">
        <f t="shared" si="29"/>
        <v>0</v>
      </c>
      <c r="CI45" s="40">
        <f t="shared" si="30"/>
        <v>0</v>
      </c>
      <c r="CJ45" s="40">
        <f t="shared" si="31"/>
        <v>1</v>
      </c>
      <c r="CK45" s="40">
        <f t="shared" si="32"/>
        <v>0</v>
      </c>
      <c r="CL45" s="40">
        <f t="shared" si="33"/>
        <v>-1</v>
      </c>
      <c r="CM45" s="40">
        <f t="shared" si="34"/>
        <v>1095.5999999999999</v>
      </c>
      <c r="CN45" s="40">
        <v>227.9</v>
      </c>
      <c r="CO45" s="40">
        <v>694</v>
      </c>
      <c r="CP45" s="40">
        <v>65.900000000000006</v>
      </c>
      <c r="CQ45" s="40">
        <v>107.8</v>
      </c>
      <c r="CR45" s="40">
        <v>0</v>
      </c>
      <c r="CS45" s="40">
        <f t="shared" si="35"/>
        <v>1041.5999999999999</v>
      </c>
      <c r="CT45" s="38">
        <v>257.89999999999998</v>
      </c>
      <c r="CU45" s="38">
        <v>604</v>
      </c>
      <c r="CV45" s="38">
        <v>70.400000000000006</v>
      </c>
      <c r="CW45" s="38">
        <v>109.3</v>
      </c>
      <c r="CX45" s="38">
        <v>0</v>
      </c>
      <c r="CY45" s="40">
        <f t="shared" si="50"/>
        <v>1051</v>
      </c>
      <c r="CZ45" s="38">
        <v>236.2</v>
      </c>
      <c r="DA45" s="38">
        <v>650.9</v>
      </c>
      <c r="DB45" s="38">
        <v>63.2</v>
      </c>
      <c r="DC45" s="38">
        <v>100.7</v>
      </c>
      <c r="DD45" s="38">
        <v>0</v>
      </c>
      <c r="DE45" s="40">
        <f t="shared" si="37"/>
        <v>0</v>
      </c>
      <c r="DF45" s="40">
        <f t="shared" si="51"/>
        <v>-1</v>
      </c>
      <c r="DG45" s="40">
        <f t="shared" si="52"/>
        <v>-1</v>
      </c>
      <c r="DH45" s="40">
        <f t="shared" si="53"/>
        <v>1</v>
      </c>
      <c r="DI45" s="40">
        <f t="shared" si="54"/>
        <v>0</v>
      </c>
      <c r="DJ45" s="40">
        <f t="shared" si="55"/>
        <v>1</v>
      </c>
      <c r="DK45" s="40">
        <f t="shared" si="56"/>
        <v>31</v>
      </c>
      <c r="DL45" s="38">
        <v>2</v>
      </c>
      <c r="DM45" s="38">
        <v>8</v>
      </c>
      <c r="DN45" s="38">
        <v>8</v>
      </c>
      <c r="DO45" s="39"/>
      <c r="DP45" s="38">
        <v>4</v>
      </c>
      <c r="DQ45" s="38">
        <v>3</v>
      </c>
      <c r="DR45" s="39">
        <f>DP45-DQ45</f>
        <v>1</v>
      </c>
      <c r="DS45" s="38">
        <v>15</v>
      </c>
      <c r="DT45" s="38">
        <v>15</v>
      </c>
      <c r="DU45" s="39"/>
      <c r="DV45" s="38">
        <v>2</v>
      </c>
      <c r="DW45" s="37">
        <f t="shared" si="39"/>
        <v>-1</v>
      </c>
      <c r="DX45" s="37">
        <f t="shared" si="57"/>
        <v>0</v>
      </c>
      <c r="DY45" s="37">
        <f t="shared" si="58"/>
        <v>-1</v>
      </c>
      <c r="DZ45" s="37">
        <f t="shared" si="59"/>
        <v>0</v>
      </c>
      <c r="EA45" s="37">
        <f t="shared" si="60"/>
        <v>0</v>
      </c>
      <c r="EB45" s="37">
        <f t="shared" si="61"/>
        <v>0</v>
      </c>
      <c r="EC45" s="34">
        <v>32350</v>
      </c>
      <c r="ED45" s="34">
        <v>32350</v>
      </c>
      <c r="EE45" s="34">
        <v>37600</v>
      </c>
      <c r="EF45" s="34">
        <v>35638</v>
      </c>
      <c r="EG45" s="35">
        <v>35808</v>
      </c>
      <c r="EH45" s="36">
        <v>29733.1</v>
      </c>
      <c r="EI45" s="36">
        <v>80.099999999999994</v>
      </c>
      <c r="EJ45" s="34">
        <v>35486</v>
      </c>
      <c r="EK45" s="35">
        <f t="shared" si="62"/>
        <v>29733.119999999999</v>
      </c>
      <c r="EL45" s="35">
        <v>29733.1</v>
      </c>
      <c r="EM45" s="26">
        <f t="shared" si="63"/>
        <v>0</v>
      </c>
      <c r="EN45" s="27">
        <v>32492.799999999999</v>
      </c>
      <c r="EO45" s="27">
        <v>37598</v>
      </c>
      <c r="EP45" s="34">
        <v>35638</v>
      </c>
      <c r="EQ45" s="27">
        <v>37372</v>
      </c>
      <c r="ER45" s="33">
        <v>29733.119999999999</v>
      </c>
      <c r="ES45" s="32">
        <v>32492.799999999999</v>
      </c>
      <c r="ET45" s="31"/>
      <c r="EU45" s="30">
        <v>35637.699999999997</v>
      </c>
      <c r="EV45" s="28"/>
      <c r="EW45" s="28"/>
      <c r="EX45" s="28"/>
      <c r="EY45" s="28"/>
      <c r="EZ45" s="29"/>
      <c r="FA45" s="28">
        <v>38423.1</v>
      </c>
      <c r="FB45" s="27">
        <v>30909.3</v>
      </c>
      <c r="FC45" s="26">
        <f t="shared" si="85"/>
        <v>30909.3</v>
      </c>
      <c r="FD45" s="25">
        <f t="shared" si="65"/>
        <v>100.44142194744975</v>
      </c>
      <c r="FE45" s="149">
        <f t="shared" si="66"/>
        <v>100.44142194744975</v>
      </c>
      <c r="FF45" s="100">
        <f t="shared" si="67"/>
        <v>0</v>
      </c>
      <c r="FG45" s="149">
        <f t="shared" si="68"/>
        <v>99.999158201919286</v>
      </c>
      <c r="FH45" s="100">
        <f t="shared" si="69"/>
        <v>0</v>
      </c>
      <c r="FI45" s="100">
        <f t="shared" si="70"/>
        <v>0</v>
      </c>
      <c r="FJ45" s="100">
        <f t="shared" si="71"/>
        <v>0</v>
      </c>
      <c r="FK45" s="100">
        <f t="shared" si="72"/>
        <v>0</v>
      </c>
      <c r="FL45" s="149">
        <f t="shared" si="73"/>
        <v>108.27678521106915</v>
      </c>
      <c r="FM45" s="149">
        <f t="shared" si="74"/>
        <v>103.95579071419347</v>
      </c>
      <c r="FN45" s="25">
        <f t="shared" si="86"/>
        <v>103.95586064016197</v>
      </c>
      <c r="FO45" s="23" t="e">
        <f>#REF!/#REF!*100</f>
        <v>#REF!</v>
      </c>
      <c r="FP45" s="54" t="e">
        <f>#REF!/#REF!*100</f>
        <v>#REF!</v>
      </c>
      <c r="FQ45" s="54" t="e">
        <f>#REF!/#REF!*100</f>
        <v>#REF!</v>
      </c>
      <c r="FR45" s="54" t="e">
        <f>#REF!/#REF!*100</f>
        <v>#REF!</v>
      </c>
      <c r="FS45" s="20" t="e">
        <f t="shared" si="76"/>
        <v>#REF!</v>
      </c>
      <c r="FT45" s="20" t="e">
        <f t="shared" si="77"/>
        <v>#REF!</v>
      </c>
      <c r="FU45" s="53" t="e">
        <f t="shared" si="78"/>
        <v>#REF!</v>
      </c>
      <c r="FV45" s="20" t="e">
        <f t="shared" si="79"/>
        <v>#REF!</v>
      </c>
      <c r="FW45" s="72" t="e">
        <f>#REF!</f>
        <v>#REF!</v>
      </c>
      <c r="FX45" s="51"/>
      <c r="FZ45" s="56" t="e">
        <f t="shared" si="80"/>
        <v>#REF!</v>
      </c>
      <c r="GA45" s="56" t="e">
        <f t="shared" si="81"/>
        <v>#REF!</v>
      </c>
      <c r="GB45" s="56" t="e">
        <f t="shared" si="82"/>
        <v>#REF!</v>
      </c>
      <c r="GC45" s="56" t="e">
        <f t="shared" si="83"/>
        <v>#REF!</v>
      </c>
      <c r="GD45" s="56" t="str">
        <f t="shared" si="84"/>
        <v>ок</v>
      </c>
    </row>
    <row r="46" spans="1:186" s="50" customFormat="1" ht="32.25" customHeight="1" x14ac:dyDescent="0.3">
      <c r="A46" s="49">
        <v>37</v>
      </c>
      <c r="B46" s="67" t="s">
        <v>23</v>
      </c>
      <c r="C46" s="47">
        <v>43999</v>
      </c>
      <c r="D46" s="46" t="s">
        <v>19</v>
      </c>
      <c r="E46" s="45">
        <f t="shared" si="0"/>
        <v>383</v>
      </c>
      <c r="F46" s="44">
        <v>134</v>
      </c>
      <c r="G46" s="44">
        <v>130</v>
      </c>
      <c r="H46" s="44">
        <v>59</v>
      </c>
      <c r="I46" s="44">
        <v>25</v>
      </c>
      <c r="J46" s="44">
        <v>35</v>
      </c>
      <c r="K46" s="43">
        <f t="shared" si="1"/>
        <v>378</v>
      </c>
      <c r="L46" s="42">
        <v>130</v>
      </c>
      <c r="M46" s="42">
        <v>129</v>
      </c>
      <c r="N46" s="42">
        <v>59</v>
      </c>
      <c r="O46" s="42">
        <v>25</v>
      </c>
      <c r="P46" s="42">
        <v>35</v>
      </c>
      <c r="Q46" s="43">
        <f t="shared" si="2"/>
        <v>299</v>
      </c>
      <c r="R46" s="42">
        <v>86</v>
      </c>
      <c r="S46" s="42">
        <v>98</v>
      </c>
      <c r="T46" s="42">
        <v>29</v>
      </c>
      <c r="U46" s="42">
        <v>24</v>
      </c>
      <c r="V46" s="42">
        <v>62</v>
      </c>
      <c r="W46" s="43">
        <f t="shared" si="3"/>
        <v>298</v>
      </c>
      <c r="X46" s="42">
        <v>81</v>
      </c>
      <c r="Y46" s="42">
        <v>103</v>
      </c>
      <c r="Z46" s="42">
        <v>29</v>
      </c>
      <c r="AA46" s="42">
        <v>24</v>
      </c>
      <c r="AB46" s="42">
        <v>61</v>
      </c>
      <c r="AC46" s="41" t="s">
        <v>19</v>
      </c>
      <c r="AD46" s="40">
        <f t="shared" si="4"/>
        <v>297</v>
      </c>
      <c r="AE46" s="38">
        <v>80</v>
      </c>
      <c r="AF46" s="38">
        <v>101</v>
      </c>
      <c r="AG46" s="38">
        <v>31</v>
      </c>
      <c r="AH46" s="38">
        <v>24</v>
      </c>
      <c r="AI46" s="40">
        <v>61</v>
      </c>
      <c r="AJ46" s="40">
        <f t="shared" si="5"/>
        <v>297</v>
      </c>
      <c r="AK46" s="38">
        <v>80</v>
      </c>
      <c r="AL46" s="38">
        <v>101</v>
      </c>
      <c r="AM46" s="38">
        <v>31</v>
      </c>
      <c r="AN46" s="38">
        <v>24</v>
      </c>
      <c r="AO46" s="40">
        <v>61</v>
      </c>
      <c r="AP46" s="40">
        <f t="shared" si="6"/>
        <v>-85</v>
      </c>
      <c r="AQ46" s="40">
        <f t="shared" si="40"/>
        <v>-53</v>
      </c>
      <c r="AR46" s="40">
        <f t="shared" si="41"/>
        <v>-27</v>
      </c>
      <c r="AS46" s="40">
        <f t="shared" si="42"/>
        <v>-30</v>
      </c>
      <c r="AT46" s="40">
        <f t="shared" si="43"/>
        <v>-1</v>
      </c>
      <c r="AU46" s="40">
        <f t="shared" si="44"/>
        <v>26</v>
      </c>
      <c r="AV46" s="40">
        <f t="shared" si="7"/>
        <v>-1</v>
      </c>
      <c r="AW46" s="40">
        <f t="shared" si="8"/>
        <v>-5</v>
      </c>
      <c r="AX46" s="40">
        <f t="shared" si="9"/>
        <v>5</v>
      </c>
      <c r="AY46" s="40">
        <f t="shared" si="10"/>
        <v>0</v>
      </c>
      <c r="AZ46" s="40">
        <f t="shared" si="11"/>
        <v>0</v>
      </c>
      <c r="BA46" s="40">
        <f t="shared" si="12"/>
        <v>-1</v>
      </c>
      <c r="BB46" s="40">
        <f t="shared" si="13"/>
        <v>297</v>
      </c>
      <c r="BC46" s="40">
        <v>80</v>
      </c>
      <c r="BD46" s="40">
        <v>101</v>
      </c>
      <c r="BE46" s="40">
        <v>31</v>
      </c>
      <c r="BF46" s="40">
        <v>24</v>
      </c>
      <c r="BG46" s="40">
        <v>61</v>
      </c>
      <c r="BH46" s="40">
        <f t="shared" si="14"/>
        <v>268</v>
      </c>
      <c r="BI46" s="40">
        <v>66</v>
      </c>
      <c r="BJ46" s="40">
        <v>86</v>
      </c>
      <c r="BK46" s="40">
        <v>31</v>
      </c>
      <c r="BL46" s="40">
        <v>24</v>
      </c>
      <c r="BM46" s="40">
        <v>61</v>
      </c>
      <c r="BN46" s="40"/>
      <c r="BO46" s="40">
        <f t="shared" si="15"/>
        <v>-81</v>
      </c>
      <c r="BP46" s="40">
        <f t="shared" si="16"/>
        <v>-50</v>
      </c>
      <c r="BQ46" s="40">
        <f t="shared" si="17"/>
        <v>-28</v>
      </c>
      <c r="BR46" s="40">
        <f t="shared" si="18"/>
        <v>-28</v>
      </c>
      <c r="BS46" s="40">
        <f t="shared" si="19"/>
        <v>-1</v>
      </c>
      <c r="BT46" s="40">
        <f t="shared" si="20"/>
        <v>26</v>
      </c>
      <c r="BU46" s="40">
        <f t="shared" si="21"/>
        <v>-81</v>
      </c>
      <c r="BV46" s="40">
        <f t="shared" si="22"/>
        <v>-50</v>
      </c>
      <c r="BW46" s="40">
        <f t="shared" si="23"/>
        <v>-28</v>
      </c>
      <c r="BX46" s="40">
        <f t="shared" si="24"/>
        <v>-28</v>
      </c>
      <c r="BY46" s="40">
        <f t="shared" si="25"/>
        <v>-1</v>
      </c>
      <c r="BZ46" s="40">
        <f t="shared" si="26"/>
        <v>26</v>
      </c>
      <c r="CA46" s="40">
        <f t="shared" si="27"/>
        <v>-29</v>
      </c>
      <c r="CB46" s="40">
        <f t="shared" si="45"/>
        <v>-14</v>
      </c>
      <c r="CC46" s="40">
        <f t="shared" si="46"/>
        <v>-15</v>
      </c>
      <c r="CD46" s="40">
        <f t="shared" si="47"/>
        <v>0</v>
      </c>
      <c r="CE46" s="40">
        <f t="shared" si="48"/>
        <v>0</v>
      </c>
      <c r="CF46" s="40">
        <f t="shared" si="49"/>
        <v>0</v>
      </c>
      <c r="CG46" s="40">
        <f t="shared" si="28"/>
        <v>0</v>
      </c>
      <c r="CH46" s="40">
        <f t="shared" si="29"/>
        <v>0</v>
      </c>
      <c r="CI46" s="40">
        <f t="shared" si="30"/>
        <v>0</v>
      </c>
      <c r="CJ46" s="40">
        <f t="shared" si="31"/>
        <v>0</v>
      </c>
      <c r="CK46" s="40">
        <f t="shared" si="32"/>
        <v>0</v>
      </c>
      <c r="CL46" s="40">
        <f t="shared" si="33"/>
        <v>0</v>
      </c>
      <c r="CM46" s="40">
        <f t="shared" si="34"/>
        <v>20146.699999999997</v>
      </c>
      <c r="CN46" s="40">
        <v>7984.3</v>
      </c>
      <c r="CO46" s="40">
        <v>7672.2</v>
      </c>
      <c r="CP46" s="40">
        <v>2231.1</v>
      </c>
      <c r="CQ46" s="40">
        <v>1043.0999999999999</v>
      </c>
      <c r="CR46" s="40">
        <v>1216</v>
      </c>
      <c r="CS46" s="40">
        <f t="shared" si="35"/>
        <v>20796.300000000003</v>
      </c>
      <c r="CT46" s="38">
        <v>8109.9</v>
      </c>
      <c r="CU46" s="38">
        <v>7772</v>
      </c>
      <c r="CV46" s="38">
        <v>1412.3</v>
      </c>
      <c r="CW46" s="38">
        <v>989.4</v>
      </c>
      <c r="CX46" s="38">
        <v>2512.6999999999998</v>
      </c>
      <c r="CY46" s="40">
        <f t="shared" si="50"/>
        <v>20055</v>
      </c>
      <c r="CZ46" s="38">
        <v>7719.9</v>
      </c>
      <c r="DA46" s="38">
        <v>7675.2</v>
      </c>
      <c r="DB46" s="38">
        <v>1412.3</v>
      </c>
      <c r="DC46" s="38">
        <v>989.4</v>
      </c>
      <c r="DD46" s="38">
        <v>2258.1999999999998</v>
      </c>
      <c r="DE46" s="40">
        <f t="shared" si="37"/>
        <v>-29</v>
      </c>
      <c r="DF46" s="40">
        <f t="shared" si="51"/>
        <v>-14</v>
      </c>
      <c r="DG46" s="40">
        <f t="shared" si="52"/>
        <v>-15</v>
      </c>
      <c r="DH46" s="40">
        <f t="shared" si="53"/>
        <v>0</v>
      </c>
      <c r="DI46" s="40">
        <f t="shared" si="54"/>
        <v>0</v>
      </c>
      <c r="DJ46" s="40">
        <f t="shared" si="55"/>
        <v>0</v>
      </c>
      <c r="DK46" s="40">
        <f t="shared" si="56"/>
        <v>297</v>
      </c>
      <c r="DL46" s="38">
        <v>80</v>
      </c>
      <c r="DM46" s="38">
        <v>101</v>
      </c>
      <c r="DN46" s="38">
        <v>101</v>
      </c>
      <c r="DO46" s="39"/>
      <c r="DP46" s="38">
        <v>31</v>
      </c>
      <c r="DQ46" s="38">
        <v>31</v>
      </c>
      <c r="DR46" s="39"/>
      <c r="DS46" s="38">
        <v>24</v>
      </c>
      <c r="DT46" s="38">
        <v>24</v>
      </c>
      <c r="DU46" s="39"/>
      <c r="DV46" s="38">
        <v>61</v>
      </c>
      <c r="DW46" s="37">
        <f t="shared" si="39"/>
        <v>0</v>
      </c>
      <c r="DX46" s="37">
        <f t="shared" si="57"/>
        <v>0</v>
      </c>
      <c r="DY46" s="37">
        <f t="shared" si="58"/>
        <v>0</v>
      </c>
      <c r="DZ46" s="37">
        <f t="shared" si="59"/>
        <v>0</v>
      </c>
      <c r="EA46" s="37">
        <f t="shared" si="60"/>
        <v>0</v>
      </c>
      <c r="EB46" s="37">
        <f t="shared" si="61"/>
        <v>0</v>
      </c>
      <c r="EC46" s="34">
        <v>40731</v>
      </c>
      <c r="ED46" s="34">
        <v>40731</v>
      </c>
      <c r="EE46" s="34">
        <v>43387</v>
      </c>
      <c r="EF46" s="34">
        <v>43387</v>
      </c>
      <c r="EG46" s="35">
        <v>43582</v>
      </c>
      <c r="EH46" s="36">
        <v>44544</v>
      </c>
      <c r="EI46" s="36">
        <v>120</v>
      </c>
      <c r="EJ46" s="34">
        <v>43475</v>
      </c>
      <c r="EK46" s="35">
        <f t="shared" si="62"/>
        <v>44544</v>
      </c>
      <c r="EL46" s="35">
        <v>41448</v>
      </c>
      <c r="EM46" s="26">
        <f t="shared" si="63"/>
        <v>-3096</v>
      </c>
      <c r="EN46" s="27">
        <v>42932.2</v>
      </c>
      <c r="EO46" s="27">
        <v>37598</v>
      </c>
      <c r="EP46" s="34">
        <v>43387</v>
      </c>
      <c r="EQ46" s="27">
        <v>37372</v>
      </c>
      <c r="ER46" s="33">
        <v>44544</v>
      </c>
      <c r="ES46" s="32">
        <v>42932.2</v>
      </c>
      <c r="ET46" s="31"/>
      <c r="EU46" s="30">
        <v>43263.3</v>
      </c>
      <c r="EV46" s="28"/>
      <c r="EW46" s="28"/>
      <c r="EX46" s="28"/>
      <c r="EY46" s="28"/>
      <c r="EZ46" s="29"/>
      <c r="FA46" s="28">
        <v>44001.4</v>
      </c>
      <c r="FB46" s="27">
        <v>46286.9</v>
      </c>
      <c r="FC46" s="26" t="e">
        <f>#REF!-EZ46</f>
        <v>#REF!</v>
      </c>
      <c r="FD46" s="25">
        <f t="shared" si="65"/>
        <v>105.40423755861627</v>
      </c>
      <c r="FE46" s="149">
        <f t="shared" si="66"/>
        <v>105.40423755861627</v>
      </c>
      <c r="FF46" s="100">
        <f t="shared" si="67"/>
        <v>0</v>
      </c>
      <c r="FG46" s="149">
        <f t="shared" si="68"/>
        <v>99.714891557378948</v>
      </c>
      <c r="FH46" s="100">
        <f t="shared" si="69"/>
        <v>0</v>
      </c>
      <c r="FI46" s="100">
        <f t="shared" si="70"/>
        <v>0</v>
      </c>
      <c r="FJ46" s="100">
        <f t="shared" si="71"/>
        <v>0</v>
      </c>
      <c r="FK46" s="100">
        <f t="shared" si="72"/>
        <v>0</v>
      </c>
      <c r="FL46" s="149">
        <f t="shared" si="73"/>
        <v>101.21081081081083</v>
      </c>
      <c r="FM46" s="149">
        <f t="shared" si="74"/>
        <v>103.91276041666666</v>
      </c>
      <c r="FN46" s="68" t="e">
        <f>#REF!/EL46*100</f>
        <v>#REF!</v>
      </c>
      <c r="FO46" s="23" t="e">
        <f>#REF!/#REF!*100</f>
        <v>#REF!</v>
      </c>
      <c r="FP46" s="21" t="e">
        <f>#REF!/#REF!*100</f>
        <v>#REF!</v>
      </c>
      <c r="FQ46" s="54" t="e">
        <f>#REF!/#REF!*100</f>
        <v>#REF!</v>
      </c>
      <c r="FR46" s="22" t="e">
        <f>#REF!/#REF!*100</f>
        <v>#REF!</v>
      </c>
      <c r="FS46" s="20" t="e">
        <f t="shared" si="76"/>
        <v>#REF!</v>
      </c>
      <c r="FT46" s="20" t="e">
        <f t="shared" si="77"/>
        <v>#REF!</v>
      </c>
      <c r="FU46" s="53" t="e">
        <f t="shared" si="78"/>
        <v>#REF!</v>
      </c>
      <c r="FV46" s="20" t="e">
        <f t="shared" si="79"/>
        <v>#REF!</v>
      </c>
      <c r="FW46" s="52" t="e">
        <f>#REF!</f>
        <v>#REF!</v>
      </c>
      <c r="FX46" s="51"/>
      <c r="FZ46" s="56" t="e">
        <f t="shared" si="80"/>
        <v>#REF!</v>
      </c>
      <c r="GA46" s="56" t="e">
        <f t="shared" si="81"/>
        <v>#REF!</v>
      </c>
      <c r="GB46" s="56" t="e">
        <f t="shared" si="82"/>
        <v>#REF!</v>
      </c>
      <c r="GC46" s="56" t="e">
        <f t="shared" si="83"/>
        <v>#REF!</v>
      </c>
      <c r="GD46" s="56" t="str">
        <f t="shared" si="84"/>
        <v>ок</v>
      </c>
    </row>
    <row r="47" spans="1:186" ht="34.5" customHeight="1" x14ac:dyDescent="0.3">
      <c r="A47" s="49">
        <v>38</v>
      </c>
      <c r="B47" s="48" t="s">
        <v>22</v>
      </c>
      <c r="C47" s="47">
        <v>43999</v>
      </c>
      <c r="D47" s="46" t="s">
        <v>13</v>
      </c>
      <c r="E47" s="45">
        <f t="shared" si="0"/>
        <v>38</v>
      </c>
      <c r="F47" s="44">
        <v>1</v>
      </c>
      <c r="G47" s="44">
        <v>17</v>
      </c>
      <c r="H47" s="44">
        <v>1</v>
      </c>
      <c r="I47" s="44">
        <v>10</v>
      </c>
      <c r="J47" s="44">
        <v>9</v>
      </c>
      <c r="K47" s="43">
        <f t="shared" si="1"/>
        <v>37</v>
      </c>
      <c r="L47" s="42">
        <v>1</v>
      </c>
      <c r="M47" s="42">
        <v>17</v>
      </c>
      <c r="N47" s="42">
        <v>1</v>
      </c>
      <c r="O47" s="42">
        <v>9</v>
      </c>
      <c r="P47" s="42">
        <v>9</v>
      </c>
      <c r="Q47" s="43">
        <f t="shared" si="2"/>
        <v>34</v>
      </c>
      <c r="R47" s="42">
        <v>1</v>
      </c>
      <c r="S47" s="42">
        <v>13</v>
      </c>
      <c r="T47" s="42">
        <v>1</v>
      </c>
      <c r="U47" s="42">
        <v>9</v>
      </c>
      <c r="V47" s="42">
        <v>10</v>
      </c>
      <c r="W47" s="43">
        <f t="shared" si="3"/>
        <v>34</v>
      </c>
      <c r="X47" s="42">
        <v>1</v>
      </c>
      <c r="Y47" s="42">
        <v>13</v>
      </c>
      <c r="Z47" s="42">
        <v>1</v>
      </c>
      <c r="AA47" s="42">
        <v>9</v>
      </c>
      <c r="AB47" s="42">
        <v>10</v>
      </c>
      <c r="AC47" s="41" t="s">
        <v>13</v>
      </c>
      <c r="AD47" s="40">
        <f t="shared" si="4"/>
        <v>24</v>
      </c>
      <c r="AE47" s="38">
        <v>1</v>
      </c>
      <c r="AF47" s="38">
        <v>13</v>
      </c>
      <c r="AG47" s="38">
        <v>1</v>
      </c>
      <c r="AH47" s="38">
        <v>3</v>
      </c>
      <c r="AI47" s="40">
        <f>4+2</f>
        <v>6</v>
      </c>
      <c r="AJ47" s="40">
        <f t="shared" si="5"/>
        <v>22</v>
      </c>
      <c r="AK47" s="38">
        <v>1</v>
      </c>
      <c r="AL47" s="38">
        <v>13</v>
      </c>
      <c r="AM47" s="38">
        <v>1</v>
      </c>
      <c r="AN47" s="38">
        <v>3</v>
      </c>
      <c r="AO47" s="40">
        <v>4</v>
      </c>
      <c r="AP47" s="40">
        <f t="shared" si="6"/>
        <v>-4</v>
      </c>
      <c r="AQ47" s="40">
        <f t="shared" si="40"/>
        <v>0</v>
      </c>
      <c r="AR47" s="40">
        <f t="shared" si="41"/>
        <v>-4</v>
      </c>
      <c r="AS47" s="40">
        <f t="shared" si="42"/>
        <v>0</v>
      </c>
      <c r="AT47" s="40">
        <f t="shared" si="43"/>
        <v>-1</v>
      </c>
      <c r="AU47" s="40">
        <f t="shared" si="44"/>
        <v>1</v>
      </c>
      <c r="AV47" s="40">
        <f t="shared" si="7"/>
        <v>0</v>
      </c>
      <c r="AW47" s="40">
        <f t="shared" si="8"/>
        <v>0</v>
      </c>
      <c r="AX47" s="40">
        <f t="shared" si="9"/>
        <v>0</v>
      </c>
      <c r="AY47" s="40">
        <f t="shared" si="10"/>
        <v>0</v>
      </c>
      <c r="AZ47" s="40">
        <f t="shared" si="11"/>
        <v>0</v>
      </c>
      <c r="BA47" s="40">
        <f t="shared" si="12"/>
        <v>0</v>
      </c>
      <c r="BB47" s="40">
        <f t="shared" si="13"/>
        <v>22</v>
      </c>
      <c r="BC47" s="40">
        <v>1</v>
      </c>
      <c r="BD47" s="40">
        <v>13</v>
      </c>
      <c r="BE47" s="40">
        <v>1</v>
      </c>
      <c r="BF47" s="40">
        <v>3</v>
      </c>
      <c r="BG47" s="40">
        <v>4</v>
      </c>
      <c r="BH47" s="40">
        <f t="shared" si="14"/>
        <v>22</v>
      </c>
      <c r="BI47" s="40">
        <v>1</v>
      </c>
      <c r="BJ47" s="40">
        <v>13</v>
      </c>
      <c r="BK47" s="40">
        <v>1</v>
      </c>
      <c r="BL47" s="40">
        <v>3</v>
      </c>
      <c r="BM47" s="40">
        <v>4</v>
      </c>
      <c r="BN47" s="40"/>
      <c r="BO47" s="40">
        <f t="shared" si="15"/>
        <v>-15</v>
      </c>
      <c r="BP47" s="40">
        <f t="shared" si="16"/>
        <v>0</v>
      </c>
      <c r="BQ47" s="40">
        <f t="shared" si="17"/>
        <v>-4</v>
      </c>
      <c r="BR47" s="40">
        <f t="shared" si="18"/>
        <v>0</v>
      </c>
      <c r="BS47" s="40">
        <f t="shared" si="19"/>
        <v>-6</v>
      </c>
      <c r="BT47" s="40">
        <f t="shared" si="20"/>
        <v>-5</v>
      </c>
      <c r="BU47" s="40">
        <f t="shared" si="21"/>
        <v>-13</v>
      </c>
      <c r="BV47" s="40">
        <f t="shared" si="22"/>
        <v>0</v>
      </c>
      <c r="BW47" s="40">
        <f t="shared" si="23"/>
        <v>-4</v>
      </c>
      <c r="BX47" s="40">
        <f t="shared" si="24"/>
        <v>0</v>
      </c>
      <c r="BY47" s="40">
        <f t="shared" si="25"/>
        <v>-6</v>
      </c>
      <c r="BZ47" s="40">
        <f t="shared" si="26"/>
        <v>-3</v>
      </c>
      <c r="CA47" s="40">
        <f t="shared" si="27"/>
        <v>-2</v>
      </c>
      <c r="CB47" s="40">
        <f t="shared" si="45"/>
        <v>0</v>
      </c>
      <c r="CC47" s="40">
        <f t="shared" si="46"/>
        <v>0</v>
      </c>
      <c r="CD47" s="40">
        <f t="shared" si="47"/>
        <v>0</v>
      </c>
      <c r="CE47" s="40">
        <f t="shared" si="48"/>
        <v>0</v>
      </c>
      <c r="CF47" s="40">
        <f t="shared" si="49"/>
        <v>-2</v>
      </c>
      <c r="CG47" s="40">
        <f t="shared" si="28"/>
        <v>-2</v>
      </c>
      <c r="CH47" s="40">
        <f t="shared" si="29"/>
        <v>0</v>
      </c>
      <c r="CI47" s="40">
        <f t="shared" si="30"/>
        <v>0</v>
      </c>
      <c r="CJ47" s="40">
        <f t="shared" si="31"/>
        <v>0</v>
      </c>
      <c r="CK47" s="40">
        <f t="shared" si="32"/>
        <v>0</v>
      </c>
      <c r="CL47" s="40">
        <f t="shared" si="33"/>
        <v>-2</v>
      </c>
      <c r="CM47" s="40">
        <f t="shared" si="34"/>
        <v>1374.4</v>
      </c>
      <c r="CN47" s="40">
        <v>55</v>
      </c>
      <c r="CO47" s="40">
        <v>922.5</v>
      </c>
      <c r="CP47" s="40">
        <v>8</v>
      </c>
      <c r="CQ47" s="40">
        <v>137.5</v>
      </c>
      <c r="CR47" s="40">
        <v>251.4</v>
      </c>
      <c r="CS47" s="40">
        <f t="shared" si="35"/>
        <v>1440</v>
      </c>
      <c r="CT47" s="38">
        <v>70.099999999999994</v>
      </c>
      <c r="CU47" s="38">
        <v>890.7</v>
      </c>
      <c r="CV47" s="38">
        <v>8</v>
      </c>
      <c r="CW47" s="38">
        <v>138.1</v>
      </c>
      <c r="CX47" s="38">
        <v>333.1</v>
      </c>
      <c r="CY47" s="40">
        <f t="shared" si="50"/>
        <v>1426.1</v>
      </c>
      <c r="CZ47" s="38">
        <v>50.8</v>
      </c>
      <c r="DA47" s="38">
        <v>896.1</v>
      </c>
      <c r="DB47" s="38">
        <v>8</v>
      </c>
      <c r="DC47" s="38">
        <v>138.1</v>
      </c>
      <c r="DD47" s="38">
        <v>333.1</v>
      </c>
      <c r="DE47" s="40">
        <f t="shared" si="37"/>
        <v>0</v>
      </c>
      <c r="DF47" s="40">
        <f t="shared" si="51"/>
        <v>0</v>
      </c>
      <c r="DG47" s="40">
        <f t="shared" si="52"/>
        <v>0</v>
      </c>
      <c r="DH47" s="40">
        <f t="shared" si="53"/>
        <v>0</v>
      </c>
      <c r="DI47" s="40">
        <f t="shared" si="54"/>
        <v>0</v>
      </c>
      <c r="DJ47" s="40">
        <f t="shared" si="55"/>
        <v>0</v>
      </c>
      <c r="DK47" s="40">
        <f t="shared" si="56"/>
        <v>24</v>
      </c>
      <c r="DL47" s="38">
        <v>1</v>
      </c>
      <c r="DM47" s="38">
        <v>13</v>
      </c>
      <c r="DN47" s="38">
        <v>13</v>
      </c>
      <c r="DO47" s="39"/>
      <c r="DP47" s="38">
        <v>1</v>
      </c>
      <c r="DQ47" s="38">
        <v>1</v>
      </c>
      <c r="DR47" s="39"/>
      <c r="DS47" s="38">
        <v>3</v>
      </c>
      <c r="DT47" s="38">
        <v>3</v>
      </c>
      <c r="DU47" s="39"/>
      <c r="DV47" s="38">
        <f>4+2</f>
        <v>6</v>
      </c>
      <c r="DW47" s="37">
        <f t="shared" si="39"/>
        <v>0</v>
      </c>
      <c r="DX47" s="37">
        <f t="shared" si="57"/>
        <v>0</v>
      </c>
      <c r="DY47" s="37">
        <f t="shared" si="58"/>
        <v>0</v>
      </c>
      <c r="DZ47" s="37">
        <f t="shared" si="59"/>
        <v>0</v>
      </c>
      <c r="EA47" s="37">
        <f t="shared" si="60"/>
        <v>0</v>
      </c>
      <c r="EB47" s="37">
        <f t="shared" si="61"/>
        <v>0</v>
      </c>
      <c r="EC47" s="34">
        <v>28995</v>
      </c>
      <c r="ED47" s="34">
        <v>28995</v>
      </c>
      <c r="EE47" s="34">
        <v>31686</v>
      </c>
      <c r="EF47" s="34">
        <v>30033</v>
      </c>
      <c r="EG47" s="35">
        <v>36524</v>
      </c>
      <c r="EH47" s="36">
        <v>23125.8</v>
      </c>
      <c r="EI47" s="36">
        <v>62.3</v>
      </c>
      <c r="EJ47" s="34">
        <v>33542.400000000001</v>
      </c>
      <c r="EK47" s="35">
        <f t="shared" si="62"/>
        <v>23125.759999999998</v>
      </c>
      <c r="EL47" s="35">
        <v>23125.8</v>
      </c>
      <c r="EM47" s="26">
        <f t="shared" si="63"/>
        <v>0</v>
      </c>
      <c r="EN47" s="27">
        <v>29389.200000000001</v>
      </c>
      <c r="EO47" s="27">
        <v>37598</v>
      </c>
      <c r="EP47" s="34">
        <v>30033</v>
      </c>
      <c r="EQ47" s="27">
        <v>37372</v>
      </c>
      <c r="ER47" s="33">
        <v>23125.759999999998</v>
      </c>
      <c r="ES47" s="34">
        <v>29389.200000000001</v>
      </c>
      <c r="ET47" s="31"/>
      <c r="EU47" s="30">
        <v>32045.1</v>
      </c>
      <c r="EV47" s="28"/>
      <c r="EW47" s="28"/>
      <c r="EX47" s="28"/>
      <c r="EY47" s="28"/>
      <c r="EZ47" s="29"/>
      <c r="FA47" s="28">
        <v>36525</v>
      </c>
      <c r="FB47" s="27">
        <v>24878.6</v>
      </c>
      <c r="FC47" s="26">
        <f t="shared" ref="FC47:FC55" si="87">FB47-EZ47</f>
        <v>24878.6</v>
      </c>
      <c r="FD47" s="25">
        <f t="shared" si="65"/>
        <v>101.35954474909468</v>
      </c>
      <c r="FE47" s="149">
        <f t="shared" si="66"/>
        <v>101.35954474909468</v>
      </c>
      <c r="FF47" s="100">
        <f t="shared" si="67"/>
        <v>0</v>
      </c>
      <c r="FG47" s="149">
        <f t="shared" si="68"/>
        <v>106.69963040655279</v>
      </c>
      <c r="FH47" s="100">
        <f t="shared" si="69"/>
        <v>0</v>
      </c>
      <c r="FI47" s="100">
        <f t="shared" si="70"/>
        <v>0</v>
      </c>
      <c r="FJ47" s="100">
        <f t="shared" si="71"/>
        <v>0</v>
      </c>
      <c r="FK47" s="100">
        <f t="shared" si="72"/>
        <v>0</v>
      </c>
      <c r="FL47" s="149">
        <f t="shared" si="73"/>
        <v>108.8920291929021</v>
      </c>
      <c r="FM47" s="149">
        <f t="shared" si="74"/>
        <v>107.57959954613384</v>
      </c>
      <c r="FN47" s="25">
        <f t="shared" ref="FN47:FN55" si="88">FB47/EL47*100</f>
        <v>107.57941346893945</v>
      </c>
      <c r="FO47" s="23" t="e">
        <f>#REF!/#REF!*100</f>
        <v>#REF!</v>
      </c>
      <c r="FP47" s="54" t="e">
        <f>#REF!/#REF!*100</f>
        <v>#REF!</v>
      </c>
      <c r="FQ47" s="22" t="e">
        <f>#REF!/#REF!*100</f>
        <v>#REF!</v>
      </c>
      <c r="FR47" s="22" t="e">
        <f>#REF!/#REF!*100</f>
        <v>#REF!</v>
      </c>
      <c r="FS47" s="20" t="e">
        <f t="shared" si="76"/>
        <v>#REF!</v>
      </c>
      <c r="FT47" s="20" t="e">
        <f t="shared" si="77"/>
        <v>#REF!</v>
      </c>
      <c r="FU47" s="20" t="e">
        <f t="shared" si="78"/>
        <v>#REF!</v>
      </c>
      <c r="FV47" s="20" t="e">
        <f t="shared" si="79"/>
        <v>#REF!</v>
      </c>
      <c r="FW47" s="58" t="e">
        <f>#REF!</f>
        <v>#REF!</v>
      </c>
      <c r="FX47" s="70"/>
      <c r="FZ47" s="56" t="e">
        <f t="shared" si="80"/>
        <v>#REF!</v>
      </c>
      <c r="GA47" s="56" t="e">
        <f t="shared" si="81"/>
        <v>#REF!</v>
      </c>
      <c r="GB47" s="56" t="e">
        <f t="shared" si="82"/>
        <v>#REF!</v>
      </c>
      <c r="GC47" s="56" t="e">
        <f t="shared" si="83"/>
        <v>#REF!</v>
      </c>
      <c r="GD47" s="56" t="str">
        <f t="shared" si="84"/>
        <v>ок</v>
      </c>
    </row>
    <row r="48" spans="1:186" ht="32.25" customHeight="1" x14ac:dyDescent="0.3">
      <c r="A48" s="49">
        <v>39</v>
      </c>
      <c r="B48" s="48" t="s">
        <v>21</v>
      </c>
      <c r="C48" s="66">
        <v>44000</v>
      </c>
      <c r="D48" s="63" t="s">
        <v>11</v>
      </c>
      <c r="E48" s="65">
        <f t="shared" si="0"/>
        <v>32</v>
      </c>
      <c r="F48" s="64">
        <v>6</v>
      </c>
      <c r="G48" s="64">
        <v>11</v>
      </c>
      <c r="H48" s="64">
        <v>2</v>
      </c>
      <c r="I48" s="64">
        <v>8</v>
      </c>
      <c r="J48" s="64">
        <v>5</v>
      </c>
      <c r="K48" s="65">
        <f t="shared" si="1"/>
        <v>27</v>
      </c>
      <c r="L48" s="64">
        <v>2</v>
      </c>
      <c r="M48" s="64">
        <v>10</v>
      </c>
      <c r="N48" s="64">
        <v>2</v>
      </c>
      <c r="O48" s="64">
        <v>8</v>
      </c>
      <c r="P48" s="64">
        <v>5</v>
      </c>
      <c r="Q48" s="65">
        <f t="shared" si="2"/>
        <v>22</v>
      </c>
      <c r="R48" s="64">
        <v>1</v>
      </c>
      <c r="S48" s="64">
        <v>6</v>
      </c>
      <c r="T48" s="64">
        <v>2</v>
      </c>
      <c r="U48" s="64">
        <v>7</v>
      </c>
      <c r="V48" s="64">
        <v>6</v>
      </c>
      <c r="W48" s="65">
        <f t="shared" si="3"/>
        <v>27</v>
      </c>
      <c r="X48" s="64">
        <v>2</v>
      </c>
      <c r="Y48" s="64">
        <v>10</v>
      </c>
      <c r="Z48" s="64">
        <v>2</v>
      </c>
      <c r="AA48" s="64">
        <v>7</v>
      </c>
      <c r="AB48" s="64">
        <v>6</v>
      </c>
      <c r="AC48" s="63" t="s">
        <v>11</v>
      </c>
      <c r="AD48" s="60">
        <f t="shared" si="4"/>
        <v>21</v>
      </c>
      <c r="AE48" s="61">
        <v>1</v>
      </c>
      <c r="AF48" s="61">
        <v>8</v>
      </c>
      <c r="AG48" s="61">
        <v>2</v>
      </c>
      <c r="AH48" s="61">
        <v>3</v>
      </c>
      <c r="AI48" s="60">
        <v>7</v>
      </c>
      <c r="AJ48" s="60">
        <f t="shared" si="5"/>
        <v>21</v>
      </c>
      <c r="AK48" s="61">
        <v>1</v>
      </c>
      <c r="AL48" s="61">
        <v>8</v>
      </c>
      <c r="AM48" s="61">
        <v>2</v>
      </c>
      <c r="AN48" s="61">
        <v>3</v>
      </c>
      <c r="AO48" s="60">
        <v>7</v>
      </c>
      <c r="AP48" s="60">
        <f t="shared" si="6"/>
        <v>-5</v>
      </c>
      <c r="AQ48" s="60">
        <f t="shared" si="40"/>
        <v>-4</v>
      </c>
      <c r="AR48" s="60">
        <f t="shared" si="41"/>
        <v>-1</v>
      </c>
      <c r="AS48" s="60">
        <f t="shared" si="42"/>
        <v>0</v>
      </c>
      <c r="AT48" s="60">
        <f t="shared" si="43"/>
        <v>-1</v>
      </c>
      <c r="AU48" s="60">
        <f t="shared" si="44"/>
        <v>1</v>
      </c>
      <c r="AV48" s="60">
        <f t="shared" si="7"/>
        <v>5</v>
      </c>
      <c r="AW48" s="60">
        <f t="shared" si="8"/>
        <v>1</v>
      </c>
      <c r="AX48" s="60">
        <f t="shared" si="9"/>
        <v>4</v>
      </c>
      <c r="AY48" s="60">
        <f t="shared" si="10"/>
        <v>0</v>
      </c>
      <c r="AZ48" s="60">
        <f t="shared" si="11"/>
        <v>0</v>
      </c>
      <c r="BA48" s="60">
        <f t="shared" si="12"/>
        <v>0</v>
      </c>
      <c r="BB48" s="60">
        <f t="shared" si="13"/>
        <v>21</v>
      </c>
      <c r="BC48" s="60">
        <v>1</v>
      </c>
      <c r="BD48" s="60">
        <v>8</v>
      </c>
      <c r="BE48" s="60">
        <v>2</v>
      </c>
      <c r="BF48" s="60">
        <v>3</v>
      </c>
      <c r="BG48" s="60">
        <v>7</v>
      </c>
      <c r="BH48" s="60">
        <f t="shared" si="14"/>
        <v>21</v>
      </c>
      <c r="BI48" s="60">
        <v>1</v>
      </c>
      <c r="BJ48" s="60">
        <v>8</v>
      </c>
      <c r="BK48" s="60">
        <v>2</v>
      </c>
      <c r="BL48" s="60">
        <v>3</v>
      </c>
      <c r="BM48" s="60">
        <v>7</v>
      </c>
      <c r="BN48" s="60"/>
      <c r="BO48" s="60">
        <f t="shared" si="15"/>
        <v>-6</v>
      </c>
      <c r="BP48" s="60">
        <f t="shared" si="16"/>
        <v>-1</v>
      </c>
      <c r="BQ48" s="60">
        <f t="shared" si="17"/>
        <v>-2</v>
      </c>
      <c r="BR48" s="60">
        <f t="shared" si="18"/>
        <v>0</v>
      </c>
      <c r="BS48" s="60">
        <f t="shared" si="19"/>
        <v>-5</v>
      </c>
      <c r="BT48" s="60">
        <f t="shared" si="20"/>
        <v>2</v>
      </c>
      <c r="BU48" s="60">
        <f t="shared" si="21"/>
        <v>-6</v>
      </c>
      <c r="BV48" s="60">
        <f t="shared" si="22"/>
        <v>-1</v>
      </c>
      <c r="BW48" s="60">
        <f t="shared" si="23"/>
        <v>-2</v>
      </c>
      <c r="BX48" s="60">
        <f t="shared" si="24"/>
        <v>0</v>
      </c>
      <c r="BY48" s="60">
        <f t="shared" si="25"/>
        <v>-5</v>
      </c>
      <c r="BZ48" s="60">
        <f t="shared" si="26"/>
        <v>2</v>
      </c>
      <c r="CA48" s="60">
        <f t="shared" si="27"/>
        <v>0</v>
      </c>
      <c r="CB48" s="60">
        <f t="shared" si="45"/>
        <v>0</v>
      </c>
      <c r="CC48" s="60">
        <f t="shared" si="46"/>
        <v>0</v>
      </c>
      <c r="CD48" s="60">
        <f t="shared" si="47"/>
        <v>0</v>
      </c>
      <c r="CE48" s="60">
        <f t="shared" si="48"/>
        <v>0</v>
      </c>
      <c r="CF48" s="60">
        <f t="shared" si="49"/>
        <v>0</v>
      </c>
      <c r="CG48" s="60">
        <f t="shared" si="28"/>
        <v>0</v>
      </c>
      <c r="CH48" s="60">
        <f t="shared" si="29"/>
        <v>0</v>
      </c>
      <c r="CI48" s="60">
        <f t="shared" si="30"/>
        <v>0</v>
      </c>
      <c r="CJ48" s="60">
        <f t="shared" si="31"/>
        <v>0</v>
      </c>
      <c r="CK48" s="60">
        <f t="shared" si="32"/>
        <v>0</v>
      </c>
      <c r="CL48" s="60">
        <f t="shared" si="33"/>
        <v>0</v>
      </c>
      <c r="CM48" s="60">
        <f t="shared" si="34"/>
        <v>526.6</v>
      </c>
      <c r="CN48" s="60">
        <v>57.5</v>
      </c>
      <c r="CO48" s="60">
        <v>361.6</v>
      </c>
      <c r="CP48" s="60">
        <v>28.2</v>
      </c>
      <c r="CQ48" s="60">
        <v>33.799999999999997</v>
      </c>
      <c r="CR48" s="60">
        <v>45.5</v>
      </c>
      <c r="CS48" s="60">
        <f t="shared" si="35"/>
        <v>529.4</v>
      </c>
      <c r="CT48" s="61">
        <v>42.2</v>
      </c>
      <c r="CU48" s="61">
        <v>370</v>
      </c>
      <c r="CV48" s="61">
        <v>28</v>
      </c>
      <c r="CW48" s="61">
        <v>35.5</v>
      </c>
      <c r="CX48" s="61">
        <v>53.7</v>
      </c>
      <c r="CY48" s="60">
        <f t="shared" si="50"/>
        <v>506.49999999999994</v>
      </c>
      <c r="CZ48" s="61">
        <v>57.9</v>
      </c>
      <c r="DA48" s="61">
        <v>333</v>
      </c>
      <c r="DB48" s="61">
        <v>28</v>
      </c>
      <c r="DC48" s="61">
        <v>33.9</v>
      </c>
      <c r="DD48" s="61">
        <v>53.7</v>
      </c>
      <c r="DE48" s="60">
        <f t="shared" si="37"/>
        <v>0</v>
      </c>
      <c r="DF48" s="60">
        <f t="shared" si="51"/>
        <v>0</v>
      </c>
      <c r="DG48" s="60">
        <f t="shared" si="52"/>
        <v>0</v>
      </c>
      <c r="DH48" s="60">
        <f t="shared" si="53"/>
        <v>0</v>
      </c>
      <c r="DI48" s="60">
        <f t="shared" si="54"/>
        <v>0</v>
      </c>
      <c r="DJ48" s="60">
        <f t="shared" si="55"/>
        <v>0</v>
      </c>
      <c r="DK48" s="60">
        <f t="shared" si="56"/>
        <v>21</v>
      </c>
      <c r="DL48" s="61">
        <v>1</v>
      </c>
      <c r="DM48" s="61">
        <v>8</v>
      </c>
      <c r="DN48" s="61">
        <v>8</v>
      </c>
      <c r="DO48" s="62"/>
      <c r="DP48" s="61">
        <v>2</v>
      </c>
      <c r="DQ48" s="61">
        <v>1</v>
      </c>
      <c r="DR48" s="62">
        <f>DP48-DQ48</f>
        <v>1</v>
      </c>
      <c r="DS48" s="61">
        <v>3</v>
      </c>
      <c r="DT48" s="61">
        <v>3</v>
      </c>
      <c r="DU48" s="62"/>
      <c r="DV48" s="61">
        <v>7</v>
      </c>
      <c r="DW48" s="60">
        <f t="shared" si="39"/>
        <v>0</v>
      </c>
      <c r="DX48" s="60">
        <f t="shared" si="57"/>
        <v>0</v>
      </c>
      <c r="DY48" s="60">
        <f t="shared" si="58"/>
        <v>0</v>
      </c>
      <c r="DZ48" s="60">
        <f t="shared" si="59"/>
        <v>0</v>
      </c>
      <c r="EA48" s="60">
        <f t="shared" si="60"/>
        <v>0</v>
      </c>
      <c r="EB48" s="60">
        <f t="shared" si="61"/>
        <v>0</v>
      </c>
      <c r="EC48" s="34">
        <v>27424</v>
      </c>
      <c r="ED48" s="34">
        <v>31505</v>
      </c>
      <c r="EE48" s="34">
        <v>29386</v>
      </c>
      <c r="EF48" s="34">
        <v>27033</v>
      </c>
      <c r="EG48" s="35">
        <v>29886</v>
      </c>
      <c r="EH48" s="36">
        <v>28062.7</v>
      </c>
      <c r="EI48" s="36">
        <v>75.599999999999994</v>
      </c>
      <c r="EJ48" s="34">
        <v>29241.200000000001</v>
      </c>
      <c r="EK48" s="35">
        <f t="shared" si="62"/>
        <v>28062.719999999998</v>
      </c>
      <c r="EL48" s="35">
        <v>28062.7</v>
      </c>
      <c r="EM48" s="26">
        <f t="shared" si="63"/>
        <v>0</v>
      </c>
      <c r="EN48" s="27">
        <v>31505.4</v>
      </c>
      <c r="EO48" s="27">
        <v>37598</v>
      </c>
      <c r="EP48" s="34">
        <v>27033</v>
      </c>
      <c r="EQ48" s="27">
        <v>37372</v>
      </c>
      <c r="ER48" s="33">
        <v>28062.719999999998</v>
      </c>
      <c r="ES48" s="34">
        <v>31505.4</v>
      </c>
      <c r="ET48" s="31"/>
      <c r="EU48" s="30">
        <v>29068.7</v>
      </c>
      <c r="EV48" s="28"/>
      <c r="EW48" s="28"/>
      <c r="EX48" s="28"/>
      <c r="EY48" s="28"/>
      <c r="EZ48" s="29"/>
      <c r="FA48" s="28">
        <v>29166.7</v>
      </c>
      <c r="FB48" s="27">
        <v>28069.599999999999</v>
      </c>
      <c r="FC48" s="26">
        <f t="shared" si="87"/>
        <v>28069.599999999999</v>
      </c>
      <c r="FD48" s="25">
        <f t="shared" si="65"/>
        <v>114.8825845974329</v>
      </c>
      <c r="FE48" s="149">
        <f t="shared" si="66"/>
        <v>100.00126963973972</v>
      </c>
      <c r="FF48" s="100">
        <f t="shared" si="67"/>
        <v>0</v>
      </c>
      <c r="FG48" s="149">
        <f t="shared" si="68"/>
        <v>107.53042577590352</v>
      </c>
      <c r="FH48" s="100">
        <f t="shared" si="69"/>
        <v>0</v>
      </c>
      <c r="FI48" s="100">
        <f t="shared" si="70"/>
        <v>0</v>
      </c>
      <c r="FJ48" s="100">
        <f t="shared" si="71"/>
        <v>0</v>
      </c>
      <c r="FK48" s="100">
        <f t="shared" si="72"/>
        <v>0</v>
      </c>
      <c r="FL48" s="149">
        <f t="shared" si="73"/>
        <v>99.745222494288882</v>
      </c>
      <c r="FM48" s="149">
        <f t="shared" si="74"/>
        <v>100.02451651158549</v>
      </c>
      <c r="FN48" s="68">
        <f t="shared" si="88"/>
        <v>100.02458779803796</v>
      </c>
      <c r="FO48" s="55" t="e">
        <f>#REF!/#REF!*100</f>
        <v>#REF!</v>
      </c>
      <c r="FP48" s="54" t="e">
        <f>#REF!/#REF!*100</f>
        <v>#REF!</v>
      </c>
      <c r="FQ48" s="54" t="e">
        <f>#REF!/#REF!*100</f>
        <v>#REF!</v>
      </c>
      <c r="FR48" s="54" t="e">
        <f>#REF!/#REF!*100</f>
        <v>#REF!</v>
      </c>
      <c r="FS48" s="20" t="e">
        <f t="shared" si="76"/>
        <v>#REF!</v>
      </c>
      <c r="FT48" s="20" t="e">
        <f t="shared" si="77"/>
        <v>#REF!</v>
      </c>
      <c r="FU48" s="53" t="e">
        <f t="shared" si="78"/>
        <v>#REF!</v>
      </c>
      <c r="FV48" s="20" t="e">
        <f t="shared" si="79"/>
        <v>#REF!</v>
      </c>
      <c r="FW48" s="69" t="e">
        <f>#REF!</f>
        <v>#REF!</v>
      </c>
      <c r="FX48" s="70"/>
      <c r="FZ48" s="56" t="e">
        <f t="shared" si="80"/>
        <v>#REF!</v>
      </c>
      <c r="GA48" s="56" t="e">
        <f t="shared" si="81"/>
        <v>#REF!</v>
      </c>
      <c r="GB48" s="56" t="e">
        <f t="shared" si="82"/>
        <v>#REF!</v>
      </c>
      <c r="GC48" s="56" t="e">
        <f t="shared" si="83"/>
        <v>#REF!</v>
      </c>
      <c r="GD48" s="56" t="str">
        <f t="shared" si="84"/>
        <v>ок</v>
      </c>
    </row>
    <row r="49" spans="1:186" ht="32.25" customHeight="1" x14ac:dyDescent="0.3">
      <c r="A49" s="49">
        <v>40</v>
      </c>
      <c r="B49" s="67" t="s">
        <v>20</v>
      </c>
      <c r="C49" s="47">
        <v>44000</v>
      </c>
      <c r="D49" s="46" t="s">
        <v>19</v>
      </c>
      <c r="E49" s="45">
        <f t="shared" si="0"/>
        <v>83</v>
      </c>
      <c r="F49" s="44">
        <v>24</v>
      </c>
      <c r="G49" s="44">
        <v>26</v>
      </c>
      <c r="H49" s="44">
        <v>6</v>
      </c>
      <c r="I49" s="44">
        <v>14</v>
      </c>
      <c r="J49" s="44">
        <v>13</v>
      </c>
      <c r="K49" s="43">
        <f t="shared" si="1"/>
        <v>76</v>
      </c>
      <c r="L49" s="42">
        <v>17</v>
      </c>
      <c r="M49" s="42">
        <v>26</v>
      </c>
      <c r="N49" s="42">
        <v>6</v>
      </c>
      <c r="O49" s="42">
        <v>14</v>
      </c>
      <c r="P49" s="42">
        <v>13</v>
      </c>
      <c r="Q49" s="43">
        <f t="shared" si="2"/>
        <v>45</v>
      </c>
      <c r="R49" s="42">
        <v>5</v>
      </c>
      <c r="S49" s="42">
        <v>16</v>
      </c>
      <c r="T49" s="42">
        <v>6</v>
      </c>
      <c r="U49" s="42">
        <v>6</v>
      </c>
      <c r="V49" s="42">
        <v>12</v>
      </c>
      <c r="W49" s="43">
        <f t="shared" si="3"/>
        <v>54</v>
      </c>
      <c r="X49" s="42">
        <v>6</v>
      </c>
      <c r="Y49" s="42">
        <v>26</v>
      </c>
      <c r="Z49" s="42">
        <v>4</v>
      </c>
      <c r="AA49" s="42">
        <v>6</v>
      </c>
      <c r="AB49" s="42">
        <v>12</v>
      </c>
      <c r="AC49" s="41" t="s">
        <v>19</v>
      </c>
      <c r="AD49" s="40">
        <f t="shared" si="4"/>
        <v>42</v>
      </c>
      <c r="AE49" s="38">
        <v>5</v>
      </c>
      <c r="AF49" s="38">
        <v>14</v>
      </c>
      <c r="AG49" s="38">
        <v>2</v>
      </c>
      <c r="AH49" s="38">
        <v>6</v>
      </c>
      <c r="AI49" s="40">
        <v>15</v>
      </c>
      <c r="AJ49" s="40">
        <f t="shared" si="5"/>
        <v>43</v>
      </c>
      <c r="AK49" s="38">
        <v>6</v>
      </c>
      <c r="AL49" s="38">
        <v>13</v>
      </c>
      <c r="AM49" s="38">
        <v>2</v>
      </c>
      <c r="AN49" s="38">
        <v>7</v>
      </c>
      <c r="AO49" s="40">
        <v>15</v>
      </c>
      <c r="AP49" s="40">
        <f t="shared" si="6"/>
        <v>-27</v>
      </c>
      <c r="AQ49" s="40">
        <f t="shared" si="40"/>
        <v>-18</v>
      </c>
      <c r="AR49" s="40">
        <f t="shared" si="41"/>
        <v>0</v>
      </c>
      <c r="AS49" s="40">
        <f t="shared" si="42"/>
        <v>0</v>
      </c>
      <c r="AT49" s="40">
        <f t="shared" si="43"/>
        <v>-8</v>
      </c>
      <c r="AU49" s="40">
        <f t="shared" si="44"/>
        <v>-1</v>
      </c>
      <c r="AV49" s="40">
        <f t="shared" si="7"/>
        <v>9</v>
      </c>
      <c r="AW49" s="40">
        <f t="shared" si="8"/>
        <v>1</v>
      </c>
      <c r="AX49" s="40">
        <f t="shared" si="9"/>
        <v>10</v>
      </c>
      <c r="AY49" s="40">
        <f t="shared" si="10"/>
        <v>-2</v>
      </c>
      <c r="AZ49" s="40">
        <f t="shared" si="11"/>
        <v>0</v>
      </c>
      <c r="BA49" s="40">
        <f t="shared" si="12"/>
        <v>0</v>
      </c>
      <c r="BB49" s="40">
        <f t="shared" si="13"/>
        <v>43</v>
      </c>
      <c r="BC49" s="40">
        <v>6</v>
      </c>
      <c r="BD49" s="40">
        <v>13</v>
      </c>
      <c r="BE49" s="40">
        <v>2</v>
      </c>
      <c r="BF49" s="40">
        <v>7</v>
      </c>
      <c r="BG49" s="40">
        <v>15</v>
      </c>
      <c r="BH49" s="40">
        <f t="shared" si="14"/>
        <v>42</v>
      </c>
      <c r="BI49" s="40">
        <v>6</v>
      </c>
      <c r="BJ49" s="40">
        <v>13</v>
      </c>
      <c r="BK49" s="40">
        <v>2</v>
      </c>
      <c r="BL49" s="40">
        <v>6</v>
      </c>
      <c r="BM49" s="40">
        <v>15</v>
      </c>
      <c r="BN49" s="40"/>
      <c r="BO49" s="40">
        <f t="shared" si="15"/>
        <v>-33</v>
      </c>
      <c r="BP49" s="40">
        <f t="shared" si="16"/>
        <v>-11</v>
      </c>
      <c r="BQ49" s="40">
        <f t="shared" si="17"/>
        <v>-13</v>
      </c>
      <c r="BR49" s="40">
        <f t="shared" si="18"/>
        <v>-4</v>
      </c>
      <c r="BS49" s="40">
        <f t="shared" si="19"/>
        <v>-7</v>
      </c>
      <c r="BT49" s="40">
        <f t="shared" si="20"/>
        <v>2</v>
      </c>
      <c r="BU49" s="40">
        <f t="shared" si="21"/>
        <v>-34</v>
      </c>
      <c r="BV49" s="40">
        <f t="shared" si="22"/>
        <v>-12</v>
      </c>
      <c r="BW49" s="40">
        <f t="shared" si="23"/>
        <v>-12</v>
      </c>
      <c r="BX49" s="40">
        <f t="shared" si="24"/>
        <v>-4</v>
      </c>
      <c r="BY49" s="40">
        <f t="shared" si="25"/>
        <v>-8</v>
      </c>
      <c r="BZ49" s="40">
        <f t="shared" si="26"/>
        <v>2</v>
      </c>
      <c r="CA49" s="40">
        <f t="shared" si="27"/>
        <v>0</v>
      </c>
      <c r="CB49" s="40">
        <f t="shared" si="45"/>
        <v>1</v>
      </c>
      <c r="CC49" s="40">
        <f t="shared" si="46"/>
        <v>-1</v>
      </c>
      <c r="CD49" s="40">
        <f t="shared" si="47"/>
        <v>0</v>
      </c>
      <c r="CE49" s="40">
        <f t="shared" si="48"/>
        <v>0</v>
      </c>
      <c r="CF49" s="40">
        <f t="shared" si="49"/>
        <v>0</v>
      </c>
      <c r="CG49" s="40">
        <f t="shared" si="28"/>
        <v>1</v>
      </c>
      <c r="CH49" s="40">
        <f t="shared" si="29"/>
        <v>1</v>
      </c>
      <c r="CI49" s="40">
        <f t="shared" si="30"/>
        <v>-1</v>
      </c>
      <c r="CJ49" s="40">
        <f t="shared" si="31"/>
        <v>0</v>
      </c>
      <c r="CK49" s="40">
        <f t="shared" si="32"/>
        <v>1</v>
      </c>
      <c r="CL49" s="40">
        <f t="shared" si="33"/>
        <v>0</v>
      </c>
      <c r="CM49" s="40">
        <f t="shared" si="34"/>
        <v>2253.4</v>
      </c>
      <c r="CN49" s="40">
        <v>654</v>
      </c>
      <c r="CO49" s="40">
        <v>994.4</v>
      </c>
      <c r="CP49" s="40">
        <v>215.8</v>
      </c>
      <c r="CQ49" s="40">
        <v>158.9</v>
      </c>
      <c r="CR49" s="40">
        <v>230.3</v>
      </c>
      <c r="CS49" s="40">
        <f t="shared" si="35"/>
        <v>2238.5</v>
      </c>
      <c r="CT49" s="38">
        <v>643</v>
      </c>
      <c r="CU49" s="38">
        <v>984.3</v>
      </c>
      <c r="CV49" s="38">
        <v>215.1</v>
      </c>
      <c r="CW49" s="38">
        <v>152.5</v>
      </c>
      <c r="CX49" s="38">
        <v>243.6</v>
      </c>
      <c r="CY49" s="40">
        <f t="shared" si="50"/>
        <v>2174</v>
      </c>
      <c r="CZ49" s="38">
        <v>615.20000000000005</v>
      </c>
      <c r="DA49" s="38">
        <v>928.1</v>
      </c>
      <c r="DB49" s="38">
        <v>211.3</v>
      </c>
      <c r="DC49" s="38">
        <v>153.30000000000001</v>
      </c>
      <c r="DD49" s="38">
        <v>266.10000000000002</v>
      </c>
      <c r="DE49" s="40">
        <f t="shared" si="37"/>
        <v>-1</v>
      </c>
      <c r="DF49" s="40">
        <f t="shared" si="51"/>
        <v>0</v>
      </c>
      <c r="DG49" s="40">
        <f t="shared" si="52"/>
        <v>0</v>
      </c>
      <c r="DH49" s="40">
        <f t="shared" si="53"/>
        <v>0</v>
      </c>
      <c r="DI49" s="40">
        <f t="shared" si="54"/>
        <v>-1</v>
      </c>
      <c r="DJ49" s="40">
        <f t="shared" si="55"/>
        <v>0</v>
      </c>
      <c r="DK49" s="40">
        <f t="shared" si="56"/>
        <v>42</v>
      </c>
      <c r="DL49" s="38">
        <v>6</v>
      </c>
      <c r="DM49" s="38">
        <v>13</v>
      </c>
      <c r="DN49" s="38">
        <v>13</v>
      </c>
      <c r="DO49" s="39"/>
      <c r="DP49" s="38">
        <v>2</v>
      </c>
      <c r="DQ49" s="38">
        <v>4</v>
      </c>
      <c r="DR49" s="39">
        <f>DP49-DQ49</f>
        <v>-2</v>
      </c>
      <c r="DS49" s="38">
        <v>6</v>
      </c>
      <c r="DT49" s="38">
        <v>7</v>
      </c>
      <c r="DU49" s="39">
        <f>DS49-DT49</f>
        <v>-1</v>
      </c>
      <c r="DV49" s="38">
        <v>15</v>
      </c>
      <c r="DW49" s="37">
        <f t="shared" si="39"/>
        <v>0</v>
      </c>
      <c r="DX49" s="37">
        <f t="shared" si="57"/>
        <v>1</v>
      </c>
      <c r="DY49" s="37">
        <f t="shared" si="58"/>
        <v>-1</v>
      </c>
      <c r="DZ49" s="37">
        <f t="shared" si="59"/>
        <v>0</v>
      </c>
      <c r="EA49" s="37">
        <f t="shared" si="60"/>
        <v>0</v>
      </c>
      <c r="EB49" s="37">
        <f t="shared" si="61"/>
        <v>0</v>
      </c>
      <c r="EC49" s="34">
        <v>28100</v>
      </c>
      <c r="ED49" s="34">
        <v>28100</v>
      </c>
      <c r="EE49" s="34">
        <v>35171</v>
      </c>
      <c r="EF49" s="34">
        <v>32685</v>
      </c>
      <c r="EG49" s="35">
        <v>35696</v>
      </c>
      <c r="EH49" s="36">
        <v>33630.699999999997</v>
      </c>
      <c r="EI49" s="36">
        <v>90.6</v>
      </c>
      <c r="EJ49" s="34">
        <v>33735.599999999999</v>
      </c>
      <c r="EK49" s="35">
        <f t="shared" si="62"/>
        <v>33630.719999999994</v>
      </c>
      <c r="EL49" s="35">
        <v>33630.699999999997</v>
      </c>
      <c r="EM49" s="26">
        <f t="shared" si="63"/>
        <v>0</v>
      </c>
      <c r="EN49" s="27">
        <v>30314.6</v>
      </c>
      <c r="EO49" s="27">
        <v>37598</v>
      </c>
      <c r="EP49" s="34">
        <v>32685</v>
      </c>
      <c r="EQ49" s="27">
        <v>37372</v>
      </c>
      <c r="ER49" s="33">
        <v>33630.719999999994</v>
      </c>
      <c r="ES49" s="32">
        <v>30051.7</v>
      </c>
      <c r="ET49" s="71"/>
      <c r="EU49" s="30">
        <v>34278.199999999997</v>
      </c>
      <c r="EV49" s="28"/>
      <c r="EW49" s="28"/>
      <c r="EX49" s="28"/>
      <c r="EY49" s="28"/>
      <c r="EZ49" s="29"/>
      <c r="FA49" s="28">
        <v>35508.5</v>
      </c>
      <c r="FB49" s="27">
        <v>32773.599999999999</v>
      </c>
      <c r="FC49" s="26">
        <f t="shared" si="87"/>
        <v>32773.599999999999</v>
      </c>
      <c r="FD49" s="25">
        <f t="shared" si="65"/>
        <v>107.88113879003558</v>
      </c>
      <c r="FE49" s="149">
        <f t="shared" si="66"/>
        <v>106.94555160142349</v>
      </c>
      <c r="FF49" s="100">
        <f t="shared" si="67"/>
        <v>0</v>
      </c>
      <c r="FG49" s="149">
        <f t="shared" si="68"/>
        <v>104.8744072204375</v>
      </c>
      <c r="FH49" s="100">
        <f t="shared" si="69"/>
        <v>0</v>
      </c>
      <c r="FI49" s="100">
        <f t="shared" si="70"/>
        <v>0</v>
      </c>
      <c r="FJ49" s="100">
        <f t="shared" si="71"/>
        <v>0</v>
      </c>
      <c r="FK49" s="100">
        <f t="shared" si="72"/>
        <v>0</v>
      </c>
      <c r="FL49" s="149">
        <f t="shared" si="73"/>
        <v>105.25527928953392</v>
      </c>
      <c r="FM49" s="150">
        <f t="shared" si="74"/>
        <v>97.451377787927242</v>
      </c>
      <c r="FN49" s="24">
        <f t="shared" si="88"/>
        <v>97.451435741747872</v>
      </c>
      <c r="FO49" s="23" t="e">
        <f>#REF!/#REF!*100</f>
        <v>#REF!</v>
      </c>
      <c r="FP49" s="54" t="e">
        <f>#REF!/#REF!*100</f>
        <v>#REF!</v>
      </c>
      <c r="FQ49" s="22" t="e">
        <f>#REF!/#REF!*100</f>
        <v>#REF!</v>
      </c>
      <c r="FR49" s="54" t="e">
        <f>#REF!/#REF!*100</f>
        <v>#REF!</v>
      </c>
      <c r="FS49" s="20" t="e">
        <f t="shared" si="76"/>
        <v>#REF!</v>
      </c>
      <c r="FT49" s="20" t="e">
        <f t="shared" si="77"/>
        <v>#REF!</v>
      </c>
      <c r="FU49" s="53" t="e">
        <f t="shared" si="78"/>
        <v>#REF!</v>
      </c>
      <c r="FV49" s="20" t="e">
        <f t="shared" si="79"/>
        <v>#REF!</v>
      </c>
      <c r="FW49" s="69" t="e">
        <f>#REF!</f>
        <v>#REF!</v>
      </c>
      <c r="FX49" s="70"/>
      <c r="FZ49" s="56" t="e">
        <f t="shared" si="80"/>
        <v>#REF!</v>
      </c>
      <c r="GA49" s="56" t="e">
        <f t="shared" si="81"/>
        <v>#REF!</v>
      </c>
      <c r="GB49" s="56" t="e">
        <f t="shared" si="82"/>
        <v>#REF!</v>
      </c>
      <c r="GC49" s="56" t="e">
        <f t="shared" si="83"/>
        <v>#REF!</v>
      </c>
      <c r="GD49" s="56" t="str">
        <f t="shared" si="84"/>
        <v>ок</v>
      </c>
    </row>
    <row r="50" spans="1:186" s="50" customFormat="1" ht="48.75" customHeight="1" x14ac:dyDescent="0.3">
      <c r="A50" s="49">
        <v>41</v>
      </c>
      <c r="B50" s="48" t="s">
        <v>18</v>
      </c>
      <c r="C50" s="47">
        <v>44001</v>
      </c>
      <c r="D50" s="46" t="s">
        <v>11</v>
      </c>
      <c r="E50" s="45">
        <f t="shared" si="0"/>
        <v>107</v>
      </c>
      <c r="F50" s="44">
        <v>31</v>
      </c>
      <c r="G50" s="44">
        <v>29</v>
      </c>
      <c r="H50" s="44">
        <v>15</v>
      </c>
      <c r="I50" s="44">
        <v>14</v>
      </c>
      <c r="J50" s="44">
        <v>18</v>
      </c>
      <c r="K50" s="43">
        <f t="shared" si="1"/>
        <v>98</v>
      </c>
      <c r="L50" s="42">
        <v>24</v>
      </c>
      <c r="M50" s="42">
        <v>28</v>
      </c>
      <c r="N50" s="42">
        <v>15</v>
      </c>
      <c r="O50" s="42">
        <v>14</v>
      </c>
      <c r="P50" s="42">
        <v>17</v>
      </c>
      <c r="Q50" s="43">
        <f t="shared" si="2"/>
        <v>51</v>
      </c>
      <c r="R50" s="42">
        <v>2</v>
      </c>
      <c r="S50" s="42">
        <v>17</v>
      </c>
      <c r="T50" s="42">
        <v>8</v>
      </c>
      <c r="U50" s="42">
        <v>10</v>
      </c>
      <c r="V50" s="42">
        <v>14</v>
      </c>
      <c r="W50" s="43">
        <f t="shared" si="3"/>
        <v>59</v>
      </c>
      <c r="X50" s="42">
        <v>4</v>
      </c>
      <c r="Y50" s="42">
        <v>21</v>
      </c>
      <c r="Z50" s="42">
        <v>10</v>
      </c>
      <c r="AA50" s="42">
        <v>10</v>
      </c>
      <c r="AB50" s="42">
        <v>14</v>
      </c>
      <c r="AC50" s="41" t="s">
        <v>11</v>
      </c>
      <c r="AD50" s="40">
        <f t="shared" si="4"/>
        <v>52</v>
      </c>
      <c r="AE50" s="38">
        <v>2</v>
      </c>
      <c r="AF50" s="38">
        <v>18</v>
      </c>
      <c r="AG50" s="38">
        <v>10</v>
      </c>
      <c r="AH50" s="38">
        <v>8</v>
      </c>
      <c r="AI50" s="40">
        <v>14</v>
      </c>
      <c r="AJ50" s="40">
        <f t="shared" si="5"/>
        <v>52</v>
      </c>
      <c r="AK50" s="38">
        <v>2</v>
      </c>
      <c r="AL50" s="38">
        <v>18</v>
      </c>
      <c r="AM50" s="38">
        <v>11</v>
      </c>
      <c r="AN50" s="38">
        <v>9</v>
      </c>
      <c r="AO50" s="40">
        <v>12</v>
      </c>
      <c r="AP50" s="40">
        <f t="shared" si="6"/>
        <v>-50</v>
      </c>
      <c r="AQ50" s="40">
        <f t="shared" si="40"/>
        <v>-27</v>
      </c>
      <c r="AR50" s="40">
        <f t="shared" si="41"/>
        <v>-8</v>
      </c>
      <c r="AS50" s="40">
        <f t="shared" si="42"/>
        <v>-7</v>
      </c>
      <c r="AT50" s="40">
        <f t="shared" si="43"/>
        <v>-4</v>
      </c>
      <c r="AU50" s="40">
        <f t="shared" si="44"/>
        <v>-4</v>
      </c>
      <c r="AV50" s="40">
        <f t="shared" si="7"/>
        <v>8</v>
      </c>
      <c r="AW50" s="40">
        <f t="shared" si="8"/>
        <v>2</v>
      </c>
      <c r="AX50" s="40">
        <f t="shared" si="9"/>
        <v>4</v>
      </c>
      <c r="AY50" s="40">
        <f t="shared" si="10"/>
        <v>2</v>
      </c>
      <c r="AZ50" s="40">
        <f t="shared" si="11"/>
        <v>0</v>
      </c>
      <c r="BA50" s="40">
        <f t="shared" si="12"/>
        <v>0</v>
      </c>
      <c r="BB50" s="40">
        <f t="shared" si="13"/>
        <v>52</v>
      </c>
      <c r="BC50" s="40">
        <v>2</v>
      </c>
      <c r="BD50" s="40">
        <v>18</v>
      </c>
      <c r="BE50" s="40">
        <v>11</v>
      </c>
      <c r="BF50" s="40">
        <v>9</v>
      </c>
      <c r="BG50" s="40">
        <v>12</v>
      </c>
      <c r="BH50" s="40">
        <f t="shared" si="14"/>
        <v>51</v>
      </c>
      <c r="BI50" s="40">
        <v>2</v>
      </c>
      <c r="BJ50" s="40">
        <v>18</v>
      </c>
      <c r="BK50" s="40">
        <v>11</v>
      </c>
      <c r="BL50" s="40">
        <v>8</v>
      </c>
      <c r="BM50" s="40">
        <v>12</v>
      </c>
      <c r="BN50" s="40"/>
      <c r="BO50" s="40">
        <f t="shared" si="15"/>
        <v>-46</v>
      </c>
      <c r="BP50" s="40">
        <f t="shared" si="16"/>
        <v>-22</v>
      </c>
      <c r="BQ50" s="40">
        <f t="shared" si="17"/>
        <v>-10</v>
      </c>
      <c r="BR50" s="40">
        <f t="shared" si="18"/>
        <v>-4</v>
      </c>
      <c r="BS50" s="40">
        <f t="shared" si="19"/>
        <v>-5</v>
      </c>
      <c r="BT50" s="40">
        <f t="shared" si="20"/>
        <v>-5</v>
      </c>
      <c r="BU50" s="40">
        <f t="shared" si="21"/>
        <v>-46</v>
      </c>
      <c r="BV50" s="40">
        <f t="shared" si="22"/>
        <v>-22</v>
      </c>
      <c r="BW50" s="40">
        <f t="shared" si="23"/>
        <v>-10</v>
      </c>
      <c r="BX50" s="40">
        <f t="shared" si="24"/>
        <v>-5</v>
      </c>
      <c r="BY50" s="40">
        <f t="shared" si="25"/>
        <v>-6</v>
      </c>
      <c r="BZ50" s="40">
        <f t="shared" si="26"/>
        <v>-3</v>
      </c>
      <c r="CA50" s="40">
        <f t="shared" si="27"/>
        <v>-1</v>
      </c>
      <c r="CB50" s="40">
        <f t="shared" si="45"/>
        <v>0</v>
      </c>
      <c r="CC50" s="40">
        <f t="shared" si="46"/>
        <v>0</v>
      </c>
      <c r="CD50" s="40">
        <f t="shared" si="47"/>
        <v>1</v>
      </c>
      <c r="CE50" s="40">
        <f t="shared" si="48"/>
        <v>0</v>
      </c>
      <c r="CF50" s="40">
        <f t="shared" si="49"/>
        <v>-2</v>
      </c>
      <c r="CG50" s="40">
        <f t="shared" si="28"/>
        <v>0</v>
      </c>
      <c r="CH50" s="40">
        <f t="shared" si="29"/>
        <v>0</v>
      </c>
      <c r="CI50" s="40">
        <f t="shared" si="30"/>
        <v>0</v>
      </c>
      <c r="CJ50" s="40">
        <f t="shared" si="31"/>
        <v>1</v>
      </c>
      <c r="CK50" s="40">
        <f t="shared" si="32"/>
        <v>1</v>
      </c>
      <c r="CL50" s="40">
        <f t="shared" si="33"/>
        <v>-2</v>
      </c>
      <c r="CM50" s="40">
        <f t="shared" si="34"/>
        <v>3375.9000000000005</v>
      </c>
      <c r="CN50" s="40">
        <v>1109.4000000000001</v>
      </c>
      <c r="CO50" s="40">
        <v>1383.1</v>
      </c>
      <c r="CP50" s="40">
        <v>388.3</v>
      </c>
      <c r="CQ50" s="40">
        <v>188.3</v>
      </c>
      <c r="CR50" s="40">
        <v>306.8</v>
      </c>
      <c r="CS50" s="40">
        <f t="shared" si="35"/>
        <v>3503.1000000000004</v>
      </c>
      <c r="CT50" s="38">
        <v>1234.3</v>
      </c>
      <c r="CU50" s="38">
        <v>1300</v>
      </c>
      <c r="CV50" s="38">
        <v>350</v>
      </c>
      <c r="CW50" s="38">
        <v>165</v>
      </c>
      <c r="CX50" s="38">
        <v>453.8</v>
      </c>
      <c r="CY50" s="40">
        <f t="shared" si="50"/>
        <v>3330.3</v>
      </c>
      <c r="CZ50" s="38">
        <v>490.7</v>
      </c>
      <c r="DA50" s="38">
        <v>1884.5</v>
      </c>
      <c r="DB50" s="38">
        <v>389.9</v>
      </c>
      <c r="DC50" s="38">
        <v>174.4</v>
      </c>
      <c r="DD50" s="38">
        <v>390.8</v>
      </c>
      <c r="DE50" s="40">
        <f t="shared" si="37"/>
        <v>-1</v>
      </c>
      <c r="DF50" s="40">
        <f t="shared" si="51"/>
        <v>0</v>
      </c>
      <c r="DG50" s="40">
        <f t="shared" si="52"/>
        <v>0</v>
      </c>
      <c r="DH50" s="40">
        <f t="shared" si="53"/>
        <v>0</v>
      </c>
      <c r="DI50" s="40">
        <f t="shared" si="54"/>
        <v>-1</v>
      </c>
      <c r="DJ50" s="40">
        <f t="shared" si="55"/>
        <v>0</v>
      </c>
      <c r="DK50" s="40">
        <f t="shared" si="56"/>
        <v>52</v>
      </c>
      <c r="DL50" s="38">
        <v>2</v>
      </c>
      <c r="DM50" s="38">
        <v>18</v>
      </c>
      <c r="DN50" s="38">
        <v>18</v>
      </c>
      <c r="DO50" s="39"/>
      <c r="DP50" s="38">
        <v>10</v>
      </c>
      <c r="DQ50" s="38">
        <v>8</v>
      </c>
      <c r="DR50" s="39">
        <f>DP50-DQ50</f>
        <v>2</v>
      </c>
      <c r="DS50" s="38">
        <v>8</v>
      </c>
      <c r="DT50" s="38">
        <v>8</v>
      </c>
      <c r="DU50" s="39"/>
      <c r="DV50" s="38">
        <v>14</v>
      </c>
      <c r="DW50" s="37">
        <f t="shared" si="39"/>
        <v>0</v>
      </c>
      <c r="DX50" s="37">
        <f t="shared" si="57"/>
        <v>0</v>
      </c>
      <c r="DY50" s="37">
        <f t="shared" si="58"/>
        <v>0</v>
      </c>
      <c r="DZ50" s="37">
        <f t="shared" si="59"/>
        <v>0</v>
      </c>
      <c r="EA50" s="37">
        <f t="shared" si="60"/>
        <v>0</v>
      </c>
      <c r="EB50" s="37">
        <f t="shared" si="61"/>
        <v>0</v>
      </c>
      <c r="EC50" s="34">
        <v>28294</v>
      </c>
      <c r="ED50" s="34">
        <v>28294</v>
      </c>
      <c r="EE50" s="34">
        <v>33221</v>
      </c>
      <c r="EF50" s="34">
        <v>31015</v>
      </c>
      <c r="EG50" s="35">
        <v>33364</v>
      </c>
      <c r="EH50" s="36">
        <v>35831.800000000003</v>
      </c>
      <c r="EI50" s="36">
        <v>96.5</v>
      </c>
      <c r="EJ50" s="34">
        <v>33562</v>
      </c>
      <c r="EK50" s="35">
        <f t="shared" si="62"/>
        <v>35820.799999999996</v>
      </c>
      <c r="EL50" s="35">
        <v>37717.699999999997</v>
      </c>
      <c r="EM50" s="26">
        <f t="shared" si="63"/>
        <v>1885.8999999999942</v>
      </c>
      <c r="EN50" s="27">
        <v>30160.1</v>
      </c>
      <c r="EO50" s="27">
        <v>37598</v>
      </c>
      <c r="EP50" s="34">
        <v>31015</v>
      </c>
      <c r="EQ50" s="27">
        <v>37372</v>
      </c>
      <c r="ER50" s="33">
        <v>35820.799999999996</v>
      </c>
      <c r="ES50" s="32">
        <v>30160.1</v>
      </c>
      <c r="ET50" s="31"/>
      <c r="EU50" s="30">
        <v>33702.699999999997</v>
      </c>
      <c r="EV50" s="28"/>
      <c r="EW50" s="28"/>
      <c r="EX50" s="28"/>
      <c r="EY50" s="28"/>
      <c r="EZ50" s="29"/>
      <c r="FA50" s="28">
        <v>33636.800000000003</v>
      </c>
      <c r="FB50" s="27">
        <v>36775</v>
      </c>
      <c r="FC50" s="26">
        <f t="shared" si="87"/>
        <v>36775</v>
      </c>
      <c r="FD50" s="25">
        <f t="shared" si="65"/>
        <v>106.59539124902805</v>
      </c>
      <c r="FE50" s="149">
        <f t="shared" si="66"/>
        <v>106.59539124902805</v>
      </c>
      <c r="FF50" s="100">
        <f t="shared" si="67"/>
        <v>0</v>
      </c>
      <c r="FG50" s="149">
        <f t="shared" si="68"/>
        <v>108.66580686764469</v>
      </c>
      <c r="FH50" s="100">
        <f t="shared" si="69"/>
        <v>0</v>
      </c>
      <c r="FI50" s="100">
        <f t="shared" si="70"/>
        <v>0</v>
      </c>
      <c r="FJ50" s="100">
        <f t="shared" si="71"/>
        <v>0</v>
      </c>
      <c r="FK50" s="100">
        <f t="shared" si="72"/>
        <v>0</v>
      </c>
      <c r="FL50" s="149">
        <f t="shared" si="73"/>
        <v>100.22287110422504</v>
      </c>
      <c r="FM50" s="149">
        <f t="shared" si="74"/>
        <v>102.66381543684118</v>
      </c>
      <c r="FN50" s="24">
        <f t="shared" si="88"/>
        <v>97.500642934219215</v>
      </c>
      <c r="FO50" s="23" t="e">
        <f>#REF!/#REF!*100</f>
        <v>#REF!</v>
      </c>
      <c r="FP50" s="54" t="e">
        <f>#REF!/#REF!*100</f>
        <v>#REF!</v>
      </c>
      <c r="FQ50" s="54" t="e">
        <f>#REF!/#REF!*100</f>
        <v>#REF!</v>
      </c>
      <c r="FR50" s="22" t="e">
        <f>#REF!/#REF!*100</f>
        <v>#REF!</v>
      </c>
      <c r="FS50" s="20" t="e">
        <f t="shared" si="76"/>
        <v>#REF!</v>
      </c>
      <c r="FT50" s="20" t="e">
        <f t="shared" si="77"/>
        <v>#REF!</v>
      </c>
      <c r="FU50" s="53" t="e">
        <f t="shared" si="78"/>
        <v>#REF!</v>
      </c>
      <c r="FV50" s="20" t="e">
        <f t="shared" si="79"/>
        <v>#REF!</v>
      </c>
      <c r="FW50" s="69" t="e">
        <f>#REF!</f>
        <v>#REF!</v>
      </c>
      <c r="FX50" s="51"/>
      <c r="FZ50" s="56" t="e">
        <f t="shared" si="80"/>
        <v>#REF!</v>
      </c>
      <c r="GA50" s="56" t="e">
        <f t="shared" si="81"/>
        <v>#REF!</v>
      </c>
      <c r="GB50" s="56" t="e">
        <f t="shared" si="82"/>
        <v>#REF!</v>
      </c>
      <c r="GC50" s="56" t="e">
        <f t="shared" si="83"/>
        <v>#REF!</v>
      </c>
      <c r="GD50" s="56" t="str">
        <f t="shared" si="84"/>
        <v>ок</v>
      </c>
    </row>
    <row r="51" spans="1:186" s="50" customFormat="1" ht="32.25" customHeight="1" x14ac:dyDescent="0.3">
      <c r="A51" s="49">
        <v>42</v>
      </c>
      <c r="B51" s="67" t="s">
        <v>17</v>
      </c>
      <c r="C51" s="66">
        <v>44001</v>
      </c>
      <c r="D51" s="63" t="s">
        <v>13</v>
      </c>
      <c r="E51" s="65">
        <f t="shared" si="0"/>
        <v>35</v>
      </c>
      <c r="F51" s="64">
        <v>8</v>
      </c>
      <c r="G51" s="64">
        <v>14</v>
      </c>
      <c r="H51" s="64">
        <v>2</v>
      </c>
      <c r="I51" s="64">
        <v>7</v>
      </c>
      <c r="J51" s="64">
        <v>4</v>
      </c>
      <c r="K51" s="65">
        <f t="shared" si="1"/>
        <v>35</v>
      </c>
      <c r="L51" s="64">
        <v>8</v>
      </c>
      <c r="M51" s="64">
        <v>14</v>
      </c>
      <c r="N51" s="64">
        <v>2</v>
      </c>
      <c r="O51" s="64">
        <v>6</v>
      </c>
      <c r="P51" s="64">
        <v>5</v>
      </c>
      <c r="Q51" s="65">
        <f t="shared" si="2"/>
        <v>23</v>
      </c>
      <c r="R51" s="64">
        <v>1</v>
      </c>
      <c r="S51" s="64">
        <v>7</v>
      </c>
      <c r="T51" s="64">
        <v>2</v>
      </c>
      <c r="U51" s="64">
        <v>7</v>
      </c>
      <c r="V51" s="64">
        <v>6</v>
      </c>
      <c r="W51" s="65">
        <f t="shared" si="3"/>
        <v>36</v>
      </c>
      <c r="X51" s="64">
        <v>8</v>
      </c>
      <c r="Y51" s="64">
        <v>14</v>
      </c>
      <c r="Z51" s="64">
        <v>2</v>
      </c>
      <c r="AA51" s="64">
        <v>6</v>
      </c>
      <c r="AB51" s="64">
        <v>6</v>
      </c>
      <c r="AC51" s="63" t="s">
        <v>13</v>
      </c>
      <c r="AD51" s="60">
        <f t="shared" si="4"/>
        <v>27</v>
      </c>
      <c r="AE51" s="61">
        <v>2</v>
      </c>
      <c r="AF51" s="61">
        <v>9</v>
      </c>
      <c r="AG51" s="61">
        <v>2</v>
      </c>
      <c r="AH51" s="61">
        <v>7</v>
      </c>
      <c r="AI51" s="60">
        <v>7</v>
      </c>
      <c r="AJ51" s="60">
        <f t="shared" si="5"/>
        <v>31</v>
      </c>
      <c r="AK51" s="61">
        <v>2</v>
      </c>
      <c r="AL51" s="61">
        <v>14</v>
      </c>
      <c r="AM51" s="61">
        <v>2</v>
      </c>
      <c r="AN51" s="61">
        <v>6</v>
      </c>
      <c r="AO51" s="60">
        <v>7</v>
      </c>
      <c r="AP51" s="60">
        <f t="shared" si="6"/>
        <v>2</v>
      </c>
      <c r="AQ51" s="60">
        <f t="shared" si="40"/>
        <v>0</v>
      </c>
      <c r="AR51" s="60">
        <f t="shared" si="41"/>
        <v>0</v>
      </c>
      <c r="AS51" s="60">
        <f t="shared" si="42"/>
        <v>0</v>
      </c>
      <c r="AT51" s="60">
        <f t="shared" si="43"/>
        <v>0</v>
      </c>
      <c r="AU51" s="60">
        <f t="shared" si="44"/>
        <v>2</v>
      </c>
      <c r="AV51" s="60">
        <f t="shared" si="7"/>
        <v>13</v>
      </c>
      <c r="AW51" s="60">
        <f t="shared" si="8"/>
        <v>7</v>
      </c>
      <c r="AX51" s="60">
        <f t="shared" si="9"/>
        <v>7</v>
      </c>
      <c r="AY51" s="60">
        <f t="shared" si="10"/>
        <v>0</v>
      </c>
      <c r="AZ51" s="60">
        <f t="shared" si="11"/>
        <v>-1</v>
      </c>
      <c r="BA51" s="60">
        <f t="shared" si="12"/>
        <v>0</v>
      </c>
      <c r="BB51" s="60">
        <f t="shared" si="13"/>
        <v>31</v>
      </c>
      <c r="BC51" s="60">
        <v>2</v>
      </c>
      <c r="BD51" s="60">
        <v>14</v>
      </c>
      <c r="BE51" s="60">
        <v>2</v>
      </c>
      <c r="BF51" s="60">
        <v>6</v>
      </c>
      <c r="BG51" s="60">
        <v>7</v>
      </c>
      <c r="BH51" s="60">
        <f t="shared" si="14"/>
        <v>33</v>
      </c>
      <c r="BI51" s="60">
        <v>8</v>
      </c>
      <c r="BJ51" s="60">
        <v>9</v>
      </c>
      <c r="BK51" s="60">
        <v>2</v>
      </c>
      <c r="BL51" s="60">
        <v>7</v>
      </c>
      <c r="BM51" s="60">
        <v>7</v>
      </c>
      <c r="BN51" s="60"/>
      <c r="BO51" s="60">
        <f t="shared" si="15"/>
        <v>-4</v>
      </c>
      <c r="BP51" s="60">
        <f t="shared" si="16"/>
        <v>-6</v>
      </c>
      <c r="BQ51" s="60">
        <f t="shared" si="17"/>
        <v>0</v>
      </c>
      <c r="BR51" s="60">
        <f t="shared" si="18"/>
        <v>0</v>
      </c>
      <c r="BS51" s="60">
        <f t="shared" si="19"/>
        <v>0</v>
      </c>
      <c r="BT51" s="60">
        <f t="shared" si="20"/>
        <v>2</v>
      </c>
      <c r="BU51" s="60">
        <f t="shared" si="21"/>
        <v>-8</v>
      </c>
      <c r="BV51" s="60">
        <f t="shared" si="22"/>
        <v>-6</v>
      </c>
      <c r="BW51" s="60">
        <f t="shared" si="23"/>
        <v>-5</v>
      </c>
      <c r="BX51" s="60">
        <f t="shared" si="24"/>
        <v>0</v>
      </c>
      <c r="BY51" s="60">
        <f t="shared" si="25"/>
        <v>1</v>
      </c>
      <c r="BZ51" s="60">
        <f t="shared" si="26"/>
        <v>2</v>
      </c>
      <c r="CA51" s="60">
        <f t="shared" si="27"/>
        <v>6</v>
      </c>
      <c r="CB51" s="60">
        <f t="shared" si="45"/>
        <v>6</v>
      </c>
      <c r="CC51" s="60">
        <f t="shared" si="46"/>
        <v>0</v>
      </c>
      <c r="CD51" s="60">
        <f t="shared" si="47"/>
        <v>0</v>
      </c>
      <c r="CE51" s="60">
        <f t="shared" si="48"/>
        <v>0</v>
      </c>
      <c r="CF51" s="60">
        <f t="shared" si="49"/>
        <v>0</v>
      </c>
      <c r="CG51" s="60">
        <f t="shared" si="28"/>
        <v>4</v>
      </c>
      <c r="CH51" s="60">
        <f t="shared" si="29"/>
        <v>0</v>
      </c>
      <c r="CI51" s="60">
        <f t="shared" si="30"/>
        <v>5</v>
      </c>
      <c r="CJ51" s="60">
        <f t="shared" si="31"/>
        <v>0</v>
      </c>
      <c r="CK51" s="60">
        <f t="shared" si="32"/>
        <v>-1</v>
      </c>
      <c r="CL51" s="60">
        <f t="shared" si="33"/>
        <v>0</v>
      </c>
      <c r="CM51" s="60">
        <f t="shared" si="34"/>
        <v>848.09999999999991</v>
      </c>
      <c r="CN51" s="60">
        <v>252.2</v>
      </c>
      <c r="CO51" s="60">
        <v>381.6</v>
      </c>
      <c r="CP51" s="60">
        <v>55.3</v>
      </c>
      <c r="CQ51" s="60">
        <v>73.2</v>
      </c>
      <c r="CR51" s="60">
        <v>85.8</v>
      </c>
      <c r="CS51" s="60">
        <f t="shared" si="35"/>
        <v>843.3</v>
      </c>
      <c r="CT51" s="61">
        <v>148</v>
      </c>
      <c r="CU51" s="61">
        <v>444</v>
      </c>
      <c r="CV51" s="61">
        <v>55.5</v>
      </c>
      <c r="CW51" s="61">
        <v>49.6</v>
      </c>
      <c r="CX51" s="61">
        <v>146.19999999999999</v>
      </c>
      <c r="CY51" s="60">
        <f t="shared" si="50"/>
        <v>862.90000000000009</v>
      </c>
      <c r="CZ51" s="61">
        <v>240.1</v>
      </c>
      <c r="DA51" s="61">
        <v>366.5</v>
      </c>
      <c r="DB51" s="61">
        <v>70.900000000000006</v>
      </c>
      <c r="DC51" s="61">
        <v>49.6</v>
      </c>
      <c r="DD51" s="61">
        <v>135.80000000000001</v>
      </c>
      <c r="DE51" s="60">
        <f t="shared" si="37"/>
        <v>2</v>
      </c>
      <c r="DF51" s="60">
        <f t="shared" si="51"/>
        <v>6</v>
      </c>
      <c r="DG51" s="60">
        <f t="shared" si="52"/>
        <v>-5</v>
      </c>
      <c r="DH51" s="60">
        <f t="shared" si="53"/>
        <v>0</v>
      </c>
      <c r="DI51" s="60">
        <f t="shared" si="54"/>
        <v>1</v>
      </c>
      <c r="DJ51" s="60">
        <f t="shared" si="55"/>
        <v>0</v>
      </c>
      <c r="DK51" s="60">
        <f t="shared" si="56"/>
        <v>27</v>
      </c>
      <c r="DL51" s="61">
        <v>2</v>
      </c>
      <c r="DM51" s="61">
        <v>9</v>
      </c>
      <c r="DN51" s="61">
        <v>14</v>
      </c>
      <c r="DO51" s="62">
        <f>DM51-DN51</f>
        <v>-5</v>
      </c>
      <c r="DP51" s="61">
        <v>2</v>
      </c>
      <c r="DQ51" s="61">
        <v>2</v>
      </c>
      <c r="DR51" s="62"/>
      <c r="DS51" s="61">
        <v>7</v>
      </c>
      <c r="DT51" s="61">
        <v>7</v>
      </c>
      <c r="DU51" s="62"/>
      <c r="DV51" s="61">
        <v>7</v>
      </c>
      <c r="DW51" s="60">
        <f t="shared" si="39"/>
        <v>0</v>
      </c>
      <c r="DX51" s="60">
        <f t="shared" si="57"/>
        <v>0</v>
      </c>
      <c r="DY51" s="60">
        <f t="shared" si="58"/>
        <v>0</v>
      </c>
      <c r="DZ51" s="60">
        <f t="shared" si="59"/>
        <v>0</v>
      </c>
      <c r="EA51" s="60">
        <f t="shared" si="60"/>
        <v>0</v>
      </c>
      <c r="EB51" s="60">
        <f t="shared" si="61"/>
        <v>0</v>
      </c>
      <c r="EC51" s="34">
        <v>24900</v>
      </c>
      <c r="ED51" s="34">
        <v>24900</v>
      </c>
      <c r="EE51" s="34">
        <v>30100</v>
      </c>
      <c r="EF51" s="34">
        <v>27402</v>
      </c>
      <c r="EG51" s="35">
        <v>30095</v>
      </c>
      <c r="EH51" s="36">
        <v>26008.6</v>
      </c>
      <c r="EI51" s="36">
        <v>70.099999999999994</v>
      </c>
      <c r="EJ51" s="34">
        <v>28820.5</v>
      </c>
      <c r="EK51" s="35">
        <f t="shared" si="62"/>
        <v>26021.119999999999</v>
      </c>
      <c r="EL51" s="35">
        <v>26008.6</v>
      </c>
      <c r="EM51" s="26">
        <f t="shared" si="63"/>
        <v>0</v>
      </c>
      <c r="EN51" s="27">
        <v>27306.799999999999</v>
      </c>
      <c r="EO51" s="27">
        <v>37598</v>
      </c>
      <c r="EP51" s="34">
        <v>27402</v>
      </c>
      <c r="EQ51" s="27">
        <v>37372</v>
      </c>
      <c r="ER51" s="33">
        <v>26021.119999999999</v>
      </c>
      <c r="ES51" s="32">
        <v>27363</v>
      </c>
      <c r="ET51" s="31"/>
      <c r="EU51" s="30">
        <v>29042</v>
      </c>
      <c r="EV51" s="28"/>
      <c r="EW51" s="28"/>
      <c r="EX51" s="28"/>
      <c r="EY51" s="28"/>
      <c r="EZ51" s="29"/>
      <c r="FA51" s="28">
        <v>33196.400000000001</v>
      </c>
      <c r="FB51" s="27">
        <v>25656.7</v>
      </c>
      <c r="FC51" s="26">
        <f t="shared" si="87"/>
        <v>25656.7</v>
      </c>
      <c r="FD51" s="25">
        <f t="shared" si="65"/>
        <v>109.66586345381526</v>
      </c>
      <c r="FE51" s="149">
        <f t="shared" si="66"/>
        <v>109.89156626506025</v>
      </c>
      <c r="FF51" s="100">
        <f t="shared" si="67"/>
        <v>0</v>
      </c>
      <c r="FG51" s="149">
        <f t="shared" si="68"/>
        <v>105.98496460112401</v>
      </c>
      <c r="FH51" s="100">
        <f t="shared" si="69"/>
        <v>0</v>
      </c>
      <c r="FI51" s="100">
        <f t="shared" si="70"/>
        <v>0</v>
      </c>
      <c r="FJ51" s="100">
        <f t="shared" si="71"/>
        <v>0</v>
      </c>
      <c r="FK51" s="100">
        <f t="shared" si="72"/>
        <v>0</v>
      </c>
      <c r="FL51" s="149">
        <f t="shared" si="73"/>
        <v>115.18328967228189</v>
      </c>
      <c r="FM51" s="150">
        <f t="shared" si="74"/>
        <v>98.599522234246649</v>
      </c>
      <c r="FN51" s="68">
        <f t="shared" si="88"/>
        <v>98.646985996939492</v>
      </c>
      <c r="FO51" s="55" t="e">
        <f>#REF!/#REF!*100</f>
        <v>#REF!</v>
      </c>
      <c r="FP51" s="54" t="e">
        <f>#REF!/#REF!*100</f>
        <v>#REF!</v>
      </c>
      <c r="FQ51" s="54" t="e">
        <f>#REF!/#REF!*100</f>
        <v>#REF!</v>
      </c>
      <c r="FR51" s="22" t="e">
        <f>#REF!/#REF!*100</f>
        <v>#REF!</v>
      </c>
      <c r="FS51" s="20" t="e">
        <f t="shared" si="76"/>
        <v>#REF!</v>
      </c>
      <c r="FT51" s="20" t="e">
        <f t="shared" si="77"/>
        <v>#REF!</v>
      </c>
      <c r="FU51" s="20" t="e">
        <f t="shared" si="78"/>
        <v>#REF!</v>
      </c>
      <c r="FV51" s="20" t="e">
        <f t="shared" si="79"/>
        <v>#REF!</v>
      </c>
      <c r="FW51" s="58" t="e">
        <f>#REF!</f>
        <v>#REF!</v>
      </c>
      <c r="FX51" s="51"/>
      <c r="FZ51" s="56" t="e">
        <f t="shared" si="80"/>
        <v>#REF!</v>
      </c>
      <c r="GA51" s="56" t="e">
        <f t="shared" si="81"/>
        <v>#REF!</v>
      </c>
      <c r="GB51" s="56" t="e">
        <f t="shared" si="82"/>
        <v>#REF!</v>
      </c>
      <c r="GC51" s="56" t="e">
        <f t="shared" si="83"/>
        <v>#REF!</v>
      </c>
      <c r="GD51" s="56" t="str">
        <f t="shared" si="84"/>
        <v>ок</v>
      </c>
    </row>
    <row r="52" spans="1:186" s="50" customFormat="1" ht="45.75" customHeight="1" x14ac:dyDescent="0.3">
      <c r="A52" s="49">
        <v>43</v>
      </c>
      <c r="B52" s="67" t="s">
        <v>16</v>
      </c>
      <c r="C52" s="66">
        <v>44004</v>
      </c>
      <c r="D52" s="63" t="s">
        <v>13</v>
      </c>
      <c r="E52" s="65">
        <f t="shared" si="0"/>
        <v>34</v>
      </c>
      <c r="F52" s="64">
        <v>7</v>
      </c>
      <c r="G52" s="64">
        <v>13</v>
      </c>
      <c r="H52" s="64">
        <v>4</v>
      </c>
      <c r="I52" s="64">
        <v>6</v>
      </c>
      <c r="J52" s="64">
        <v>4</v>
      </c>
      <c r="K52" s="65">
        <f t="shared" si="1"/>
        <v>32</v>
      </c>
      <c r="L52" s="64">
        <v>5</v>
      </c>
      <c r="M52" s="64">
        <v>13</v>
      </c>
      <c r="N52" s="64">
        <v>4</v>
      </c>
      <c r="O52" s="64">
        <v>6</v>
      </c>
      <c r="P52" s="64">
        <v>4</v>
      </c>
      <c r="Q52" s="65">
        <f t="shared" si="2"/>
        <v>23</v>
      </c>
      <c r="R52" s="64">
        <v>1</v>
      </c>
      <c r="S52" s="64">
        <v>7</v>
      </c>
      <c r="T52" s="64">
        <v>4</v>
      </c>
      <c r="U52" s="64">
        <v>6</v>
      </c>
      <c r="V52" s="64">
        <v>5</v>
      </c>
      <c r="W52" s="65">
        <f t="shared" si="3"/>
        <v>32</v>
      </c>
      <c r="X52" s="64">
        <v>4</v>
      </c>
      <c r="Y52" s="64">
        <v>13</v>
      </c>
      <c r="Z52" s="64">
        <v>4</v>
      </c>
      <c r="AA52" s="64">
        <v>6</v>
      </c>
      <c r="AB52" s="64">
        <v>5</v>
      </c>
      <c r="AC52" s="63" t="s">
        <v>13</v>
      </c>
      <c r="AD52" s="60">
        <f t="shared" si="4"/>
        <v>23</v>
      </c>
      <c r="AE52" s="61">
        <v>1</v>
      </c>
      <c r="AF52" s="61">
        <v>7</v>
      </c>
      <c r="AG52" s="61">
        <v>4</v>
      </c>
      <c r="AH52" s="61">
        <v>6</v>
      </c>
      <c r="AI52" s="60">
        <v>5</v>
      </c>
      <c r="AJ52" s="60">
        <f t="shared" si="5"/>
        <v>31</v>
      </c>
      <c r="AK52" s="61">
        <v>4</v>
      </c>
      <c r="AL52" s="61">
        <v>12</v>
      </c>
      <c r="AM52" s="61">
        <v>4</v>
      </c>
      <c r="AN52" s="61">
        <v>6</v>
      </c>
      <c r="AO52" s="60">
        <v>5</v>
      </c>
      <c r="AP52" s="60">
        <f t="shared" si="6"/>
        <v>-2</v>
      </c>
      <c r="AQ52" s="60">
        <f t="shared" si="40"/>
        <v>-3</v>
      </c>
      <c r="AR52" s="60">
        <f t="shared" si="41"/>
        <v>0</v>
      </c>
      <c r="AS52" s="60">
        <f t="shared" si="42"/>
        <v>0</v>
      </c>
      <c r="AT52" s="60">
        <f t="shared" si="43"/>
        <v>0</v>
      </c>
      <c r="AU52" s="60">
        <f t="shared" si="44"/>
        <v>1</v>
      </c>
      <c r="AV52" s="60">
        <f t="shared" si="7"/>
        <v>9</v>
      </c>
      <c r="AW52" s="60">
        <f t="shared" si="8"/>
        <v>3</v>
      </c>
      <c r="AX52" s="60">
        <f t="shared" si="9"/>
        <v>6</v>
      </c>
      <c r="AY52" s="60">
        <f t="shared" si="10"/>
        <v>0</v>
      </c>
      <c r="AZ52" s="60">
        <f t="shared" si="11"/>
        <v>0</v>
      </c>
      <c r="BA52" s="60">
        <f t="shared" si="12"/>
        <v>0</v>
      </c>
      <c r="BB52" s="60">
        <f t="shared" si="13"/>
        <v>24</v>
      </c>
      <c r="BC52" s="60">
        <v>2</v>
      </c>
      <c r="BD52" s="60">
        <v>7</v>
      </c>
      <c r="BE52" s="60">
        <v>4</v>
      </c>
      <c r="BF52" s="60">
        <v>6</v>
      </c>
      <c r="BG52" s="60">
        <v>5</v>
      </c>
      <c r="BH52" s="60">
        <f t="shared" si="14"/>
        <v>24</v>
      </c>
      <c r="BI52" s="60">
        <v>2</v>
      </c>
      <c r="BJ52" s="60">
        <v>7</v>
      </c>
      <c r="BK52" s="60">
        <v>4</v>
      </c>
      <c r="BL52" s="60">
        <v>6</v>
      </c>
      <c r="BM52" s="60">
        <v>5</v>
      </c>
      <c r="BN52" s="60"/>
      <c r="BO52" s="60">
        <f t="shared" si="15"/>
        <v>-1</v>
      </c>
      <c r="BP52" s="60">
        <f t="shared" si="16"/>
        <v>-1</v>
      </c>
      <c r="BQ52" s="60">
        <f t="shared" si="17"/>
        <v>-1</v>
      </c>
      <c r="BR52" s="60">
        <f t="shared" si="18"/>
        <v>0</v>
      </c>
      <c r="BS52" s="60">
        <f t="shared" si="19"/>
        <v>0</v>
      </c>
      <c r="BT52" s="60">
        <f t="shared" si="20"/>
        <v>1</v>
      </c>
      <c r="BU52" s="60">
        <f t="shared" si="21"/>
        <v>-9</v>
      </c>
      <c r="BV52" s="60">
        <f t="shared" si="22"/>
        <v>-4</v>
      </c>
      <c r="BW52" s="60">
        <f t="shared" si="23"/>
        <v>-6</v>
      </c>
      <c r="BX52" s="60">
        <f t="shared" si="24"/>
        <v>0</v>
      </c>
      <c r="BY52" s="60">
        <f t="shared" si="25"/>
        <v>0</v>
      </c>
      <c r="BZ52" s="60">
        <f t="shared" si="26"/>
        <v>1</v>
      </c>
      <c r="CA52" s="60">
        <f t="shared" si="27"/>
        <v>1</v>
      </c>
      <c r="CB52" s="60">
        <f t="shared" si="45"/>
        <v>1</v>
      </c>
      <c r="CC52" s="60">
        <f t="shared" si="46"/>
        <v>0</v>
      </c>
      <c r="CD52" s="60">
        <f t="shared" si="47"/>
        <v>0</v>
      </c>
      <c r="CE52" s="60">
        <f t="shared" si="48"/>
        <v>0</v>
      </c>
      <c r="CF52" s="60">
        <f t="shared" si="49"/>
        <v>0</v>
      </c>
      <c r="CG52" s="60">
        <f t="shared" si="28"/>
        <v>8</v>
      </c>
      <c r="CH52" s="60">
        <f t="shared" si="29"/>
        <v>3</v>
      </c>
      <c r="CI52" s="60">
        <f t="shared" si="30"/>
        <v>5</v>
      </c>
      <c r="CJ52" s="60">
        <f t="shared" si="31"/>
        <v>0</v>
      </c>
      <c r="CK52" s="60">
        <f t="shared" si="32"/>
        <v>0</v>
      </c>
      <c r="CL52" s="60">
        <f t="shared" si="33"/>
        <v>0</v>
      </c>
      <c r="CM52" s="60">
        <f t="shared" si="34"/>
        <v>805</v>
      </c>
      <c r="CN52" s="60">
        <v>139.9</v>
      </c>
      <c r="CO52" s="60">
        <v>453</v>
      </c>
      <c r="CP52" s="60">
        <v>64.099999999999994</v>
      </c>
      <c r="CQ52" s="60">
        <v>67.2</v>
      </c>
      <c r="CR52" s="60">
        <v>80.8</v>
      </c>
      <c r="CS52" s="60">
        <f t="shared" si="35"/>
        <v>793.1</v>
      </c>
      <c r="CT52" s="61">
        <v>163</v>
      </c>
      <c r="CU52" s="61">
        <v>406.2</v>
      </c>
      <c r="CV52" s="61">
        <v>62.8</v>
      </c>
      <c r="CW52" s="61">
        <v>66.7</v>
      </c>
      <c r="CX52" s="61">
        <v>94.4</v>
      </c>
      <c r="CY52" s="60">
        <f t="shared" si="50"/>
        <v>773.7</v>
      </c>
      <c r="CZ52" s="61">
        <v>111.7</v>
      </c>
      <c r="DA52" s="61">
        <v>439.7</v>
      </c>
      <c r="DB52" s="61">
        <v>61.2</v>
      </c>
      <c r="DC52" s="61">
        <v>66.7</v>
      </c>
      <c r="DD52" s="61">
        <v>94.4</v>
      </c>
      <c r="DE52" s="60">
        <f t="shared" si="37"/>
        <v>0</v>
      </c>
      <c r="DF52" s="60">
        <f t="shared" si="51"/>
        <v>0</v>
      </c>
      <c r="DG52" s="60">
        <f t="shared" si="52"/>
        <v>0</v>
      </c>
      <c r="DH52" s="60">
        <f t="shared" si="53"/>
        <v>0</v>
      </c>
      <c r="DI52" s="60">
        <f t="shared" si="54"/>
        <v>0</v>
      </c>
      <c r="DJ52" s="60">
        <f t="shared" si="55"/>
        <v>0</v>
      </c>
      <c r="DK52" s="60">
        <f t="shared" si="56"/>
        <v>22</v>
      </c>
      <c r="DL52" s="61">
        <v>1</v>
      </c>
      <c r="DM52" s="61">
        <v>7</v>
      </c>
      <c r="DN52" s="61">
        <v>7</v>
      </c>
      <c r="DO52" s="62"/>
      <c r="DP52" s="61">
        <v>4</v>
      </c>
      <c r="DQ52" s="61">
        <v>3</v>
      </c>
      <c r="DR52" s="62">
        <f>DP52-DQ52</f>
        <v>1</v>
      </c>
      <c r="DS52" s="61">
        <v>6</v>
      </c>
      <c r="DT52" s="61">
        <v>6</v>
      </c>
      <c r="DU52" s="62"/>
      <c r="DV52" s="61">
        <v>4</v>
      </c>
      <c r="DW52" s="60">
        <f t="shared" si="39"/>
        <v>-1</v>
      </c>
      <c r="DX52" s="60">
        <f t="shared" si="57"/>
        <v>0</v>
      </c>
      <c r="DY52" s="60">
        <f t="shared" si="58"/>
        <v>0</v>
      </c>
      <c r="DZ52" s="60">
        <f t="shared" si="59"/>
        <v>0</v>
      </c>
      <c r="EA52" s="60">
        <f t="shared" si="60"/>
        <v>0</v>
      </c>
      <c r="EB52" s="60">
        <f t="shared" si="61"/>
        <v>-1</v>
      </c>
      <c r="EC52" s="34">
        <v>29850</v>
      </c>
      <c r="ED52" s="34">
        <v>29850</v>
      </c>
      <c r="EE52" s="34">
        <v>36700</v>
      </c>
      <c r="EF52" s="34">
        <v>34219</v>
      </c>
      <c r="EG52" s="35">
        <v>35676</v>
      </c>
      <c r="EH52" s="36">
        <v>31366.400000000001</v>
      </c>
      <c r="EI52" s="36">
        <v>84.5</v>
      </c>
      <c r="EJ52" s="34">
        <v>33493</v>
      </c>
      <c r="EK52" s="35">
        <f t="shared" si="62"/>
        <v>31366.399999999998</v>
      </c>
      <c r="EL52" s="35">
        <v>31366.400000000001</v>
      </c>
      <c r="EM52" s="26">
        <f t="shared" si="63"/>
        <v>0</v>
      </c>
      <c r="EN52" s="59">
        <v>29850</v>
      </c>
      <c r="EO52" s="27">
        <v>37598</v>
      </c>
      <c r="EP52" s="34">
        <v>34219</v>
      </c>
      <c r="EQ52" s="27">
        <v>37372</v>
      </c>
      <c r="ER52" s="33">
        <v>31366.399999999998</v>
      </c>
      <c r="ES52" s="34">
        <v>29850</v>
      </c>
      <c r="ET52" s="31"/>
      <c r="EU52" s="30">
        <v>33266.5</v>
      </c>
      <c r="EV52" s="28"/>
      <c r="EW52" s="28"/>
      <c r="EX52" s="28"/>
      <c r="EY52" s="28"/>
      <c r="EZ52" s="29"/>
      <c r="FA52" s="28">
        <v>33492.5</v>
      </c>
      <c r="FB52" s="27">
        <v>30427.1</v>
      </c>
      <c r="FC52" s="26">
        <f t="shared" si="87"/>
        <v>30427.1</v>
      </c>
      <c r="FD52" s="25">
        <f t="shared" si="65"/>
        <v>100</v>
      </c>
      <c r="FE52" s="149">
        <f t="shared" si="66"/>
        <v>100</v>
      </c>
      <c r="FF52" s="100">
        <f t="shared" si="67"/>
        <v>0</v>
      </c>
      <c r="FG52" s="150">
        <f t="shared" si="68"/>
        <v>97.216458692539234</v>
      </c>
      <c r="FH52" s="100">
        <f t="shared" si="69"/>
        <v>0</v>
      </c>
      <c r="FI52" s="100">
        <f t="shared" si="70"/>
        <v>0</v>
      </c>
      <c r="FJ52" s="100">
        <f t="shared" si="71"/>
        <v>0</v>
      </c>
      <c r="FK52" s="100">
        <f t="shared" si="72"/>
        <v>0</v>
      </c>
      <c r="FL52" s="149">
        <f t="shared" si="73"/>
        <v>99.998507150747912</v>
      </c>
      <c r="FM52" s="150">
        <f t="shared" si="74"/>
        <v>97.005394307284234</v>
      </c>
      <c r="FN52" s="24">
        <f t="shared" si="88"/>
        <v>97.00539430728422</v>
      </c>
      <c r="FO52" s="23" t="e">
        <f>#REF!/#REF!*100</f>
        <v>#REF!</v>
      </c>
      <c r="FP52" s="54" t="e">
        <f>#REF!/#REF!*100</f>
        <v>#REF!</v>
      </c>
      <c r="FQ52" s="54" t="e">
        <f>#REF!/#REF!*100</f>
        <v>#REF!</v>
      </c>
      <c r="FR52" s="22" t="e">
        <f>#REF!/#REF!*100</f>
        <v>#REF!</v>
      </c>
      <c r="FS52" s="20" t="e">
        <f t="shared" si="76"/>
        <v>#REF!</v>
      </c>
      <c r="FT52" s="20" t="e">
        <f t="shared" si="77"/>
        <v>#REF!</v>
      </c>
      <c r="FU52" s="53" t="e">
        <f t="shared" si="78"/>
        <v>#REF!</v>
      </c>
      <c r="FV52" s="20" t="e">
        <f t="shared" si="79"/>
        <v>#REF!</v>
      </c>
      <c r="FW52" s="58" t="e">
        <f>#REF!</f>
        <v>#REF!</v>
      </c>
      <c r="FX52" s="51"/>
      <c r="FZ52" s="56" t="e">
        <f t="shared" si="80"/>
        <v>#REF!</v>
      </c>
      <c r="GA52" s="56" t="e">
        <f t="shared" si="81"/>
        <v>#REF!</v>
      </c>
      <c r="GB52" s="56" t="e">
        <f t="shared" si="82"/>
        <v>#REF!</v>
      </c>
      <c r="GC52" s="56" t="e">
        <f t="shared" si="83"/>
        <v>#REF!</v>
      </c>
      <c r="GD52" s="56" t="str">
        <f t="shared" si="84"/>
        <v>ок</v>
      </c>
    </row>
    <row r="53" spans="1:186" s="50" customFormat="1" ht="32.25" customHeight="1" x14ac:dyDescent="0.3">
      <c r="A53" s="49">
        <v>44</v>
      </c>
      <c r="B53" s="48" t="s">
        <v>15</v>
      </c>
      <c r="C53" s="47">
        <v>44004</v>
      </c>
      <c r="D53" s="46" t="s">
        <v>11</v>
      </c>
      <c r="E53" s="45">
        <f t="shared" si="0"/>
        <v>30</v>
      </c>
      <c r="F53" s="44">
        <v>1</v>
      </c>
      <c r="G53" s="44">
        <v>12</v>
      </c>
      <c r="H53" s="44">
        <v>3</v>
      </c>
      <c r="I53" s="44">
        <v>11</v>
      </c>
      <c r="J53" s="44">
        <v>3</v>
      </c>
      <c r="K53" s="43">
        <f t="shared" si="1"/>
        <v>29</v>
      </c>
      <c r="L53" s="42">
        <v>0</v>
      </c>
      <c r="M53" s="42">
        <v>12</v>
      </c>
      <c r="N53" s="42">
        <v>3</v>
      </c>
      <c r="O53" s="42">
        <v>11</v>
      </c>
      <c r="P53" s="42">
        <v>3</v>
      </c>
      <c r="Q53" s="43">
        <f t="shared" si="2"/>
        <v>23</v>
      </c>
      <c r="R53" s="42">
        <v>0</v>
      </c>
      <c r="S53" s="42">
        <v>6</v>
      </c>
      <c r="T53" s="42">
        <v>3</v>
      </c>
      <c r="U53" s="42">
        <v>11</v>
      </c>
      <c r="V53" s="42">
        <v>3</v>
      </c>
      <c r="W53" s="43">
        <f t="shared" si="3"/>
        <v>29</v>
      </c>
      <c r="X53" s="42">
        <v>0</v>
      </c>
      <c r="Y53" s="42">
        <v>12</v>
      </c>
      <c r="Z53" s="42">
        <v>3</v>
      </c>
      <c r="AA53" s="42">
        <v>11</v>
      </c>
      <c r="AB53" s="42">
        <v>3</v>
      </c>
      <c r="AC53" s="41" t="s">
        <v>11</v>
      </c>
      <c r="AD53" s="40">
        <f t="shared" si="4"/>
        <v>23</v>
      </c>
      <c r="AE53" s="38">
        <v>0</v>
      </c>
      <c r="AF53" s="38">
        <v>6</v>
      </c>
      <c r="AG53" s="38">
        <v>3</v>
      </c>
      <c r="AH53" s="38">
        <v>11</v>
      </c>
      <c r="AI53" s="40">
        <v>3</v>
      </c>
      <c r="AJ53" s="40">
        <f t="shared" si="5"/>
        <v>28</v>
      </c>
      <c r="AK53" s="38">
        <v>0</v>
      </c>
      <c r="AL53" s="38">
        <v>12</v>
      </c>
      <c r="AM53" s="38">
        <v>2</v>
      </c>
      <c r="AN53" s="38">
        <v>11</v>
      </c>
      <c r="AO53" s="40">
        <v>3</v>
      </c>
      <c r="AP53" s="40">
        <f t="shared" si="6"/>
        <v>-1</v>
      </c>
      <c r="AQ53" s="40">
        <f t="shared" si="40"/>
        <v>-1</v>
      </c>
      <c r="AR53" s="40">
        <f t="shared" si="41"/>
        <v>0</v>
      </c>
      <c r="AS53" s="40">
        <f t="shared" si="42"/>
        <v>0</v>
      </c>
      <c r="AT53" s="40">
        <f t="shared" si="43"/>
        <v>0</v>
      </c>
      <c r="AU53" s="40">
        <f t="shared" si="44"/>
        <v>0</v>
      </c>
      <c r="AV53" s="40">
        <f t="shared" si="7"/>
        <v>6</v>
      </c>
      <c r="AW53" s="40">
        <f t="shared" si="8"/>
        <v>0</v>
      </c>
      <c r="AX53" s="40">
        <f t="shared" si="9"/>
        <v>6</v>
      </c>
      <c r="AY53" s="40">
        <f t="shared" si="10"/>
        <v>0</v>
      </c>
      <c r="AZ53" s="40">
        <f t="shared" si="11"/>
        <v>0</v>
      </c>
      <c r="BA53" s="40">
        <f t="shared" si="12"/>
        <v>0</v>
      </c>
      <c r="BB53" s="40">
        <f t="shared" si="13"/>
        <v>28</v>
      </c>
      <c r="BC53" s="40">
        <v>0</v>
      </c>
      <c r="BD53" s="40">
        <v>12</v>
      </c>
      <c r="BE53" s="40">
        <v>2</v>
      </c>
      <c r="BF53" s="40">
        <v>11</v>
      </c>
      <c r="BG53" s="40">
        <v>3</v>
      </c>
      <c r="BH53" s="40">
        <f t="shared" si="14"/>
        <v>28</v>
      </c>
      <c r="BI53" s="40">
        <v>0</v>
      </c>
      <c r="BJ53" s="40">
        <v>12</v>
      </c>
      <c r="BK53" s="40">
        <v>2</v>
      </c>
      <c r="BL53" s="40">
        <v>11</v>
      </c>
      <c r="BM53" s="40">
        <v>3</v>
      </c>
      <c r="BN53" s="40"/>
      <c r="BO53" s="40">
        <f t="shared" si="15"/>
        <v>-1</v>
      </c>
      <c r="BP53" s="40">
        <f t="shared" si="16"/>
        <v>0</v>
      </c>
      <c r="BQ53" s="40">
        <f t="shared" si="17"/>
        <v>0</v>
      </c>
      <c r="BR53" s="40">
        <f t="shared" si="18"/>
        <v>-1</v>
      </c>
      <c r="BS53" s="40">
        <f t="shared" si="19"/>
        <v>0</v>
      </c>
      <c r="BT53" s="40">
        <f t="shared" si="20"/>
        <v>0</v>
      </c>
      <c r="BU53" s="40">
        <f t="shared" si="21"/>
        <v>-6</v>
      </c>
      <c r="BV53" s="40">
        <f t="shared" si="22"/>
        <v>0</v>
      </c>
      <c r="BW53" s="40">
        <f t="shared" si="23"/>
        <v>-6</v>
      </c>
      <c r="BX53" s="40">
        <f t="shared" si="24"/>
        <v>0</v>
      </c>
      <c r="BY53" s="40">
        <f t="shared" si="25"/>
        <v>0</v>
      </c>
      <c r="BZ53" s="40">
        <f t="shared" si="26"/>
        <v>0</v>
      </c>
      <c r="CA53" s="40">
        <f t="shared" si="27"/>
        <v>5</v>
      </c>
      <c r="CB53" s="40">
        <f t="shared" si="45"/>
        <v>0</v>
      </c>
      <c r="CC53" s="40">
        <f t="shared" si="46"/>
        <v>6</v>
      </c>
      <c r="CD53" s="40">
        <f t="shared" si="47"/>
        <v>-1</v>
      </c>
      <c r="CE53" s="40">
        <f t="shared" si="48"/>
        <v>0</v>
      </c>
      <c r="CF53" s="40">
        <f t="shared" si="49"/>
        <v>0</v>
      </c>
      <c r="CG53" s="40">
        <f t="shared" si="28"/>
        <v>5</v>
      </c>
      <c r="CH53" s="40">
        <f t="shared" si="29"/>
        <v>0</v>
      </c>
      <c r="CI53" s="40">
        <f t="shared" si="30"/>
        <v>6</v>
      </c>
      <c r="CJ53" s="40">
        <f t="shared" si="31"/>
        <v>-1</v>
      </c>
      <c r="CK53" s="40">
        <f t="shared" si="32"/>
        <v>0</v>
      </c>
      <c r="CL53" s="40">
        <f t="shared" si="33"/>
        <v>0</v>
      </c>
      <c r="CM53" s="40">
        <f t="shared" si="34"/>
        <v>728.09999999999991</v>
      </c>
      <c r="CN53" s="40">
        <v>0</v>
      </c>
      <c r="CO53" s="40">
        <v>616.6</v>
      </c>
      <c r="CP53" s="40">
        <v>39.4</v>
      </c>
      <c r="CQ53" s="40">
        <v>60.3</v>
      </c>
      <c r="CR53" s="40">
        <v>11.8</v>
      </c>
      <c r="CS53" s="40">
        <f t="shared" si="35"/>
        <v>725.9</v>
      </c>
      <c r="CT53" s="38">
        <v>0</v>
      </c>
      <c r="CU53" s="38">
        <v>616</v>
      </c>
      <c r="CV53" s="38">
        <v>37.9</v>
      </c>
      <c r="CW53" s="38">
        <v>59.9</v>
      </c>
      <c r="CX53" s="38">
        <v>12.1</v>
      </c>
      <c r="CY53" s="40">
        <f t="shared" si="50"/>
        <v>707.3</v>
      </c>
      <c r="CZ53" s="38">
        <v>0</v>
      </c>
      <c r="DA53" s="38">
        <v>598.1</v>
      </c>
      <c r="DB53" s="38">
        <v>37.4</v>
      </c>
      <c r="DC53" s="38">
        <v>57.3</v>
      </c>
      <c r="DD53" s="38">
        <v>14.5</v>
      </c>
      <c r="DE53" s="40">
        <f t="shared" si="37"/>
        <v>0</v>
      </c>
      <c r="DF53" s="40">
        <f t="shared" si="51"/>
        <v>0</v>
      </c>
      <c r="DG53" s="40">
        <f t="shared" si="52"/>
        <v>0</v>
      </c>
      <c r="DH53" s="40">
        <f t="shared" si="53"/>
        <v>0</v>
      </c>
      <c r="DI53" s="40">
        <f t="shared" si="54"/>
        <v>0</v>
      </c>
      <c r="DJ53" s="40">
        <f t="shared" si="55"/>
        <v>0</v>
      </c>
      <c r="DK53" s="40">
        <f t="shared" si="56"/>
        <v>29</v>
      </c>
      <c r="DL53" s="38">
        <v>0</v>
      </c>
      <c r="DM53" s="38">
        <v>12</v>
      </c>
      <c r="DN53" s="38">
        <v>12</v>
      </c>
      <c r="DO53" s="39"/>
      <c r="DP53" s="38">
        <v>3</v>
      </c>
      <c r="DQ53" s="38">
        <v>2</v>
      </c>
      <c r="DR53" s="39">
        <f>DP53-DQ53</f>
        <v>1</v>
      </c>
      <c r="DS53" s="38">
        <v>11</v>
      </c>
      <c r="DT53" s="38">
        <v>11</v>
      </c>
      <c r="DU53" s="39"/>
      <c r="DV53" s="38">
        <v>3</v>
      </c>
      <c r="DW53" s="37">
        <f t="shared" si="39"/>
        <v>6</v>
      </c>
      <c r="DX53" s="37">
        <f t="shared" si="57"/>
        <v>0</v>
      </c>
      <c r="DY53" s="37">
        <f t="shared" si="58"/>
        <v>6</v>
      </c>
      <c r="DZ53" s="37">
        <f t="shared" si="59"/>
        <v>0</v>
      </c>
      <c r="EA53" s="37">
        <f t="shared" si="60"/>
        <v>0</v>
      </c>
      <c r="EB53" s="37">
        <f t="shared" si="61"/>
        <v>0</v>
      </c>
      <c r="EC53" s="34">
        <v>22271</v>
      </c>
      <c r="ED53" s="34">
        <v>22271</v>
      </c>
      <c r="EE53" s="34">
        <v>29618</v>
      </c>
      <c r="EF53" s="34">
        <v>26912</v>
      </c>
      <c r="EG53" s="35">
        <v>29421.7</v>
      </c>
      <c r="EH53" s="36">
        <v>26975.7</v>
      </c>
      <c r="EI53" s="36">
        <v>72.7</v>
      </c>
      <c r="EJ53" s="34">
        <v>29604</v>
      </c>
      <c r="EK53" s="35">
        <f t="shared" si="62"/>
        <v>26986.239999999998</v>
      </c>
      <c r="EL53" s="35">
        <v>26975.7</v>
      </c>
      <c r="EM53" s="26">
        <f t="shared" si="63"/>
        <v>0</v>
      </c>
      <c r="EN53" s="27">
        <v>23376.5</v>
      </c>
      <c r="EO53" s="27">
        <v>37598</v>
      </c>
      <c r="EP53" s="34">
        <v>26912</v>
      </c>
      <c r="EQ53" s="27">
        <v>37372</v>
      </c>
      <c r="ER53" s="33">
        <v>26986.239999999998</v>
      </c>
      <c r="ES53" s="32">
        <v>23376.5</v>
      </c>
      <c r="ET53" s="31"/>
      <c r="EU53" s="30">
        <v>29590</v>
      </c>
      <c r="EV53" s="28"/>
      <c r="EW53" s="28"/>
      <c r="EX53" s="28"/>
      <c r="EY53" s="28"/>
      <c r="EZ53" s="29"/>
      <c r="FA53" s="28">
        <v>30428.2</v>
      </c>
      <c r="FB53" s="27">
        <v>29188.400000000001</v>
      </c>
      <c r="FC53" s="26">
        <f t="shared" si="87"/>
        <v>29188.400000000001</v>
      </c>
      <c r="FD53" s="25">
        <f t="shared" si="65"/>
        <v>104.96385433972431</v>
      </c>
      <c r="FE53" s="149">
        <f t="shared" si="66"/>
        <v>104.96385433972431</v>
      </c>
      <c r="FF53" s="100">
        <f t="shared" si="67"/>
        <v>0</v>
      </c>
      <c r="FG53" s="149">
        <f t="shared" si="68"/>
        <v>109.95095124851369</v>
      </c>
      <c r="FH53" s="100">
        <f t="shared" si="69"/>
        <v>0</v>
      </c>
      <c r="FI53" s="100">
        <f t="shared" si="70"/>
        <v>0</v>
      </c>
      <c r="FJ53" s="100">
        <f t="shared" si="71"/>
        <v>0</v>
      </c>
      <c r="FK53" s="100">
        <f t="shared" si="72"/>
        <v>0</v>
      </c>
      <c r="FL53" s="149">
        <f t="shared" si="73"/>
        <v>102.78408323199568</v>
      </c>
      <c r="FM53" s="149">
        <f t="shared" si="74"/>
        <v>108.16030688232226</v>
      </c>
      <c r="FN53" s="24">
        <f t="shared" si="88"/>
        <v>108.20256749593153</v>
      </c>
      <c r="FO53" s="57" t="e">
        <f>#REF!/#REF!*100</f>
        <v>#REF!</v>
      </c>
      <c r="FP53" s="22" t="e">
        <f>#REF!/#REF!*100</f>
        <v>#REF!</v>
      </c>
      <c r="FQ53" s="22" t="e">
        <f>#REF!/#REF!*100</f>
        <v>#REF!</v>
      </c>
      <c r="FR53" s="21" t="e">
        <f>#REF!/#REF!*100</f>
        <v>#REF!</v>
      </c>
      <c r="FS53" s="20" t="e">
        <f t="shared" si="76"/>
        <v>#REF!</v>
      </c>
      <c r="FT53" s="20" t="e">
        <f t="shared" si="77"/>
        <v>#REF!</v>
      </c>
      <c r="FU53" s="20" t="e">
        <f t="shared" si="78"/>
        <v>#REF!</v>
      </c>
      <c r="FV53" s="20" t="e">
        <f t="shared" si="79"/>
        <v>#REF!</v>
      </c>
      <c r="FW53" s="52" t="e">
        <f>#REF!</f>
        <v>#REF!</v>
      </c>
      <c r="FX53" s="51"/>
      <c r="FZ53" s="56" t="e">
        <f t="shared" si="80"/>
        <v>#REF!</v>
      </c>
      <c r="GA53" s="56" t="e">
        <f t="shared" si="81"/>
        <v>#REF!</v>
      </c>
      <c r="GB53" s="56" t="e">
        <f t="shared" si="82"/>
        <v>#REF!</v>
      </c>
      <c r="GC53" s="56" t="e">
        <f t="shared" si="83"/>
        <v>#REF!</v>
      </c>
      <c r="GD53" s="56" t="str">
        <f t="shared" si="84"/>
        <v>ок</v>
      </c>
    </row>
    <row r="54" spans="1:186" s="50" customFormat="1" ht="32.25" customHeight="1" x14ac:dyDescent="0.3">
      <c r="A54" s="49">
        <v>45</v>
      </c>
      <c r="B54" s="48" t="s">
        <v>14</v>
      </c>
      <c r="C54" s="47">
        <v>44005</v>
      </c>
      <c r="D54" s="46" t="s">
        <v>13</v>
      </c>
      <c r="E54" s="45">
        <f t="shared" si="0"/>
        <v>38</v>
      </c>
      <c r="F54" s="44">
        <v>6</v>
      </c>
      <c r="G54" s="44">
        <v>13</v>
      </c>
      <c r="H54" s="44">
        <v>3</v>
      </c>
      <c r="I54" s="44">
        <v>12</v>
      </c>
      <c r="J54" s="44">
        <v>4</v>
      </c>
      <c r="K54" s="43">
        <f t="shared" si="1"/>
        <v>37</v>
      </c>
      <c r="L54" s="42">
        <v>5</v>
      </c>
      <c r="M54" s="42">
        <v>13</v>
      </c>
      <c r="N54" s="42">
        <v>3</v>
      </c>
      <c r="O54" s="42">
        <v>12</v>
      </c>
      <c r="P54" s="42">
        <v>4</v>
      </c>
      <c r="Q54" s="43">
        <f t="shared" si="2"/>
        <v>19</v>
      </c>
      <c r="R54" s="42">
        <v>2</v>
      </c>
      <c r="S54" s="42">
        <v>7</v>
      </c>
      <c r="T54" s="42">
        <v>2</v>
      </c>
      <c r="U54" s="42">
        <v>4</v>
      </c>
      <c r="V54" s="42">
        <v>4</v>
      </c>
      <c r="W54" s="43">
        <f t="shared" si="3"/>
        <v>21</v>
      </c>
      <c r="X54" s="42">
        <v>3</v>
      </c>
      <c r="Y54" s="42">
        <v>7</v>
      </c>
      <c r="Z54" s="42">
        <v>3</v>
      </c>
      <c r="AA54" s="42">
        <v>4</v>
      </c>
      <c r="AB54" s="42">
        <v>4</v>
      </c>
      <c r="AC54" s="41" t="s">
        <v>13</v>
      </c>
      <c r="AD54" s="40">
        <f t="shared" si="4"/>
        <v>18</v>
      </c>
      <c r="AE54" s="38">
        <v>2</v>
      </c>
      <c r="AF54" s="38">
        <v>6</v>
      </c>
      <c r="AG54" s="38">
        <v>3</v>
      </c>
      <c r="AH54" s="38">
        <v>2</v>
      </c>
      <c r="AI54" s="40">
        <v>5</v>
      </c>
      <c r="AJ54" s="40">
        <f t="shared" si="5"/>
        <v>20</v>
      </c>
      <c r="AK54" s="38">
        <v>3</v>
      </c>
      <c r="AL54" s="38">
        <v>7</v>
      </c>
      <c r="AM54" s="38">
        <v>3</v>
      </c>
      <c r="AN54" s="38">
        <v>2</v>
      </c>
      <c r="AO54" s="40">
        <v>5</v>
      </c>
      <c r="AP54" s="40">
        <f t="shared" si="6"/>
        <v>-18</v>
      </c>
      <c r="AQ54" s="40">
        <f t="shared" si="40"/>
        <v>-3</v>
      </c>
      <c r="AR54" s="40">
        <f t="shared" si="41"/>
        <v>-6</v>
      </c>
      <c r="AS54" s="40">
        <f t="shared" si="42"/>
        <v>-1</v>
      </c>
      <c r="AT54" s="40">
        <f t="shared" si="43"/>
        <v>-8</v>
      </c>
      <c r="AU54" s="40">
        <f t="shared" si="44"/>
        <v>0</v>
      </c>
      <c r="AV54" s="40">
        <f t="shared" si="7"/>
        <v>2</v>
      </c>
      <c r="AW54" s="40">
        <f t="shared" si="8"/>
        <v>1</v>
      </c>
      <c r="AX54" s="40">
        <f t="shared" si="9"/>
        <v>0</v>
      </c>
      <c r="AY54" s="40">
        <f t="shared" si="10"/>
        <v>1</v>
      </c>
      <c r="AZ54" s="40">
        <f t="shared" si="11"/>
        <v>0</v>
      </c>
      <c r="BA54" s="40">
        <f t="shared" si="12"/>
        <v>0</v>
      </c>
      <c r="BB54" s="40">
        <f t="shared" si="13"/>
        <v>20</v>
      </c>
      <c r="BC54" s="40">
        <v>3</v>
      </c>
      <c r="BD54" s="40">
        <v>7</v>
      </c>
      <c r="BE54" s="40">
        <v>3</v>
      </c>
      <c r="BF54" s="40">
        <v>2</v>
      </c>
      <c r="BG54" s="40">
        <v>5</v>
      </c>
      <c r="BH54" s="40">
        <f t="shared" si="14"/>
        <v>20</v>
      </c>
      <c r="BI54" s="40">
        <v>3</v>
      </c>
      <c r="BJ54" s="40">
        <v>7</v>
      </c>
      <c r="BK54" s="40">
        <v>3</v>
      </c>
      <c r="BL54" s="40">
        <v>2</v>
      </c>
      <c r="BM54" s="40">
        <v>5</v>
      </c>
      <c r="BN54" s="40"/>
      <c r="BO54" s="40">
        <f t="shared" si="15"/>
        <v>-17</v>
      </c>
      <c r="BP54" s="40">
        <f t="shared" si="16"/>
        <v>-2</v>
      </c>
      <c r="BQ54" s="40">
        <f t="shared" si="17"/>
        <v>-6</v>
      </c>
      <c r="BR54" s="40">
        <f t="shared" si="18"/>
        <v>0</v>
      </c>
      <c r="BS54" s="40">
        <f t="shared" si="19"/>
        <v>-10</v>
      </c>
      <c r="BT54" s="40">
        <f t="shared" si="20"/>
        <v>1</v>
      </c>
      <c r="BU54" s="40">
        <f t="shared" si="21"/>
        <v>-19</v>
      </c>
      <c r="BV54" s="40">
        <f t="shared" si="22"/>
        <v>-3</v>
      </c>
      <c r="BW54" s="40">
        <f t="shared" si="23"/>
        <v>-7</v>
      </c>
      <c r="BX54" s="40">
        <f t="shared" si="24"/>
        <v>0</v>
      </c>
      <c r="BY54" s="40">
        <f t="shared" si="25"/>
        <v>-10</v>
      </c>
      <c r="BZ54" s="40">
        <f t="shared" si="26"/>
        <v>1</v>
      </c>
      <c r="CA54" s="40">
        <f t="shared" si="27"/>
        <v>2</v>
      </c>
      <c r="CB54" s="40">
        <f t="shared" si="45"/>
        <v>1</v>
      </c>
      <c r="CC54" s="40">
        <f t="shared" si="46"/>
        <v>1</v>
      </c>
      <c r="CD54" s="40">
        <f t="shared" si="47"/>
        <v>0</v>
      </c>
      <c r="CE54" s="40">
        <f t="shared" si="48"/>
        <v>0</v>
      </c>
      <c r="CF54" s="40">
        <f t="shared" si="49"/>
        <v>0</v>
      </c>
      <c r="CG54" s="40">
        <f t="shared" si="28"/>
        <v>2</v>
      </c>
      <c r="CH54" s="40">
        <f t="shared" si="29"/>
        <v>1</v>
      </c>
      <c r="CI54" s="40">
        <f t="shared" si="30"/>
        <v>1</v>
      </c>
      <c r="CJ54" s="40">
        <f t="shared" si="31"/>
        <v>0</v>
      </c>
      <c r="CK54" s="40">
        <f t="shared" si="32"/>
        <v>0</v>
      </c>
      <c r="CL54" s="40">
        <f t="shared" si="33"/>
        <v>0</v>
      </c>
      <c r="CM54" s="40">
        <f t="shared" si="34"/>
        <v>1225.0999999999997</v>
      </c>
      <c r="CN54" s="40">
        <v>401.7</v>
      </c>
      <c r="CO54" s="40">
        <v>560.4</v>
      </c>
      <c r="CP54" s="40">
        <v>84.3</v>
      </c>
      <c r="CQ54" s="40">
        <v>102.6</v>
      </c>
      <c r="CR54" s="40">
        <v>76.099999999999994</v>
      </c>
      <c r="CS54" s="40">
        <f t="shared" si="35"/>
        <v>1221</v>
      </c>
      <c r="CT54" s="38">
        <v>399.7</v>
      </c>
      <c r="CU54" s="38">
        <v>558</v>
      </c>
      <c r="CV54" s="38">
        <v>85</v>
      </c>
      <c r="CW54" s="38">
        <v>85.1</v>
      </c>
      <c r="CX54" s="38">
        <v>93.2</v>
      </c>
      <c r="CY54" s="40">
        <f t="shared" si="50"/>
        <v>1178.5999999999999</v>
      </c>
      <c r="CZ54" s="38">
        <v>386.2</v>
      </c>
      <c r="DA54" s="38">
        <v>545.79999999999995</v>
      </c>
      <c r="DB54" s="38">
        <v>85.3</v>
      </c>
      <c r="DC54" s="38">
        <v>85.1</v>
      </c>
      <c r="DD54" s="38">
        <v>76.2</v>
      </c>
      <c r="DE54" s="40">
        <f t="shared" si="37"/>
        <v>0</v>
      </c>
      <c r="DF54" s="40">
        <f t="shared" si="51"/>
        <v>0</v>
      </c>
      <c r="DG54" s="40">
        <f t="shared" si="52"/>
        <v>0</v>
      </c>
      <c r="DH54" s="40">
        <f t="shared" si="53"/>
        <v>0</v>
      </c>
      <c r="DI54" s="40">
        <f t="shared" si="54"/>
        <v>0</v>
      </c>
      <c r="DJ54" s="40">
        <f t="shared" si="55"/>
        <v>0</v>
      </c>
      <c r="DK54" s="40">
        <f t="shared" si="56"/>
        <v>19</v>
      </c>
      <c r="DL54" s="38">
        <v>3</v>
      </c>
      <c r="DM54" s="38">
        <v>7</v>
      </c>
      <c r="DN54" s="38">
        <v>7</v>
      </c>
      <c r="DO54" s="39"/>
      <c r="DP54" s="38">
        <v>2</v>
      </c>
      <c r="DQ54" s="38">
        <v>2</v>
      </c>
      <c r="DR54" s="39"/>
      <c r="DS54" s="38">
        <v>2</v>
      </c>
      <c r="DT54" s="38">
        <v>2</v>
      </c>
      <c r="DU54" s="39"/>
      <c r="DV54" s="38">
        <v>5</v>
      </c>
      <c r="DW54" s="37">
        <f t="shared" si="39"/>
        <v>1</v>
      </c>
      <c r="DX54" s="37">
        <f t="shared" si="57"/>
        <v>1</v>
      </c>
      <c r="DY54" s="37">
        <f t="shared" si="58"/>
        <v>1</v>
      </c>
      <c r="DZ54" s="37">
        <f t="shared" si="59"/>
        <v>-1</v>
      </c>
      <c r="EA54" s="37">
        <f t="shared" si="60"/>
        <v>0</v>
      </c>
      <c r="EB54" s="37">
        <f t="shared" si="61"/>
        <v>0</v>
      </c>
      <c r="EC54" s="34">
        <v>27830</v>
      </c>
      <c r="ED54" s="34">
        <v>27830</v>
      </c>
      <c r="EE54" s="34">
        <v>33123</v>
      </c>
      <c r="EF54" s="34">
        <v>31129</v>
      </c>
      <c r="EG54" s="35">
        <v>31559</v>
      </c>
      <c r="EH54" s="36">
        <v>27492.5</v>
      </c>
      <c r="EI54" s="36">
        <v>74.099999999999994</v>
      </c>
      <c r="EJ54" s="34">
        <v>30483</v>
      </c>
      <c r="EK54" s="35">
        <f t="shared" si="62"/>
        <v>27505.919999999998</v>
      </c>
      <c r="EL54" s="35">
        <v>30982.400000000001</v>
      </c>
      <c r="EM54" s="26">
        <f t="shared" si="63"/>
        <v>3489.9000000000015</v>
      </c>
      <c r="EN54" s="27">
        <v>27985.3</v>
      </c>
      <c r="EO54" s="27">
        <v>37598</v>
      </c>
      <c r="EP54" s="34">
        <v>31129</v>
      </c>
      <c r="EQ54" s="27">
        <v>37372</v>
      </c>
      <c r="ER54" s="33">
        <v>27505.919999999998</v>
      </c>
      <c r="ES54" s="32">
        <v>27985.3</v>
      </c>
      <c r="ET54" s="31"/>
      <c r="EU54" s="30">
        <v>31164.3</v>
      </c>
      <c r="EV54" s="28"/>
      <c r="EW54" s="28"/>
      <c r="EX54" s="28"/>
      <c r="EY54" s="28"/>
      <c r="EZ54" s="29"/>
      <c r="FA54" s="28">
        <v>30659.1</v>
      </c>
      <c r="FB54" s="33">
        <v>27493</v>
      </c>
      <c r="FC54" s="26">
        <f t="shared" si="87"/>
        <v>27493</v>
      </c>
      <c r="FD54" s="25">
        <f t="shared" si="65"/>
        <v>100.55803090190443</v>
      </c>
      <c r="FE54" s="149">
        <f t="shared" si="66"/>
        <v>100.55803090190443</v>
      </c>
      <c r="FF54" s="100">
        <f t="shared" si="67"/>
        <v>0</v>
      </c>
      <c r="FG54" s="149">
        <f t="shared" si="68"/>
        <v>100.11339908124258</v>
      </c>
      <c r="FH54" s="100">
        <f t="shared" si="69"/>
        <v>0</v>
      </c>
      <c r="FI54" s="100">
        <f t="shared" si="70"/>
        <v>0</v>
      </c>
      <c r="FJ54" s="100">
        <f t="shared" si="71"/>
        <v>0</v>
      </c>
      <c r="FK54" s="100">
        <f t="shared" si="72"/>
        <v>0</v>
      </c>
      <c r="FL54" s="149">
        <f t="shared" si="73"/>
        <v>100.57769904536956</v>
      </c>
      <c r="FM54" s="149">
        <f t="shared" si="74"/>
        <v>99.953028293545543</v>
      </c>
      <c r="FN54" s="24">
        <f t="shared" si="88"/>
        <v>88.737476760999783</v>
      </c>
      <c r="FO54" s="55" t="e">
        <f>#REF!/#REF!*100</f>
        <v>#REF!</v>
      </c>
      <c r="FP54" s="54" t="e">
        <f>#REF!/#REF!*100</f>
        <v>#REF!</v>
      </c>
      <c r="FQ54" s="54" t="e">
        <f>#REF!/#REF!*100</f>
        <v>#REF!</v>
      </c>
      <c r="FR54" s="21" t="e">
        <f>#REF!/#REF!*100</f>
        <v>#REF!</v>
      </c>
      <c r="FS54" s="20" t="e">
        <f t="shared" si="76"/>
        <v>#REF!</v>
      </c>
      <c r="FT54" s="20" t="e">
        <f t="shared" si="77"/>
        <v>#REF!</v>
      </c>
      <c r="FU54" s="53" t="e">
        <f t="shared" si="78"/>
        <v>#REF!</v>
      </c>
      <c r="FV54" s="20" t="e">
        <f t="shared" si="79"/>
        <v>#REF!</v>
      </c>
      <c r="FW54" s="52" t="e">
        <f>#REF!</f>
        <v>#REF!</v>
      </c>
      <c r="FX54" s="51"/>
      <c r="GD54" s="56" t="str">
        <f>IF(OR(FE54&lt;95,FG54&lt;95,FL54&lt;95,FM54&lt;95),"нарушитель","ок")</f>
        <v>ок</v>
      </c>
    </row>
    <row r="55" spans="1:186" ht="32.25" customHeight="1" thickBot="1" x14ac:dyDescent="0.35">
      <c r="A55" s="49">
        <v>46</v>
      </c>
      <c r="B55" s="48" t="s">
        <v>12</v>
      </c>
      <c r="C55" s="47">
        <v>44005</v>
      </c>
      <c r="D55" s="46" t="s">
        <v>11</v>
      </c>
      <c r="E55" s="45">
        <f t="shared" si="0"/>
        <v>45</v>
      </c>
      <c r="F55" s="44">
        <v>11</v>
      </c>
      <c r="G55" s="44">
        <v>13</v>
      </c>
      <c r="H55" s="44">
        <v>6</v>
      </c>
      <c r="I55" s="44">
        <v>8</v>
      </c>
      <c r="J55" s="44">
        <v>7</v>
      </c>
      <c r="K55" s="43">
        <f t="shared" si="1"/>
        <v>43</v>
      </c>
      <c r="L55" s="42">
        <v>10</v>
      </c>
      <c r="M55" s="42">
        <v>12</v>
      </c>
      <c r="N55" s="42">
        <v>6</v>
      </c>
      <c r="O55" s="42">
        <v>8</v>
      </c>
      <c r="P55" s="42">
        <v>7</v>
      </c>
      <c r="Q55" s="43">
        <f t="shared" si="2"/>
        <v>34</v>
      </c>
      <c r="R55" s="42">
        <v>3</v>
      </c>
      <c r="S55" s="42">
        <v>11</v>
      </c>
      <c r="T55" s="42">
        <v>4</v>
      </c>
      <c r="U55" s="42">
        <v>8</v>
      </c>
      <c r="V55" s="42">
        <v>8</v>
      </c>
      <c r="W55" s="43">
        <f t="shared" si="3"/>
        <v>35</v>
      </c>
      <c r="X55" s="42">
        <v>4</v>
      </c>
      <c r="Y55" s="42">
        <v>11</v>
      </c>
      <c r="Z55" s="42">
        <v>4</v>
      </c>
      <c r="AA55" s="42">
        <v>8</v>
      </c>
      <c r="AB55" s="42">
        <v>8</v>
      </c>
      <c r="AC55" s="41" t="s">
        <v>11</v>
      </c>
      <c r="AD55" s="40">
        <f t="shared" si="4"/>
        <v>33</v>
      </c>
      <c r="AE55" s="38">
        <v>3</v>
      </c>
      <c r="AF55" s="38">
        <v>11</v>
      </c>
      <c r="AG55" s="38">
        <v>4</v>
      </c>
      <c r="AH55" s="38">
        <v>7</v>
      </c>
      <c r="AI55" s="40">
        <v>8</v>
      </c>
      <c r="AJ55" s="40">
        <f t="shared" si="5"/>
        <v>33</v>
      </c>
      <c r="AK55" s="38">
        <v>3</v>
      </c>
      <c r="AL55" s="38">
        <v>11</v>
      </c>
      <c r="AM55" s="38">
        <v>4</v>
      </c>
      <c r="AN55" s="38">
        <v>7</v>
      </c>
      <c r="AO55" s="40">
        <v>8</v>
      </c>
      <c r="AP55" s="40">
        <f t="shared" si="6"/>
        <v>-10</v>
      </c>
      <c r="AQ55" s="40">
        <f t="shared" si="40"/>
        <v>-7</v>
      </c>
      <c r="AR55" s="40">
        <f t="shared" si="41"/>
        <v>-2</v>
      </c>
      <c r="AS55" s="40">
        <f t="shared" si="42"/>
        <v>-2</v>
      </c>
      <c r="AT55" s="40">
        <f t="shared" si="43"/>
        <v>0</v>
      </c>
      <c r="AU55" s="40">
        <f t="shared" si="44"/>
        <v>1</v>
      </c>
      <c r="AV55" s="40">
        <f t="shared" si="7"/>
        <v>1</v>
      </c>
      <c r="AW55" s="40">
        <f t="shared" si="8"/>
        <v>1</v>
      </c>
      <c r="AX55" s="40">
        <f t="shared" si="9"/>
        <v>0</v>
      </c>
      <c r="AY55" s="40">
        <f t="shared" si="10"/>
        <v>0</v>
      </c>
      <c r="AZ55" s="40">
        <f t="shared" si="11"/>
        <v>0</v>
      </c>
      <c r="BA55" s="40">
        <f t="shared" si="12"/>
        <v>0</v>
      </c>
      <c r="BB55" s="40">
        <f t="shared" si="13"/>
        <v>33</v>
      </c>
      <c r="BC55" s="40">
        <v>3</v>
      </c>
      <c r="BD55" s="40">
        <v>11</v>
      </c>
      <c r="BE55" s="40">
        <v>4</v>
      </c>
      <c r="BF55" s="40">
        <v>7</v>
      </c>
      <c r="BG55" s="40">
        <v>8</v>
      </c>
      <c r="BH55" s="40">
        <f t="shared" si="14"/>
        <v>32</v>
      </c>
      <c r="BI55" s="40">
        <v>3</v>
      </c>
      <c r="BJ55" s="40">
        <v>11</v>
      </c>
      <c r="BK55" s="40">
        <v>3</v>
      </c>
      <c r="BL55" s="40">
        <v>7</v>
      </c>
      <c r="BM55" s="40">
        <v>8</v>
      </c>
      <c r="BN55" s="40"/>
      <c r="BO55" s="40">
        <f t="shared" si="15"/>
        <v>-10</v>
      </c>
      <c r="BP55" s="40">
        <f t="shared" si="16"/>
        <v>-7</v>
      </c>
      <c r="BQ55" s="40">
        <f t="shared" si="17"/>
        <v>-1</v>
      </c>
      <c r="BR55" s="40">
        <f t="shared" si="18"/>
        <v>-2</v>
      </c>
      <c r="BS55" s="40">
        <f t="shared" si="19"/>
        <v>-1</v>
      </c>
      <c r="BT55" s="40">
        <f t="shared" si="20"/>
        <v>1</v>
      </c>
      <c r="BU55" s="40">
        <f t="shared" si="21"/>
        <v>-10</v>
      </c>
      <c r="BV55" s="40">
        <f t="shared" si="22"/>
        <v>-7</v>
      </c>
      <c r="BW55" s="40">
        <f t="shared" si="23"/>
        <v>-1</v>
      </c>
      <c r="BX55" s="40">
        <f t="shared" si="24"/>
        <v>-2</v>
      </c>
      <c r="BY55" s="40">
        <f t="shared" si="25"/>
        <v>-1</v>
      </c>
      <c r="BZ55" s="40">
        <f t="shared" si="26"/>
        <v>1</v>
      </c>
      <c r="CA55" s="40">
        <f t="shared" si="27"/>
        <v>-1</v>
      </c>
      <c r="CB55" s="40">
        <f t="shared" si="45"/>
        <v>0</v>
      </c>
      <c r="CC55" s="40">
        <f t="shared" si="46"/>
        <v>0</v>
      </c>
      <c r="CD55" s="40">
        <f t="shared" si="47"/>
        <v>-1</v>
      </c>
      <c r="CE55" s="40">
        <f t="shared" si="48"/>
        <v>0</v>
      </c>
      <c r="CF55" s="40">
        <f t="shared" si="49"/>
        <v>0</v>
      </c>
      <c r="CG55" s="40">
        <f t="shared" si="28"/>
        <v>0</v>
      </c>
      <c r="CH55" s="40">
        <f t="shared" si="29"/>
        <v>0</v>
      </c>
      <c r="CI55" s="40">
        <f t="shared" si="30"/>
        <v>0</v>
      </c>
      <c r="CJ55" s="40">
        <f t="shared" si="31"/>
        <v>0</v>
      </c>
      <c r="CK55" s="40">
        <f t="shared" si="32"/>
        <v>0</v>
      </c>
      <c r="CL55" s="40">
        <f t="shared" si="33"/>
        <v>0</v>
      </c>
      <c r="CM55" s="40">
        <f t="shared" si="34"/>
        <v>1882.4</v>
      </c>
      <c r="CN55" s="40">
        <v>626.79999999999995</v>
      </c>
      <c r="CO55" s="40">
        <v>772.5</v>
      </c>
      <c r="CP55" s="40">
        <v>205.2</v>
      </c>
      <c r="CQ55" s="40">
        <v>138.9</v>
      </c>
      <c r="CR55" s="40">
        <v>139</v>
      </c>
      <c r="CS55" s="40">
        <f t="shared" si="35"/>
        <v>1806.3999999999999</v>
      </c>
      <c r="CT55" s="38">
        <v>614.4</v>
      </c>
      <c r="CU55" s="38">
        <v>763.2</v>
      </c>
      <c r="CV55" s="38">
        <v>187.5</v>
      </c>
      <c r="CW55" s="38">
        <v>134.1</v>
      </c>
      <c r="CX55" s="38">
        <v>107.2</v>
      </c>
      <c r="CY55" s="40">
        <f t="shared" si="50"/>
        <v>1815.6000000000001</v>
      </c>
      <c r="CZ55" s="38">
        <v>371.7</v>
      </c>
      <c r="DA55" s="38">
        <v>951.5</v>
      </c>
      <c r="DB55" s="38">
        <v>189.5</v>
      </c>
      <c r="DC55" s="38">
        <v>135.9</v>
      </c>
      <c r="DD55" s="38">
        <v>167</v>
      </c>
      <c r="DE55" s="40">
        <f t="shared" si="37"/>
        <v>-1</v>
      </c>
      <c r="DF55" s="40">
        <f t="shared" si="51"/>
        <v>0</v>
      </c>
      <c r="DG55" s="40">
        <f t="shared" si="52"/>
        <v>0</v>
      </c>
      <c r="DH55" s="40">
        <f t="shared" si="53"/>
        <v>-1</v>
      </c>
      <c r="DI55" s="40">
        <f t="shared" si="54"/>
        <v>0</v>
      </c>
      <c r="DJ55" s="40">
        <f t="shared" si="55"/>
        <v>0</v>
      </c>
      <c r="DK55" s="40">
        <f t="shared" si="56"/>
        <v>33</v>
      </c>
      <c r="DL55" s="38">
        <v>3</v>
      </c>
      <c r="DM55" s="38">
        <v>11</v>
      </c>
      <c r="DN55" s="38">
        <v>11</v>
      </c>
      <c r="DO55" s="39"/>
      <c r="DP55" s="38">
        <v>4</v>
      </c>
      <c r="DQ55" s="38">
        <v>3</v>
      </c>
      <c r="DR55" s="39">
        <f>DP55-DQ55</f>
        <v>1</v>
      </c>
      <c r="DS55" s="38">
        <v>7</v>
      </c>
      <c r="DT55" s="38">
        <v>7</v>
      </c>
      <c r="DU55" s="39"/>
      <c r="DV55" s="38">
        <v>8</v>
      </c>
      <c r="DW55" s="37">
        <f t="shared" si="39"/>
        <v>0</v>
      </c>
      <c r="DX55" s="37">
        <f t="shared" si="57"/>
        <v>0</v>
      </c>
      <c r="DY55" s="37">
        <f t="shared" si="58"/>
        <v>0</v>
      </c>
      <c r="DZ55" s="37">
        <f t="shared" si="59"/>
        <v>0</v>
      </c>
      <c r="EA55" s="37">
        <f t="shared" si="60"/>
        <v>0</v>
      </c>
      <c r="EB55" s="37">
        <f t="shared" si="61"/>
        <v>0</v>
      </c>
      <c r="EC55" s="34">
        <v>30528</v>
      </c>
      <c r="ED55" s="34">
        <v>30528</v>
      </c>
      <c r="EE55" s="34">
        <v>37003</v>
      </c>
      <c r="EF55" s="34">
        <v>34965</v>
      </c>
      <c r="EG55" s="35">
        <v>37644</v>
      </c>
      <c r="EH55" s="36">
        <v>34160.1</v>
      </c>
      <c r="EI55" s="36">
        <v>92</v>
      </c>
      <c r="EJ55" s="34">
        <v>35226</v>
      </c>
      <c r="EK55" s="35">
        <f t="shared" si="62"/>
        <v>34150.400000000001</v>
      </c>
      <c r="EL55" s="35">
        <v>36711.699999999997</v>
      </c>
      <c r="EM55" s="26">
        <f t="shared" si="63"/>
        <v>2551.5999999999985</v>
      </c>
      <c r="EN55" s="27">
        <v>30548.400000000001</v>
      </c>
      <c r="EO55" s="27">
        <v>37598</v>
      </c>
      <c r="EP55" s="34">
        <v>34965</v>
      </c>
      <c r="EQ55" s="27">
        <v>37372</v>
      </c>
      <c r="ER55" s="33">
        <v>34150.400000000001</v>
      </c>
      <c r="ES55" s="32">
        <v>30548.400000000001</v>
      </c>
      <c r="ET55" s="31"/>
      <c r="EU55" s="30">
        <v>34812.5</v>
      </c>
      <c r="EV55" s="28"/>
      <c r="EW55" s="28"/>
      <c r="EX55" s="28"/>
      <c r="EY55" s="28"/>
      <c r="EZ55" s="29"/>
      <c r="FA55" s="28">
        <v>36252.400000000001</v>
      </c>
      <c r="FB55" s="27">
        <v>34145.800000000003</v>
      </c>
      <c r="FC55" s="26">
        <f t="shared" si="87"/>
        <v>34145.800000000003</v>
      </c>
      <c r="FD55" s="25">
        <f t="shared" si="65"/>
        <v>100.06682389937107</v>
      </c>
      <c r="FE55" s="149">
        <f t="shared" si="66"/>
        <v>100.06682389937107</v>
      </c>
      <c r="FF55" s="100">
        <f t="shared" si="67"/>
        <v>0</v>
      </c>
      <c r="FG55" s="149">
        <f t="shared" si="68"/>
        <v>99.563849563849558</v>
      </c>
      <c r="FH55" s="100">
        <f t="shared" si="69"/>
        <v>0</v>
      </c>
      <c r="FI55" s="100">
        <f t="shared" si="70"/>
        <v>0</v>
      </c>
      <c r="FJ55" s="100">
        <f t="shared" si="71"/>
        <v>0</v>
      </c>
      <c r="FK55" s="100">
        <f t="shared" si="72"/>
        <v>0</v>
      </c>
      <c r="FL55" s="149">
        <f t="shared" si="73"/>
        <v>102.91375688411968</v>
      </c>
      <c r="FM55" s="149">
        <f t="shared" si="74"/>
        <v>99.986530172413808</v>
      </c>
      <c r="FN55" s="24">
        <f t="shared" si="88"/>
        <v>93.01067507089023</v>
      </c>
      <c r="FO55" s="23" t="e">
        <f>#REF!/#REF!*100</f>
        <v>#REF!</v>
      </c>
      <c r="FP55" s="21" t="e">
        <f>#REF!/#REF!*100</f>
        <v>#REF!</v>
      </c>
      <c r="FQ55" s="22" t="e">
        <f>#REF!/#REF!*100</f>
        <v>#REF!</v>
      </c>
      <c r="FR55" s="21" t="e">
        <f>#REF!/#REF!*100</f>
        <v>#REF!</v>
      </c>
      <c r="FS55" s="20" t="e">
        <f t="shared" si="76"/>
        <v>#REF!</v>
      </c>
      <c r="FT55" s="20" t="e">
        <f t="shared" si="77"/>
        <v>#REF!</v>
      </c>
      <c r="FU55" s="20" t="e">
        <f t="shared" si="78"/>
        <v>#REF!</v>
      </c>
      <c r="FV55" s="20" t="e">
        <f t="shared" si="79"/>
        <v>#REF!</v>
      </c>
      <c r="FW55" s="19" t="e">
        <f>#REF!</f>
        <v>#REF!</v>
      </c>
      <c r="FX55" s="18"/>
      <c r="GD55" s="56" t="str">
        <f t="shared" si="84"/>
        <v>ок</v>
      </c>
    </row>
    <row r="56" spans="1:186" x14ac:dyDescent="0.2">
      <c r="FI56" s="17"/>
    </row>
    <row r="57" spans="1:186" ht="38.25" customHeight="1" x14ac:dyDescent="0.2">
      <c r="B57" s="16"/>
    </row>
  </sheetData>
  <autoFilter ref="A9:GL55" xr:uid="{00000000-0009-0000-0000-000006000000}"/>
  <mergeCells count="35">
    <mergeCell ref="FO6:FR6"/>
    <mergeCell ref="FS6:FV6"/>
    <mergeCell ref="EO5:ER6"/>
    <mergeCell ref="CY6:DD6"/>
    <mergeCell ref="DE6:DJ6"/>
    <mergeCell ref="DK6:DV6"/>
    <mergeCell ref="DW6:EB6"/>
    <mergeCell ref="ED5:EK6"/>
    <mergeCell ref="ES5:FB6"/>
    <mergeCell ref="FE5:FM6"/>
    <mergeCell ref="CG2:CL2"/>
    <mergeCell ref="CG3:CL3"/>
    <mergeCell ref="EC3:FM3"/>
    <mergeCell ref="C6:C7"/>
    <mergeCell ref="D6:D7"/>
    <mergeCell ref="E6:J6"/>
    <mergeCell ref="K6:P6"/>
    <mergeCell ref="Q6:V6"/>
    <mergeCell ref="CS6:CX6"/>
    <mergeCell ref="AJ6:AO6"/>
    <mergeCell ref="A5:A7"/>
    <mergeCell ref="B5:B7"/>
    <mergeCell ref="K5:EB5"/>
    <mergeCell ref="W6:AB6"/>
    <mergeCell ref="AD6:AI6"/>
    <mergeCell ref="BU6:BZ6"/>
    <mergeCell ref="CA6:CF6"/>
    <mergeCell ref="CG6:CL6"/>
    <mergeCell ref="CM6:CR6"/>
    <mergeCell ref="AP6:AU6"/>
    <mergeCell ref="AV6:BA6"/>
    <mergeCell ref="BB6:BG6"/>
    <mergeCell ref="BH6:BM6"/>
    <mergeCell ref="BN6:BN7"/>
    <mergeCell ref="BO6:BT6"/>
  </mergeCells>
  <pageMargins left="0.23622047244094491" right="0.23622047244094491" top="0.74803149606299213" bottom="0.15748031496062992" header="0.31496062992125984" footer="0.31496062992125984"/>
  <pageSetup paperSize="8" scale="31" orientation="landscape" r:id="rId1"/>
  <colBreaks count="3" manualBreakCount="3">
    <brk id="132" max="1048575" man="1"/>
    <brk id="133" max="1048575" man="1"/>
    <brk id="16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кач-во бюджет. план-я</vt:lpstr>
      <vt:lpstr>кач-во исполнения бюджета</vt:lpstr>
      <vt:lpstr>кач-во упр-я долг</vt:lpstr>
      <vt:lpstr>Открытость бюджетных данных</vt:lpstr>
      <vt:lpstr>Указы</vt:lpstr>
      <vt:lpstr>Итого</vt:lpstr>
      <vt:lpstr>Целевые показатели 2021</vt:lpstr>
      <vt:lpstr>Итого!Print_Area</vt:lpstr>
      <vt:lpstr>'кач-во бюджет. план-я'!Print_Area</vt:lpstr>
      <vt:lpstr>'кач-во исполнения бюджета'!Print_Area</vt:lpstr>
      <vt:lpstr>'кач-во упр-я долг'!Print_Area</vt:lpstr>
      <vt:lpstr>'Открытость бюджетных данных'!Print_Area</vt:lpstr>
      <vt:lpstr>Указы!Print_Area</vt:lpstr>
      <vt:lpstr>'Целевые показатели 2021'!Print_Area</vt:lpstr>
      <vt:lpstr>Итого!Print_Titles</vt:lpstr>
      <vt:lpstr>'кач-во бюджет. план-я'!Print_Titles</vt:lpstr>
      <vt:lpstr>'кач-во исполнения бюджета'!Print_Titles</vt:lpstr>
      <vt:lpstr>'Целевые показатели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Ашихмина Наталья Евгеньевна</dc:creator>
  <cp:lastModifiedBy>Александр Андросов</cp:lastModifiedBy>
  <cp:lastPrinted>2023-10-25T12:08:58Z</cp:lastPrinted>
  <dcterms:created xsi:type="dcterms:W3CDTF">2015-06-05T18:19:34Z</dcterms:created>
  <dcterms:modified xsi:type="dcterms:W3CDTF">2024-01-18T10:20:39Z</dcterms:modified>
</cp:coreProperties>
</file>